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8.xml" ContentType="application/vnd.openxmlformats-officedocument.spreadsheetml.comments+xml"/>
  <Override PartName="/xl/drawings/drawing8.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9.xml" ContentType="application/vnd.openxmlformats-officedocument.spreadsheetml.comments+xml"/>
  <Override PartName="/xl/drawings/drawing9.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10.xml" ContentType="application/vnd.openxmlformats-officedocument.spreadsheetml.comments+xml"/>
  <Override PartName="/xl/drawings/drawing10.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11.xml" ContentType="application/vnd.openxmlformats-officedocument.spreadsheetml.comments+xml"/>
  <Override PartName="/xl/drawings/drawing11.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omments12.xml" ContentType="application/vnd.openxmlformats-officedocument.spreadsheetml.comments+xml"/>
  <Override PartName="/xl/drawings/drawing12.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omments13.xml" ContentType="application/vnd.openxmlformats-officedocument.spreadsheetml.comments+xml"/>
  <Override PartName="/xl/drawings/drawing13.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omments14.xml" ContentType="application/vnd.openxmlformats-officedocument.spreadsheetml.comments+xml"/>
  <Override PartName="/xl/drawings/drawing14.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C:\Users\Master\Downloads\급여대장 전기요금\"/>
    </mc:Choice>
  </mc:AlternateContent>
  <xr:revisionPtr revIDLastSave="0" documentId="13_ncr:1_{20E55464-EC6D-40C5-814F-8F47121CBAC2}" xr6:coauthVersionLast="47" xr6:coauthVersionMax="47" xr10:uidLastSave="{00000000-0000-0000-0000-000000000000}"/>
  <bookViews>
    <workbookView xWindow="-60" yWindow="-60" windowWidth="28920" windowHeight="16320" activeTab="1" xr2:uid="{00000000-000D-0000-FFFF-FFFF00000000}"/>
  </bookViews>
  <sheets>
    <sheet name="사업소득대장 해설" sheetId="11" r:id="rId1"/>
    <sheet name="사업소득대장 예제" sheetId="12" r:id="rId2"/>
    <sheet name="기본입력사항" sheetId="60" r:id="rId3"/>
    <sheet name="2021년1월" sheetId="26" r:id="rId4"/>
    <sheet name="2021년2월" sheetId="68" r:id="rId5"/>
    <sheet name="2021년3월" sheetId="69" r:id="rId6"/>
    <sheet name="2021년4월" sheetId="70" r:id="rId7"/>
    <sheet name="2021년5월" sheetId="71" r:id="rId8"/>
    <sheet name="2021년6월" sheetId="72" r:id="rId9"/>
    <sheet name="2021년7월" sheetId="73" r:id="rId10"/>
    <sheet name="2021년8월" sheetId="74" r:id="rId11"/>
    <sheet name="2021년9월" sheetId="75" r:id="rId12"/>
    <sheet name="2021년10월" sheetId="76" r:id="rId13"/>
    <sheet name="2021년11월" sheetId="77" r:id="rId14"/>
    <sheet name="2021년12월" sheetId="78" r:id="rId15"/>
    <sheet name="종목" sheetId="13" r:id="rId16"/>
    <sheet name="사업소득원천징수영수증" sheetId="1" r:id="rId17"/>
    <sheet name="사업소득지급명세서-수정" sheetId="9" r:id="rId18"/>
    <sheet name="기타소득지급명세서" sheetId="6" r:id="rId19"/>
    <sheet name="기타소득지급명세서-수정" sheetId="10" r:id="rId20"/>
    <sheet name="기타소득원천징수영수증" sheetId="4" r:id="rId21"/>
    <sheet name="기타소득작성법" sheetId="2" r:id="rId22"/>
    <sheet name="근로사업기타의 구분" sheetId="7" r:id="rId23"/>
  </sheets>
  <definedNames>
    <definedName name="_xlnm.Print_Area" localSheetId="20">기타소득원천징수영수증!$A$1:$AK$57</definedName>
    <definedName name="_xlnm.Print_Area" localSheetId="18">기타소득지급명세서!$A$1:$AV$49</definedName>
    <definedName name="_xlnm.Print_Area" localSheetId="19">'기타소득지급명세서-수정'!$A$1:$AV$73</definedName>
    <definedName name="_xlnm.Print_Area" localSheetId="16">사업소득원천징수영수증!$A$1:$AI$55</definedName>
    <definedName name="_xlnm.Print_Area" localSheetId="17">'사업소득지급명세서-수정'!$A$1:$AK$51</definedName>
    <definedName name="종목">종목!$B$6:$C$35</definedName>
  </definedNames>
  <calcPr calcId="181029"/>
  <fileRecoveryPr autoRecover="0"/>
</workbook>
</file>

<file path=xl/calcChain.xml><?xml version="1.0" encoding="utf-8"?>
<calcChain xmlns="http://schemas.openxmlformats.org/spreadsheetml/2006/main">
  <c r="G8" i="78" l="1"/>
  <c r="G8" i="77"/>
  <c r="G8" i="76"/>
  <c r="G8" i="75"/>
  <c r="G8" i="74"/>
  <c r="G8" i="73"/>
  <c r="G8" i="72"/>
  <c r="G8" i="71"/>
  <c r="G8" i="70"/>
  <c r="G8" i="69"/>
  <c r="G8" i="68"/>
  <c r="G8" i="26"/>
  <c r="G28" i="4" l="1"/>
  <c r="E28" i="4"/>
  <c r="A28" i="4"/>
  <c r="U20" i="10"/>
  <c r="U24" i="10"/>
  <c r="U28" i="10"/>
  <c r="U32" i="10"/>
  <c r="U56" i="10"/>
  <c r="U52" i="10"/>
  <c r="U48" i="10"/>
  <c r="U44" i="10"/>
  <c r="U40" i="10"/>
  <c r="U36" i="10"/>
  <c r="U22" i="10"/>
  <c r="R19" i="9"/>
  <c r="R21" i="9"/>
  <c r="R23" i="9"/>
  <c r="R17" i="9"/>
  <c r="I19" i="1"/>
  <c r="G19" i="1"/>
  <c r="F4" i="60" l="1"/>
  <c r="G4" i="60" s="1"/>
  <c r="K108" i="78" l="1"/>
  <c r="D108" i="78"/>
  <c r="AL107" i="78"/>
  <c r="AJ107" i="78"/>
  <c r="AK107" i="78" s="1"/>
  <c r="AG107" i="78"/>
  <c r="AH107" i="78" s="1"/>
  <c r="AI107" i="78" s="1"/>
  <c r="AF107" i="78"/>
  <c r="AD107" i="78"/>
  <c r="AE107" i="78" s="1"/>
  <c r="AC107" i="78"/>
  <c r="AA107" i="78"/>
  <c r="AB107" i="78" s="1"/>
  <c r="T107" i="78"/>
  <c r="S107" i="78"/>
  <c r="M107" i="78"/>
  <c r="L107" i="78"/>
  <c r="I107" i="78"/>
  <c r="J107" i="78" s="1"/>
  <c r="H107" i="78"/>
  <c r="E107" i="78"/>
  <c r="G107" i="78" s="1"/>
  <c r="B107" i="78"/>
  <c r="AL106" i="78"/>
  <c r="AJ106" i="78"/>
  <c r="AK106" i="78" s="1"/>
  <c r="AH106" i="78"/>
  <c r="AI106" i="78" s="1"/>
  <c r="AG106" i="78"/>
  <c r="AF106" i="78"/>
  <c r="AD106" i="78"/>
  <c r="AE106" i="78" s="1"/>
  <c r="AC106" i="78"/>
  <c r="AA106" i="78"/>
  <c r="AB106" i="78" s="1"/>
  <c r="T106" i="78"/>
  <c r="S106" i="78"/>
  <c r="M106" i="78"/>
  <c r="L106" i="78"/>
  <c r="N106" i="78" s="1"/>
  <c r="I106" i="78"/>
  <c r="J106" i="78" s="1"/>
  <c r="H106" i="78"/>
  <c r="E106" i="78"/>
  <c r="G106" i="78" s="1"/>
  <c r="B106" i="78"/>
  <c r="AL105" i="78"/>
  <c r="AJ105" i="78"/>
  <c r="AK105" i="78" s="1"/>
  <c r="AG105" i="78"/>
  <c r="AH105" i="78" s="1"/>
  <c r="AI105" i="78" s="1"/>
  <c r="AF105" i="78"/>
  <c r="AD105" i="78"/>
  <c r="AE105" i="78" s="1"/>
  <c r="AC105" i="78"/>
  <c r="AB105" i="78"/>
  <c r="AA105" i="78"/>
  <c r="T105" i="78"/>
  <c r="S105" i="78"/>
  <c r="N105" i="78"/>
  <c r="M105" i="78"/>
  <c r="L105" i="78"/>
  <c r="I105" i="78"/>
  <c r="J105" i="78" s="1"/>
  <c r="H105" i="78"/>
  <c r="G105" i="78"/>
  <c r="E105" i="78"/>
  <c r="B105" i="78"/>
  <c r="AL104" i="78"/>
  <c r="AJ104" i="78"/>
  <c r="AK104" i="78" s="1"/>
  <c r="AG104" i="78"/>
  <c r="AH104" i="78" s="1"/>
  <c r="AI104" i="78" s="1"/>
  <c r="AF104" i="78"/>
  <c r="AD104" i="78"/>
  <c r="AE104" i="78" s="1"/>
  <c r="AC104" i="78"/>
  <c r="AB104" i="78"/>
  <c r="AA104" i="78"/>
  <c r="T104" i="78"/>
  <c r="S104" i="78"/>
  <c r="M104" i="78"/>
  <c r="L104" i="78"/>
  <c r="N104" i="78" s="1"/>
  <c r="I104" i="78"/>
  <c r="J104" i="78" s="1"/>
  <c r="H104" i="78"/>
  <c r="G104" i="78"/>
  <c r="E104" i="78"/>
  <c r="B104" i="78"/>
  <c r="AL103" i="78"/>
  <c r="AJ103" i="78"/>
  <c r="AK103" i="78" s="1"/>
  <c r="AG103" i="78"/>
  <c r="AH103" i="78" s="1"/>
  <c r="AI103" i="78" s="1"/>
  <c r="AF103" i="78"/>
  <c r="AD103" i="78"/>
  <c r="AE103" i="78" s="1"/>
  <c r="AC103" i="78"/>
  <c r="AA103" i="78"/>
  <c r="AB103" i="78" s="1"/>
  <c r="T103" i="78"/>
  <c r="S103" i="78"/>
  <c r="M103" i="78"/>
  <c r="L103" i="78"/>
  <c r="I103" i="78"/>
  <c r="J103" i="78" s="1"/>
  <c r="H103" i="78"/>
  <c r="E103" i="78"/>
  <c r="G103" i="78" s="1"/>
  <c r="B103" i="78"/>
  <c r="AL102" i="78"/>
  <c r="AJ102" i="78"/>
  <c r="AK102" i="78" s="1"/>
  <c r="AH102" i="78"/>
  <c r="AI102" i="78" s="1"/>
  <c r="AG102" i="78"/>
  <c r="AF102" i="78"/>
  <c r="AD102" i="78"/>
  <c r="AE102" i="78" s="1"/>
  <c r="AC102" i="78"/>
  <c r="AA102" i="78"/>
  <c r="AB102" i="78" s="1"/>
  <c r="T102" i="78"/>
  <c r="S102" i="78"/>
  <c r="O102" i="78"/>
  <c r="M102" i="78"/>
  <c r="L102" i="78"/>
  <c r="N102" i="78" s="1"/>
  <c r="I102" i="78"/>
  <c r="J102" i="78" s="1"/>
  <c r="H102" i="78"/>
  <c r="E102" i="78"/>
  <c r="G102" i="78" s="1"/>
  <c r="B102" i="78"/>
  <c r="AL101" i="78"/>
  <c r="AJ101" i="78"/>
  <c r="AK101" i="78" s="1"/>
  <c r="AG101" i="78"/>
  <c r="AH101" i="78" s="1"/>
  <c r="AI101" i="78" s="1"/>
  <c r="AF101" i="78"/>
  <c r="AD101" i="78"/>
  <c r="AE101" i="78" s="1"/>
  <c r="AC101" i="78"/>
  <c r="AB101" i="78"/>
  <c r="AA101" i="78"/>
  <c r="T101" i="78"/>
  <c r="S101" i="78"/>
  <c r="N101" i="78"/>
  <c r="M101" i="78"/>
  <c r="L101" i="78"/>
  <c r="I101" i="78"/>
  <c r="J101" i="78" s="1"/>
  <c r="H101" i="78"/>
  <c r="G101" i="78"/>
  <c r="E101" i="78"/>
  <c r="B101" i="78"/>
  <c r="AL100" i="78"/>
  <c r="AJ100" i="78"/>
  <c r="AK100" i="78" s="1"/>
  <c r="AG100" i="78"/>
  <c r="AH100" i="78" s="1"/>
  <c r="AI100" i="78" s="1"/>
  <c r="AF100" i="78"/>
  <c r="AD100" i="78"/>
  <c r="AE100" i="78" s="1"/>
  <c r="AC100" i="78"/>
  <c r="AB100" i="78"/>
  <c r="AA100" i="78"/>
  <c r="T100" i="78"/>
  <c r="S100" i="78"/>
  <c r="M100" i="78"/>
  <c r="L100" i="78"/>
  <c r="N100" i="78" s="1"/>
  <c r="I100" i="78"/>
  <c r="J100" i="78" s="1"/>
  <c r="H100" i="78"/>
  <c r="G100" i="78"/>
  <c r="E100" i="78"/>
  <c r="B100" i="78"/>
  <c r="AL99" i="78"/>
  <c r="AJ99" i="78"/>
  <c r="AK99" i="78" s="1"/>
  <c r="AG99" i="78"/>
  <c r="AH99" i="78" s="1"/>
  <c r="AI99" i="78" s="1"/>
  <c r="AF99" i="78"/>
  <c r="AD99" i="78"/>
  <c r="AE99" i="78" s="1"/>
  <c r="AC99" i="78"/>
  <c r="AA99" i="78"/>
  <c r="AB99" i="78" s="1"/>
  <c r="T99" i="78"/>
  <c r="S99" i="78"/>
  <c r="M99" i="78"/>
  <c r="L99" i="78"/>
  <c r="I99" i="78"/>
  <c r="J99" i="78" s="1"/>
  <c r="H99" i="78"/>
  <c r="E99" i="78"/>
  <c r="G99" i="78" s="1"/>
  <c r="B99" i="78"/>
  <c r="AL98" i="78"/>
  <c r="AJ98" i="78"/>
  <c r="AK98" i="78" s="1"/>
  <c r="AH98" i="78"/>
  <c r="AI98" i="78" s="1"/>
  <c r="AG98" i="78"/>
  <c r="AF98" i="78"/>
  <c r="AD98" i="78"/>
  <c r="AE98" i="78" s="1"/>
  <c r="AC98" i="78"/>
  <c r="AA98" i="78"/>
  <c r="AB98" i="78" s="1"/>
  <c r="T98" i="78"/>
  <c r="S98" i="78"/>
  <c r="M98" i="78"/>
  <c r="L98" i="78"/>
  <c r="I98" i="78"/>
  <c r="J98" i="78" s="1"/>
  <c r="H98" i="78"/>
  <c r="E98" i="78"/>
  <c r="G98" i="78" s="1"/>
  <c r="B98" i="78"/>
  <c r="AL97" i="78"/>
  <c r="AJ97" i="78"/>
  <c r="AK97" i="78" s="1"/>
  <c r="AG97" i="78"/>
  <c r="AH97" i="78" s="1"/>
  <c r="AI97" i="78" s="1"/>
  <c r="AF97" i="78"/>
  <c r="AD97" i="78"/>
  <c r="AE97" i="78" s="1"/>
  <c r="AC97" i="78"/>
  <c r="AB97" i="78"/>
  <c r="AA97" i="78"/>
  <c r="T97" i="78"/>
  <c r="S97" i="78"/>
  <c r="N97" i="78"/>
  <c r="M97" i="78"/>
  <c r="L97" i="78"/>
  <c r="I97" i="78"/>
  <c r="J97" i="78" s="1"/>
  <c r="H97" i="78"/>
  <c r="G97" i="78"/>
  <c r="E97" i="78"/>
  <c r="B97" i="78"/>
  <c r="AL96" i="78"/>
  <c r="AJ96" i="78"/>
  <c r="AK96" i="78" s="1"/>
  <c r="AG96" i="78"/>
  <c r="AH96" i="78" s="1"/>
  <c r="AI96" i="78" s="1"/>
  <c r="AF96" i="78"/>
  <c r="AD96" i="78"/>
  <c r="AE96" i="78" s="1"/>
  <c r="AC96" i="78"/>
  <c r="AB96" i="78"/>
  <c r="AA96" i="78"/>
  <c r="T96" i="78"/>
  <c r="S96" i="78"/>
  <c r="M96" i="78"/>
  <c r="L96" i="78"/>
  <c r="N96" i="78" s="1"/>
  <c r="I96" i="78"/>
  <c r="J96" i="78" s="1"/>
  <c r="H96" i="78"/>
  <c r="G96" i="78"/>
  <c r="E96" i="78"/>
  <c r="B96" i="78"/>
  <c r="AL95" i="78"/>
  <c r="AK95" i="78"/>
  <c r="AJ95" i="78"/>
  <c r="AH95" i="78"/>
  <c r="AI95" i="78" s="1"/>
  <c r="AG95" i="78"/>
  <c r="AF95" i="78"/>
  <c r="AD95" i="78"/>
  <c r="AE95" i="78" s="1"/>
  <c r="AC95" i="78"/>
  <c r="AA95" i="78"/>
  <c r="AB95" i="78" s="1"/>
  <c r="T95" i="78"/>
  <c r="S95" i="78"/>
  <c r="M95" i="78"/>
  <c r="L95" i="78"/>
  <c r="I95" i="78"/>
  <c r="J95" i="78" s="1"/>
  <c r="H95" i="78"/>
  <c r="G95" i="78"/>
  <c r="E95" i="78"/>
  <c r="B95" i="78"/>
  <c r="AL94" i="78"/>
  <c r="AK94" i="78"/>
  <c r="AJ94" i="78"/>
  <c r="AG94" i="78"/>
  <c r="AH94" i="78" s="1"/>
  <c r="AI94" i="78" s="1"/>
  <c r="AF94" i="78"/>
  <c r="AD94" i="78"/>
  <c r="AE94" i="78" s="1"/>
  <c r="AC94" i="78"/>
  <c r="AA94" i="78"/>
  <c r="AB94" i="78" s="1"/>
  <c r="T94" i="78"/>
  <c r="S94" i="78"/>
  <c r="N94" i="78"/>
  <c r="O94" i="78" s="1"/>
  <c r="M94" i="78"/>
  <c r="L94" i="78"/>
  <c r="I94" i="78"/>
  <c r="J94" i="78" s="1"/>
  <c r="H94" i="78"/>
  <c r="E94" i="78"/>
  <c r="G94" i="78" s="1"/>
  <c r="B94" i="78"/>
  <c r="AL93" i="78"/>
  <c r="AK93" i="78"/>
  <c r="AJ93" i="78"/>
  <c r="AG93" i="78"/>
  <c r="AH93" i="78" s="1"/>
  <c r="AI93" i="78" s="1"/>
  <c r="AF93" i="78"/>
  <c r="AD93" i="78"/>
  <c r="AE93" i="78" s="1"/>
  <c r="AC93" i="78"/>
  <c r="AA93" i="78"/>
  <c r="AB93" i="78" s="1"/>
  <c r="T93" i="78"/>
  <c r="S93" i="78"/>
  <c r="M93" i="78"/>
  <c r="L93" i="78"/>
  <c r="N93" i="78" s="1"/>
  <c r="I93" i="78"/>
  <c r="J93" i="78" s="1"/>
  <c r="H93" i="78"/>
  <c r="E93" i="78"/>
  <c r="G93" i="78" s="1"/>
  <c r="B93" i="78"/>
  <c r="AL92" i="78"/>
  <c r="AJ92" i="78"/>
  <c r="AK92" i="78" s="1"/>
  <c r="AI92" i="78"/>
  <c r="AH92" i="78"/>
  <c r="AG92" i="78"/>
  <c r="AF92" i="78"/>
  <c r="AD92" i="78"/>
  <c r="AE92" i="78" s="1"/>
  <c r="AC92" i="78"/>
  <c r="AA92" i="78"/>
  <c r="AB92" i="78" s="1"/>
  <c r="T92" i="78"/>
  <c r="S92" i="78"/>
  <c r="M92" i="78"/>
  <c r="L92" i="78"/>
  <c r="N92" i="78" s="1"/>
  <c r="O92" i="78" s="1"/>
  <c r="I92" i="78"/>
  <c r="J92" i="78" s="1"/>
  <c r="H92" i="78"/>
  <c r="G92" i="78"/>
  <c r="E92" i="78"/>
  <c r="B92" i="78"/>
  <c r="AL91" i="78"/>
  <c r="AK91" i="78"/>
  <c r="AJ91" i="78"/>
  <c r="AG91" i="78"/>
  <c r="AH91" i="78" s="1"/>
  <c r="AI91" i="78" s="1"/>
  <c r="AF91" i="78"/>
  <c r="AD91" i="78"/>
  <c r="AE91" i="78" s="1"/>
  <c r="AC91" i="78"/>
  <c r="AA91" i="78"/>
  <c r="AB91" i="78" s="1"/>
  <c r="T91" i="78"/>
  <c r="S91" i="78"/>
  <c r="M91" i="78"/>
  <c r="L91" i="78"/>
  <c r="I91" i="78"/>
  <c r="J91" i="78" s="1"/>
  <c r="H91" i="78"/>
  <c r="E91" i="78"/>
  <c r="G91" i="78" s="1"/>
  <c r="B91" i="78"/>
  <c r="AL90" i="78"/>
  <c r="AJ90" i="78"/>
  <c r="AK90" i="78" s="1"/>
  <c r="AG90" i="78"/>
  <c r="AH90" i="78" s="1"/>
  <c r="AI90" i="78" s="1"/>
  <c r="AF90" i="78"/>
  <c r="AD90" i="78"/>
  <c r="AE90" i="78" s="1"/>
  <c r="AC90" i="78"/>
  <c r="AB90" i="78"/>
  <c r="AA90" i="78"/>
  <c r="T90" i="78"/>
  <c r="S90" i="78"/>
  <c r="M90" i="78"/>
  <c r="L90" i="78"/>
  <c r="N90" i="78" s="1"/>
  <c r="O90" i="78" s="1"/>
  <c r="J90" i="78"/>
  <c r="I90" i="78"/>
  <c r="H90" i="78"/>
  <c r="E90" i="78"/>
  <c r="G90" i="78" s="1"/>
  <c r="B90" i="78"/>
  <c r="AL89" i="78"/>
  <c r="AJ89" i="78"/>
  <c r="AK89" i="78" s="1"/>
  <c r="AG89" i="78"/>
  <c r="AH89" i="78" s="1"/>
  <c r="AI89" i="78" s="1"/>
  <c r="AF89" i="78"/>
  <c r="AD89" i="78"/>
  <c r="AE89" i="78" s="1"/>
  <c r="AC89" i="78"/>
  <c r="AB89" i="78"/>
  <c r="AA89" i="78"/>
  <c r="T89" i="78"/>
  <c r="S89" i="78"/>
  <c r="N89" i="78"/>
  <c r="M89" i="78"/>
  <c r="L89" i="78"/>
  <c r="I89" i="78"/>
  <c r="J89" i="78" s="1"/>
  <c r="H89" i="78"/>
  <c r="G89" i="78"/>
  <c r="E89" i="78"/>
  <c r="B89" i="78"/>
  <c r="AL88" i="78"/>
  <c r="AJ88" i="78"/>
  <c r="AK88" i="78" s="1"/>
  <c r="AG88" i="78"/>
  <c r="AH88" i="78" s="1"/>
  <c r="AI88" i="78" s="1"/>
  <c r="AF88" i="78"/>
  <c r="AD88" i="78"/>
  <c r="AE88" i="78" s="1"/>
  <c r="AC88" i="78"/>
  <c r="AB88" i="78"/>
  <c r="AA88" i="78"/>
  <c r="T88" i="78"/>
  <c r="S88" i="78"/>
  <c r="M88" i="78"/>
  <c r="L88" i="78"/>
  <c r="N88" i="78" s="1"/>
  <c r="I88" i="78"/>
  <c r="J88" i="78" s="1"/>
  <c r="H88" i="78"/>
  <c r="E88" i="78"/>
  <c r="G88" i="78" s="1"/>
  <c r="B88" i="78"/>
  <c r="AL87" i="78"/>
  <c r="AJ87" i="78"/>
  <c r="AK87" i="78" s="1"/>
  <c r="AI87" i="78"/>
  <c r="AH87" i="78"/>
  <c r="AG87" i="78"/>
  <c r="AF87" i="78"/>
  <c r="AD87" i="78"/>
  <c r="AE87" i="78" s="1"/>
  <c r="AC87" i="78"/>
  <c r="AA87" i="78"/>
  <c r="AB87" i="78" s="1"/>
  <c r="T87" i="78"/>
  <c r="S87" i="78"/>
  <c r="M87" i="78"/>
  <c r="L87" i="78"/>
  <c r="I87" i="78"/>
  <c r="J87" i="78" s="1"/>
  <c r="H87" i="78"/>
  <c r="E87" i="78"/>
  <c r="G87" i="78" s="1"/>
  <c r="B87" i="78"/>
  <c r="AL86" i="78"/>
  <c r="AK86" i="78"/>
  <c r="AJ86" i="78"/>
  <c r="AG86" i="78"/>
  <c r="AH86" i="78" s="1"/>
  <c r="AI86" i="78" s="1"/>
  <c r="AF86" i="78"/>
  <c r="AD86" i="78"/>
  <c r="AE86" i="78" s="1"/>
  <c r="AC86" i="78"/>
  <c r="AA86" i="78"/>
  <c r="AB86" i="78" s="1"/>
  <c r="T86" i="78"/>
  <c r="S86" i="78"/>
  <c r="M86" i="78"/>
  <c r="L86" i="78"/>
  <c r="N86" i="78" s="1"/>
  <c r="I86" i="78"/>
  <c r="J86" i="78" s="1"/>
  <c r="H86" i="78"/>
  <c r="E86" i="78"/>
  <c r="G86" i="78" s="1"/>
  <c r="B86" i="78"/>
  <c r="AL85" i="78"/>
  <c r="AJ85" i="78"/>
  <c r="AK85" i="78" s="1"/>
  <c r="AI85" i="78"/>
  <c r="AG85" i="78"/>
  <c r="AH85" i="78" s="1"/>
  <c r="AF85" i="78"/>
  <c r="AD85" i="78"/>
  <c r="AE85" i="78" s="1"/>
  <c r="AC85" i="78"/>
  <c r="AB85" i="78"/>
  <c r="AA85" i="78"/>
  <c r="T85" i="78"/>
  <c r="S85" i="78"/>
  <c r="M85" i="78"/>
  <c r="L85" i="78"/>
  <c r="N85" i="78" s="1"/>
  <c r="I85" i="78"/>
  <c r="J85" i="78" s="1"/>
  <c r="H85" i="78"/>
  <c r="G85" i="78"/>
  <c r="E85" i="78"/>
  <c r="B85" i="78"/>
  <c r="AL84" i="78"/>
  <c r="AJ84" i="78"/>
  <c r="AK84" i="78" s="1"/>
  <c r="AG84" i="78"/>
  <c r="AH84" i="78" s="1"/>
  <c r="AI84" i="78" s="1"/>
  <c r="AF84" i="78"/>
  <c r="AD84" i="78"/>
  <c r="AE84" i="78" s="1"/>
  <c r="AC84" i="78"/>
  <c r="AA84" i="78"/>
  <c r="AB84" i="78" s="1"/>
  <c r="T84" i="78"/>
  <c r="S84" i="78"/>
  <c r="M84" i="78"/>
  <c r="L84" i="78"/>
  <c r="N84" i="78" s="1"/>
  <c r="I84" i="78"/>
  <c r="J84" i="78" s="1"/>
  <c r="H84" i="78"/>
  <c r="G84" i="78"/>
  <c r="E84" i="78"/>
  <c r="B84" i="78"/>
  <c r="AL83" i="78"/>
  <c r="AK83" i="78"/>
  <c r="AJ83" i="78"/>
  <c r="AG83" i="78"/>
  <c r="AH83" i="78" s="1"/>
  <c r="AI83" i="78" s="1"/>
  <c r="AF83" i="78"/>
  <c r="AD83" i="78"/>
  <c r="AE83" i="78" s="1"/>
  <c r="AC83" i="78"/>
  <c r="AA83" i="78"/>
  <c r="AB83" i="78" s="1"/>
  <c r="T83" i="78"/>
  <c r="S83" i="78"/>
  <c r="M83" i="78"/>
  <c r="L83" i="78"/>
  <c r="N83" i="78" s="1"/>
  <c r="I83" i="78"/>
  <c r="J83" i="78" s="1"/>
  <c r="H83" i="78"/>
  <c r="E83" i="78"/>
  <c r="G83" i="78" s="1"/>
  <c r="B83" i="78"/>
  <c r="AL82" i="78"/>
  <c r="AJ82" i="78"/>
  <c r="AK82" i="78" s="1"/>
  <c r="AG82" i="78"/>
  <c r="AH82" i="78" s="1"/>
  <c r="AI82" i="78" s="1"/>
  <c r="AF82" i="78"/>
  <c r="AD82" i="78"/>
  <c r="AE82" i="78" s="1"/>
  <c r="AC82" i="78"/>
  <c r="AA82" i="78"/>
  <c r="AB82" i="78" s="1"/>
  <c r="T82" i="78"/>
  <c r="S82" i="78"/>
  <c r="M82" i="78"/>
  <c r="L82" i="78"/>
  <c r="N82" i="78" s="1"/>
  <c r="I82" i="78"/>
  <c r="J82" i="78" s="1"/>
  <c r="H82" i="78"/>
  <c r="E82" i="78"/>
  <c r="G82" i="78" s="1"/>
  <c r="B82" i="78"/>
  <c r="AL81" i="78"/>
  <c r="AJ81" i="78"/>
  <c r="AK81" i="78" s="1"/>
  <c r="AI81" i="78"/>
  <c r="AG81" i="78"/>
  <c r="AH81" i="78" s="1"/>
  <c r="AF81" i="78"/>
  <c r="AD81" i="78"/>
  <c r="AE81" i="78" s="1"/>
  <c r="AC81" i="78"/>
  <c r="AB81" i="78"/>
  <c r="AA81" i="78"/>
  <c r="T81" i="78"/>
  <c r="S81" i="78"/>
  <c r="M81" i="78"/>
  <c r="L81" i="78"/>
  <c r="N81" i="78" s="1"/>
  <c r="I81" i="78"/>
  <c r="J81" i="78" s="1"/>
  <c r="H81" i="78"/>
  <c r="G81" i="78"/>
  <c r="E81" i="78"/>
  <c r="B81" i="78"/>
  <c r="AL80" i="78"/>
  <c r="AJ80" i="78"/>
  <c r="AK80" i="78" s="1"/>
  <c r="AG80" i="78"/>
  <c r="AH80" i="78" s="1"/>
  <c r="AI80" i="78" s="1"/>
  <c r="AF80" i="78"/>
  <c r="AD80" i="78"/>
  <c r="AE80" i="78" s="1"/>
  <c r="AC80" i="78"/>
  <c r="AA80" i="78"/>
  <c r="AB80" i="78" s="1"/>
  <c r="T80" i="78"/>
  <c r="S80" i="78"/>
  <c r="M80" i="78"/>
  <c r="L80" i="78"/>
  <c r="N80" i="78" s="1"/>
  <c r="I80" i="78"/>
  <c r="J80" i="78" s="1"/>
  <c r="H80" i="78"/>
  <c r="E80" i="78"/>
  <c r="G80" i="78" s="1"/>
  <c r="B80" i="78"/>
  <c r="AL79" i="78"/>
  <c r="AJ79" i="78"/>
  <c r="AK79" i="78" s="1"/>
  <c r="AH79" i="78"/>
  <c r="AI79" i="78" s="1"/>
  <c r="AG79" i="78"/>
  <c r="AF79" i="78"/>
  <c r="AD79" i="78"/>
  <c r="AE79" i="78" s="1"/>
  <c r="AC79" i="78"/>
  <c r="AB79" i="78"/>
  <c r="AA79" i="78"/>
  <c r="T79" i="78"/>
  <c r="S79" i="78"/>
  <c r="M79" i="78"/>
  <c r="L79" i="78"/>
  <c r="N79" i="78" s="1"/>
  <c r="I79" i="78"/>
  <c r="J79" i="78" s="1"/>
  <c r="H79" i="78"/>
  <c r="E79" i="78"/>
  <c r="G79" i="78" s="1"/>
  <c r="B79" i="78"/>
  <c r="AL78" i="78"/>
  <c r="AJ78" i="78"/>
  <c r="AK78" i="78" s="1"/>
  <c r="AG78" i="78"/>
  <c r="AH78" i="78" s="1"/>
  <c r="AI78" i="78" s="1"/>
  <c r="AF78" i="78"/>
  <c r="AD78" i="78"/>
  <c r="AE78" i="78" s="1"/>
  <c r="AC78" i="78"/>
  <c r="AA78" i="78"/>
  <c r="AB78" i="78" s="1"/>
  <c r="T78" i="78"/>
  <c r="S78" i="78"/>
  <c r="N78" i="78"/>
  <c r="M78" i="78"/>
  <c r="L78" i="78"/>
  <c r="I78" i="78"/>
  <c r="J78" i="78" s="1"/>
  <c r="H78" i="78"/>
  <c r="E78" i="78"/>
  <c r="G78" i="78" s="1"/>
  <c r="B78" i="78"/>
  <c r="AL77" i="78"/>
  <c r="AJ77" i="78"/>
  <c r="AK77" i="78" s="1"/>
  <c r="AG77" i="78"/>
  <c r="AH77" i="78" s="1"/>
  <c r="AI77" i="78" s="1"/>
  <c r="AF77" i="78"/>
  <c r="AD77" i="78"/>
  <c r="AE77" i="78" s="1"/>
  <c r="AC77" i="78"/>
  <c r="AA77" i="78"/>
  <c r="AB77" i="78" s="1"/>
  <c r="T77" i="78"/>
  <c r="S77" i="78"/>
  <c r="M77" i="78"/>
  <c r="L77" i="78"/>
  <c r="N77" i="78" s="1"/>
  <c r="I77" i="78"/>
  <c r="J77" i="78" s="1"/>
  <c r="H77" i="78"/>
  <c r="E77" i="78"/>
  <c r="G77" i="78" s="1"/>
  <c r="B77" i="78"/>
  <c r="AL76" i="78"/>
  <c r="AK76" i="78"/>
  <c r="AJ76" i="78"/>
  <c r="AG76" i="78"/>
  <c r="AH76" i="78" s="1"/>
  <c r="AI76" i="78" s="1"/>
  <c r="AF76" i="78"/>
  <c r="AD76" i="78"/>
  <c r="AE76" i="78" s="1"/>
  <c r="AC76" i="78"/>
  <c r="AA76" i="78"/>
  <c r="AB76" i="78" s="1"/>
  <c r="T76" i="78"/>
  <c r="S76" i="78"/>
  <c r="M76" i="78"/>
  <c r="L76" i="78"/>
  <c r="I76" i="78"/>
  <c r="J76" i="78" s="1"/>
  <c r="H76" i="78"/>
  <c r="E76" i="78"/>
  <c r="G76" i="78" s="1"/>
  <c r="B76" i="78"/>
  <c r="AL75" i="78"/>
  <c r="AJ75" i="78"/>
  <c r="AK75" i="78" s="1"/>
  <c r="AG75" i="78"/>
  <c r="AH75" i="78" s="1"/>
  <c r="AI75" i="78" s="1"/>
  <c r="AF75" i="78"/>
  <c r="AD75" i="78"/>
  <c r="AE75" i="78" s="1"/>
  <c r="AC75" i="78"/>
  <c r="AA75" i="78"/>
  <c r="AB75" i="78" s="1"/>
  <c r="T75" i="78"/>
  <c r="S75" i="78"/>
  <c r="N75" i="78"/>
  <c r="O75" i="78" s="1"/>
  <c r="M75" i="78"/>
  <c r="L75" i="78"/>
  <c r="I75" i="78"/>
  <c r="J75" i="78" s="1"/>
  <c r="H75" i="78"/>
  <c r="E75" i="78"/>
  <c r="G75" i="78" s="1"/>
  <c r="B75" i="78"/>
  <c r="AL74" i="78"/>
  <c r="AK74" i="78"/>
  <c r="AJ74" i="78"/>
  <c r="AG74" i="78"/>
  <c r="AH74" i="78" s="1"/>
  <c r="AI74" i="78" s="1"/>
  <c r="AF74" i="78"/>
  <c r="AD74" i="78"/>
  <c r="AE74" i="78" s="1"/>
  <c r="AC74" i="78"/>
  <c r="AA74" i="78"/>
  <c r="AB74" i="78" s="1"/>
  <c r="T74" i="78"/>
  <c r="S74" i="78"/>
  <c r="M74" i="78"/>
  <c r="L74" i="78"/>
  <c r="N74" i="78" s="1"/>
  <c r="I74" i="78"/>
  <c r="J74" i="78" s="1"/>
  <c r="H74" i="78"/>
  <c r="E74" i="78"/>
  <c r="G74" i="78" s="1"/>
  <c r="B74" i="78"/>
  <c r="AL73" i="78"/>
  <c r="AJ73" i="78"/>
  <c r="AK73" i="78" s="1"/>
  <c r="AG73" i="78"/>
  <c r="AH73" i="78" s="1"/>
  <c r="AI73" i="78" s="1"/>
  <c r="AF73" i="78"/>
  <c r="AD73" i="78"/>
  <c r="AE73" i="78" s="1"/>
  <c r="AC73" i="78"/>
  <c r="AB73" i="78"/>
  <c r="AA73" i="78"/>
  <c r="T73" i="78"/>
  <c r="S73" i="78"/>
  <c r="M73" i="78"/>
  <c r="L73" i="78"/>
  <c r="N73" i="78" s="1"/>
  <c r="I73" i="78"/>
  <c r="J73" i="78" s="1"/>
  <c r="H73" i="78"/>
  <c r="E73" i="78"/>
  <c r="G73" i="78" s="1"/>
  <c r="B73" i="78"/>
  <c r="AL72" i="78"/>
  <c r="AK72" i="78"/>
  <c r="AJ72" i="78"/>
  <c r="AG72" i="78"/>
  <c r="AH72" i="78" s="1"/>
  <c r="AI72" i="78" s="1"/>
  <c r="AF72" i="78"/>
  <c r="AD72" i="78"/>
  <c r="AE72" i="78" s="1"/>
  <c r="AC72" i="78"/>
  <c r="AA72" i="78"/>
  <c r="AB72" i="78" s="1"/>
  <c r="T72" i="78"/>
  <c r="S72" i="78"/>
  <c r="M72" i="78"/>
  <c r="L72" i="78"/>
  <c r="I72" i="78"/>
  <c r="J72" i="78" s="1"/>
  <c r="H72" i="78"/>
  <c r="E72" i="78"/>
  <c r="G72" i="78" s="1"/>
  <c r="B72" i="78"/>
  <c r="AL71" i="78"/>
  <c r="AJ71" i="78"/>
  <c r="AK71" i="78" s="1"/>
  <c r="AG71" i="78"/>
  <c r="AH71" i="78" s="1"/>
  <c r="AI71" i="78" s="1"/>
  <c r="AF71" i="78"/>
  <c r="AD71" i="78"/>
  <c r="AE71" i="78" s="1"/>
  <c r="AC71" i="78"/>
  <c r="AB71" i="78"/>
  <c r="AA71" i="78"/>
  <c r="T71" i="78"/>
  <c r="S71" i="78"/>
  <c r="O71" i="78"/>
  <c r="N71" i="78"/>
  <c r="M71" i="78"/>
  <c r="L71" i="78"/>
  <c r="I71" i="78"/>
  <c r="J71" i="78" s="1"/>
  <c r="H71" i="78"/>
  <c r="E71" i="78"/>
  <c r="G71" i="78" s="1"/>
  <c r="B71" i="78"/>
  <c r="AL70" i="78"/>
  <c r="AK70" i="78"/>
  <c r="AJ70" i="78"/>
  <c r="AG70" i="78"/>
  <c r="AH70" i="78" s="1"/>
  <c r="AI70" i="78" s="1"/>
  <c r="AF70" i="78"/>
  <c r="AD70" i="78"/>
  <c r="AE70" i="78" s="1"/>
  <c r="AC70" i="78"/>
  <c r="AA70" i="78"/>
  <c r="AB70" i="78" s="1"/>
  <c r="T70" i="78"/>
  <c r="S70" i="78"/>
  <c r="M70" i="78"/>
  <c r="L70" i="78"/>
  <c r="N70" i="78" s="1"/>
  <c r="I70" i="78"/>
  <c r="J70" i="78" s="1"/>
  <c r="H70" i="78"/>
  <c r="E70" i="78"/>
  <c r="G70" i="78" s="1"/>
  <c r="B70" i="78"/>
  <c r="AL69" i="78"/>
  <c r="AJ69" i="78"/>
  <c r="AK69" i="78" s="1"/>
  <c r="AG69" i="78"/>
  <c r="AH69" i="78" s="1"/>
  <c r="AI69" i="78" s="1"/>
  <c r="AF69" i="78"/>
  <c r="AD69" i="78"/>
  <c r="AE69" i="78" s="1"/>
  <c r="AC69" i="78"/>
  <c r="AB69" i="78"/>
  <c r="AA69" i="78"/>
  <c r="T69" i="78"/>
  <c r="S69" i="78"/>
  <c r="M69" i="78"/>
  <c r="L69" i="78"/>
  <c r="N69" i="78" s="1"/>
  <c r="I69" i="78"/>
  <c r="J69" i="78" s="1"/>
  <c r="H69" i="78"/>
  <c r="E69" i="78"/>
  <c r="G69" i="78" s="1"/>
  <c r="B69" i="78"/>
  <c r="AL68" i="78"/>
  <c r="AJ68" i="78"/>
  <c r="AK68" i="78" s="1"/>
  <c r="AG68" i="78"/>
  <c r="AH68" i="78" s="1"/>
  <c r="AI68" i="78" s="1"/>
  <c r="AF68" i="78"/>
  <c r="AD68" i="78"/>
  <c r="AE68" i="78" s="1"/>
  <c r="AC68" i="78"/>
  <c r="AA68" i="78"/>
  <c r="AB68" i="78" s="1"/>
  <c r="T68" i="78"/>
  <c r="S68" i="78"/>
  <c r="M68" i="78"/>
  <c r="L68" i="78"/>
  <c r="J68" i="78"/>
  <c r="G68" i="78"/>
  <c r="B68" i="78"/>
  <c r="AL67" i="78"/>
  <c r="AJ67" i="78"/>
  <c r="AK67" i="78" s="1"/>
  <c r="AG67" i="78"/>
  <c r="AH67" i="78" s="1"/>
  <c r="AI67" i="78" s="1"/>
  <c r="AF67" i="78"/>
  <c r="AD67" i="78"/>
  <c r="AE67" i="78" s="1"/>
  <c r="AC67" i="78"/>
  <c r="AA67" i="78"/>
  <c r="AB67" i="78" s="1"/>
  <c r="T67" i="78"/>
  <c r="S67" i="78"/>
  <c r="M67" i="78"/>
  <c r="L67" i="78"/>
  <c r="I67" i="78"/>
  <c r="J67" i="78" s="1"/>
  <c r="H67" i="78"/>
  <c r="G67" i="78"/>
  <c r="E67" i="78"/>
  <c r="B67" i="78"/>
  <c r="AL66" i="78"/>
  <c r="AJ66" i="78"/>
  <c r="AK66" i="78" s="1"/>
  <c r="AG66" i="78"/>
  <c r="AH66" i="78" s="1"/>
  <c r="AI66" i="78" s="1"/>
  <c r="AF66" i="78"/>
  <c r="AD66" i="78"/>
  <c r="AE66" i="78" s="1"/>
  <c r="AC66" i="78"/>
  <c r="AA66" i="78"/>
  <c r="AB66" i="78" s="1"/>
  <c r="T66" i="78"/>
  <c r="S66" i="78"/>
  <c r="N66" i="78"/>
  <c r="M66" i="78"/>
  <c r="L66" i="78"/>
  <c r="I66" i="78"/>
  <c r="J66" i="78" s="1"/>
  <c r="H66" i="78"/>
  <c r="E66" i="78"/>
  <c r="G66" i="78" s="1"/>
  <c r="B66" i="78"/>
  <c r="AL65" i="78"/>
  <c r="AK65" i="78"/>
  <c r="AJ65" i="78"/>
  <c r="AG65" i="78"/>
  <c r="AH65" i="78" s="1"/>
  <c r="AI65" i="78" s="1"/>
  <c r="AF65" i="78"/>
  <c r="AD65" i="78"/>
  <c r="AE65" i="78" s="1"/>
  <c r="AC65" i="78"/>
  <c r="AA65" i="78"/>
  <c r="AB65" i="78" s="1"/>
  <c r="T65" i="78"/>
  <c r="S65" i="78"/>
  <c r="M65" i="78"/>
  <c r="L65" i="78"/>
  <c r="I65" i="78"/>
  <c r="J65" i="78" s="1"/>
  <c r="H65" i="78"/>
  <c r="E65" i="78"/>
  <c r="G65" i="78" s="1"/>
  <c r="B65" i="78"/>
  <c r="AL64" i="78"/>
  <c r="AJ64" i="78"/>
  <c r="AK64" i="78" s="1"/>
  <c r="AG64" i="78"/>
  <c r="AH64" i="78" s="1"/>
  <c r="AI64" i="78" s="1"/>
  <c r="AF64" i="78"/>
  <c r="AD64" i="78"/>
  <c r="AE64" i="78" s="1"/>
  <c r="AC64" i="78"/>
  <c r="AA64" i="78"/>
  <c r="AB64" i="78" s="1"/>
  <c r="T64" i="78"/>
  <c r="S64" i="78"/>
  <c r="M64" i="78"/>
  <c r="L64" i="78"/>
  <c r="N64" i="78" s="1"/>
  <c r="I64" i="78"/>
  <c r="J64" i="78" s="1"/>
  <c r="H64" i="78"/>
  <c r="E64" i="78"/>
  <c r="G64" i="78" s="1"/>
  <c r="B64" i="78"/>
  <c r="AL63" i="78"/>
  <c r="AJ63" i="78"/>
  <c r="AK63" i="78" s="1"/>
  <c r="AG63" i="78"/>
  <c r="AH63" i="78" s="1"/>
  <c r="AI63" i="78" s="1"/>
  <c r="AF63" i="78"/>
  <c r="AD63" i="78"/>
  <c r="AE63" i="78" s="1"/>
  <c r="AC63" i="78"/>
  <c r="AA63" i="78"/>
  <c r="AB63" i="78" s="1"/>
  <c r="T63" i="78"/>
  <c r="S63" i="78"/>
  <c r="M63" i="78"/>
  <c r="L63" i="78"/>
  <c r="N63" i="78" s="1"/>
  <c r="O63" i="78" s="1"/>
  <c r="I63" i="78"/>
  <c r="J63" i="78" s="1"/>
  <c r="H63" i="78"/>
  <c r="E63" i="78"/>
  <c r="G63" i="78" s="1"/>
  <c r="B63" i="78"/>
  <c r="AL62" i="78"/>
  <c r="AJ62" i="78"/>
  <c r="AK62" i="78" s="1"/>
  <c r="AG62" i="78"/>
  <c r="AH62" i="78" s="1"/>
  <c r="AI62" i="78" s="1"/>
  <c r="AF62" i="78"/>
  <c r="AD62" i="78"/>
  <c r="AE62" i="78" s="1"/>
  <c r="AC62" i="78"/>
  <c r="AB62" i="78"/>
  <c r="AA62" i="78"/>
  <c r="T62" i="78"/>
  <c r="S62" i="78"/>
  <c r="O62" i="78"/>
  <c r="M62" i="78"/>
  <c r="L62" i="78"/>
  <c r="N62" i="78" s="1"/>
  <c r="I62" i="78"/>
  <c r="J62" i="78" s="1"/>
  <c r="H62" i="78"/>
  <c r="E62" i="78"/>
  <c r="G62" i="78" s="1"/>
  <c r="B62" i="78"/>
  <c r="AL61" i="78"/>
  <c r="AJ61" i="78"/>
  <c r="AK61" i="78" s="1"/>
  <c r="AG61" i="78"/>
  <c r="AH61" i="78" s="1"/>
  <c r="AI61" i="78" s="1"/>
  <c r="AF61" i="78"/>
  <c r="AD61" i="78"/>
  <c r="AE61" i="78" s="1"/>
  <c r="AC61" i="78"/>
  <c r="AA61" i="78"/>
  <c r="AB61" i="78" s="1"/>
  <c r="T61" i="78"/>
  <c r="S61" i="78"/>
  <c r="M61" i="78"/>
  <c r="L61" i="78"/>
  <c r="N61" i="78" s="1"/>
  <c r="I61" i="78"/>
  <c r="J61" i="78" s="1"/>
  <c r="H61" i="78"/>
  <c r="E61" i="78"/>
  <c r="G61" i="78" s="1"/>
  <c r="B61" i="78"/>
  <c r="AL60" i="78"/>
  <c r="AJ60" i="78"/>
  <c r="AK60" i="78" s="1"/>
  <c r="AH60" i="78"/>
  <c r="AI60" i="78" s="1"/>
  <c r="AG60" i="78"/>
  <c r="AF60" i="78"/>
  <c r="AD60" i="78"/>
  <c r="AE60" i="78" s="1"/>
  <c r="AC60" i="78"/>
  <c r="AA60" i="78"/>
  <c r="AB60" i="78" s="1"/>
  <c r="T60" i="78"/>
  <c r="S60" i="78"/>
  <c r="M60" i="78"/>
  <c r="L60" i="78"/>
  <c r="N60" i="78" s="1"/>
  <c r="O60" i="78" s="1"/>
  <c r="I60" i="78"/>
  <c r="J60" i="78" s="1"/>
  <c r="H60" i="78"/>
  <c r="E60" i="78"/>
  <c r="G60" i="78" s="1"/>
  <c r="B60" i="78"/>
  <c r="AL59" i="78"/>
  <c r="AK59" i="78"/>
  <c r="AJ59" i="78"/>
  <c r="AG59" i="78"/>
  <c r="AH59" i="78" s="1"/>
  <c r="AI59" i="78" s="1"/>
  <c r="AF59" i="78"/>
  <c r="AD59" i="78"/>
  <c r="AE59" i="78" s="1"/>
  <c r="AC59" i="78"/>
  <c r="AA59" i="78"/>
  <c r="AB59" i="78" s="1"/>
  <c r="T59" i="78"/>
  <c r="S59" i="78"/>
  <c r="M59" i="78"/>
  <c r="L59" i="78"/>
  <c r="N59" i="78" s="1"/>
  <c r="I59" i="78"/>
  <c r="J59" i="78" s="1"/>
  <c r="H59" i="78"/>
  <c r="E59" i="78"/>
  <c r="G59" i="78" s="1"/>
  <c r="B59" i="78"/>
  <c r="AL58" i="78"/>
  <c r="AJ58" i="78"/>
  <c r="AK58" i="78" s="1"/>
  <c r="AH58" i="78"/>
  <c r="AI58" i="78" s="1"/>
  <c r="AG58" i="78"/>
  <c r="AF58" i="78"/>
  <c r="AD58" i="78"/>
  <c r="AE58" i="78" s="1"/>
  <c r="AC58" i="78"/>
  <c r="AA58" i="78"/>
  <c r="AB58" i="78" s="1"/>
  <c r="T58" i="78"/>
  <c r="S58" i="78"/>
  <c r="M58" i="78"/>
  <c r="L58" i="78"/>
  <c r="N58" i="78" s="1"/>
  <c r="O58" i="78" s="1"/>
  <c r="I58" i="78"/>
  <c r="J58" i="78" s="1"/>
  <c r="H58" i="78"/>
  <c r="E58" i="78"/>
  <c r="G58" i="78" s="1"/>
  <c r="B58" i="78"/>
  <c r="AL57" i="78"/>
  <c r="AJ57" i="78"/>
  <c r="AK57" i="78" s="1"/>
  <c r="AG57" i="78"/>
  <c r="AH57" i="78" s="1"/>
  <c r="AI57" i="78" s="1"/>
  <c r="AF57" i="78"/>
  <c r="AD57" i="78"/>
  <c r="AE57" i="78" s="1"/>
  <c r="AC57" i="78"/>
  <c r="AA57" i="78"/>
  <c r="AB57" i="78" s="1"/>
  <c r="T57" i="78"/>
  <c r="S57" i="78"/>
  <c r="M57" i="78"/>
  <c r="L57" i="78"/>
  <c r="N57" i="78" s="1"/>
  <c r="O57" i="78" s="1"/>
  <c r="I57" i="78"/>
  <c r="J57" i="78" s="1"/>
  <c r="H57" i="78"/>
  <c r="E57" i="78"/>
  <c r="G57" i="78" s="1"/>
  <c r="B57" i="78"/>
  <c r="AL56" i="78"/>
  <c r="AJ56" i="78"/>
  <c r="AK56" i="78" s="1"/>
  <c r="AG56" i="78"/>
  <c r="AH56" i="78" s="1"/>
  <c r="AI56" i="78" s="1"/>
  <c r="AF56" i="78"/>
  <c r="AD56" i="78"/>
  <c r="AE56" i="78" s="1"/>
  <c r="AC56" i="78"/>
  <c r="AB56" i="78"/>
  <c r="AA56" i="78"/>
  <c r="T56" i="78"/>
  <c r="S56" i="78"/>
  <c r="O56" i="78"/>
  <c r="M56" i="78"/>
  <c r="L56" i="78"/>
  <c r="N56" i="78" s="1"/>
  <c r="I56" i="78"/>
  <c r="J56" i="78" s="1"/>
  <c r="H56" i="78"/>
  <c r="E56" i="78"/>
  <c r="G56" i="78" s="1"/>
  <c r="B56" i="78"/>
  <c r="AL55" i="78"/>
  <c r="AJ55" i="78"/>
  <c r="AK55" i="78" s="1"/>
  <c r="AG55" i="78"/>
  <c r="AH55" i="78" s="1"/>
  <c r="AI55" i="78" s="1"/>
  <c r="AF55" i="78"/>
  <c r="AD55" i="78"/>
  <c r="AE55" i="78" s="1"/>
  <c r="AC55" i="78"/>
  <c r="AA55" i="78"/>
  <c r="AB55" i="78" s="1"/>
  <c r="T55" i="78"/>
  <c r="S55" i="78"/>
  <c r="N55" i="78"/>
  <c r="M55" i="78"/>
  <c r="L55" i="78"/>
  <c r="I55" i="78"/>
  <c r="J55" i="78" s="1"/>
  <c r="H55" i="78"/>
  <c r="E55" i="78"/>
  <c r="G55" i="78" s="1"/>
  <c r="B55" i="78"/>
  <c r="AL54" i="78"/>
  <c r="AJ54" i="78"/>
  <c r="AK54" i="78" s="1"/>
  <c r="AH54" i="78"/>
  <c r="AI54" i="78" s="1"/>
  <c r="AG54" i="78"/>
  <c r="AF54" i="78"/>
  <c r="AD54" i="78"/>
  <c r="AE54" i="78" s="1"/>
  <c r="AC54" i="78"/>
  <c r="AA54" i="78"/>
  <c r="AB54" i="78" s="1"/>
  <c r="T54" i="78"/>
  <c r="S54" i="78"/>
  <c r="M54" i="78"/>
  <c r="L54" i="78"/>
  <c r="I54" i="78"/>
  <c r="J54" i="78" s="1"/>
  <c r="H54" i="78"/>
  <c r="G54" i="78"/>
  <c r="E54" i="78"/>
  <c r="B54" i="78"/>
  <c r="AL53" i="78"/>
  <c r="AK53" i="78"/>
  <c r="AJ53" i="78"/>
  <c r="AG53" i="78"/>
  <c r="AH53" i="78" s="1"/>
  <c r="AI53" i="78" s="1"/>
  <c r="AF53" i="78"/>
  <c r="AD53" i="78"/>
  <c r="AE53" i="78" s="1"/>
  <c r="AC53" i="78"/>
  <c r="AA53" i="78"/>
  <c r="AB53" i="78" s="1"/>
  <c r="T53" i="78"/>
  <c r="S53" i="78"/>
  <c r="N53" i="78"/>
  <c r="M53" i="78"/>
  <c r="L53" i="78"/>
  <c r="I53" i="78"/>
  <c r="J53" i="78" s="1"/>
  <c r="H53" i="78"/>
  <c r="E53" i="78"/>
  <c r="G53" i="78" s="1"/>
  <c r="B53" i="78"/>
  <c r="AL52" i="78"/>
  <c r="AK52" i="78"/>
  <c r="AJ52" i="78"/>
  <c r="AG52" i="78"/>
  <c r="AH52" i="78" s="1"/>
  <c r="AI52" i="78" s="1"/>
  <c r="AF52" i="78"/>
  <c r="AD52" i="78"/>
  <c r="AE52" i="78" s="1"/>
  <c r="AC52" i="78"/>
  <c r="AA52" i="78"/>
  <c r="AB52" i="78" s="1"/>
  <c r="T52" i="78"/>
  <c r="S52" i="78"/>
  <c r="M52" i="78"/>
  <c r="L52" i="78"/>
  <c r="N52" i="78" s="1"/>
  <c r="I52" i="78"/>
  <c r="J52" i="78" s="1"/>
  <c r="H52" i="78"/>
  <c r="G52" i="78"/>
  <c r="E52" i="78"/>
  <c r="B52" i="78"/>
  <c r="AL51" i="78"/>
  <c r="AJ51" i="78"/>
  <c r="AK51" i="78" s="1"/>
  <c r="AG51" i="78"/>
  <c r="AH51" i="78" s="1"/>
  <c r="AI51" i="78" s="1"/>
  <c r="AF51" i="78"/>
  <c r="AD51" i="78"/>
  <c r="AE51" i="78" s="1"/>
  <c r="AC51" i="78"/>
  <c r="AA51" i="78"/>
  <c r="AB51" i="78" s="1"/>
  <c r="T51" i="78"/>
  <c r="S51" i="78"/>
  <c r="M51" i="78"/>
  <c r="L51" i="78"/>
  <c r="N51" i="78" s="1"/>
  <c r="I51" i="78"/>
  <c r="J51" i="78" s="1"/>
  <c r="H51" i="78"/>
  <c r="E51" i="78"/>
  <c r="G51" i="78" s="1"/>
  <c r="B51" i="78"/>
  <c r="AL50" i="78"/>
  <c r="AJ50" i="78"/>
  <c r="AK50" i="78" s="1"/>
  <c r="AH50" i="78"/>
  <c r="AI50" i="78" s="1"/>
  <c r="AG50" i="78"/>
  <c r="AF50" i="78"/>
  <c r="AD50" i="78"/>
  <c r="AE50" i="78" s="1"/>
  <c r="AC50" i="78"/>
  <c r="AA50" i="78"/>
  <c r="AB50" i="78" s="1"/>
  <c r="T50" i="78"/>
  <c r="S50" i="78"/>
  <c r="M50" i="78"/>
  <c r="L50" i="78"/>
  <c r="I50" i="78"/>
  <c r="J50" i="78" s="1"/>
  <c r="H50" i="78"/>
  <c r="E50" i="78"/>
  <c r="G50" i="78" s="1"/>
  <c r="B50" i="78"/>
  <c r="AL49" i="78"/>
  <c r="AJ49" i="78"/>
  <c r="AK49" i="78" s="1"/>
  <c r="AG49" i="78"/>
  <c r="AH49" i="78" s="1"/>
  <c r="AI49" i="78" s="1"/>
  <c r="AF49" i="78"/>
  <c r="AD49" i="78"/>
  <c r="AE49" i="78" s="1"/>
  <c r="AC49" i="78"/>
  <c r="AA49" i="78"/>
  <c r="AB49" i="78" s="1"/>
  <c r="T49" i="78"/>
  <c r="S49" i="78"/>
  <c r="N49" i="78"/>
  <c r="M49" i="78"/>
  <c r="L49" i="78"/>
  <c r="I49" i="78"/>
  <c r="J49" i="78" s="1"/>
  <c r="H49" i="78"/>
  <c r="E49" i="78"/>
  <c r="G49" i="78" s="1"/>
  <c r="B49" i="78"/>
  <c r="AL48" i="78"/>
  <c r="AK48" i="78"/>
  <c r="AJ48" i="78"/>
  <c r="AG48" i="78"/>
  <c r="AH48" i="78" s="1"/>
  <c r="AI48" i="78" s="1"/>
  <c r="AF48" i="78"/>
  <c r="AD48" i="78"/>
  <c r="AE48" i="78" s="1"/>
  <c r="AC48" i="78"/>
  <c r="AA48" i="78"/>
  <c r="AB48" i="78" s="1"/>
  <c r="T48" i="78"/>
  <c r="S48" i="78"/>
  <c r="M48" i="78"/>
  <c r="L48" i="78"/>
  <c r="N48" i="78" s="1"/>
  <c r="J48" i="78"/>
  <c r="G48" i="78"/>
  <c r="B48" i="78"/>
  <c r="AL47" i="78"/>
  <c r="AJ47" i="78"/>
  <c r="AK47" i="78" s="1"/>
  <c r="AG47" i="78"/>
  <c r="AH47" i="78" s="1"/>
  <c r="AI47" i="78" s="1"/>
  <c r="AF47" i="78"/>
  <c r="AD47" i="78"/>
  <c r="AE47" i="78" s="1"/>
  <c r="AC47" i="78"/>
  <c r="AA47" i="78"/>
  <c r="AB47" i="78" s="1"/>
  <c r="T47" i="78"/>
  <c r="S47" i="78"/>
  <c r="N47" i="78"/>
  <c r="M47" i="78"/>
  <c r="L47" i="78"/>
  <c r="I47" i="78"/>
  <c r="J47" i="78" s="1"/>
  <c r="H47" i="78"/>
  <c r="G47" i="78"/>
  <c r="E47" i="78"/>
  <c r="B47" i="78"/>
  <c r="AL46" i="78"/>
  <c r="AJ46" i="78"/>
  <c r="AK46" i="78" s="1"/>
  <c r="AG46" i="78"/>
  <c r="AH46" i="78" s="1"/>
  <c r="AI46" i="78" s="1"/>
  <c r="AF46" i="78"/>
  <c r="AD46" i="78"/>
  <c r="AE46" i="78" s="1"/>
  <c r="AC46" i="78"/>
  <c r="AA46" i="78"/>
  <c r="AB46" i="78" s="1"/>
  <c r="T46" i="78"/>
  <c r="S46" i="78"/>
  <c r="M46" i="78"/>
  <c r="L46" i="78"/>
  <c r="N46" i="78" s="1"/>
  <c r="I46" i="78"/>
  <c r="J46" i="78" s="1"/>
  <c r="H46" i="78"/>
  <c r="E46" i="78"/>
  <c r="G46" i="78" s="1"/>
  <c r="B46" i="78"/>
  <c r="AL45" i="78"/>
  <c r="AJ45" i="78"/>
  <c r="AK45" i="78" s="1"/>
  <c r="AG45" i="78"/>
  <c r="AH45" i="78" s="1"/>
  <c r="AI45" i="78" s="1"/>
  <c r="AF45" i="78"/>
  <c r="AD45" i="78"/>
  <c r="AE45" i="78" s="1"/>
  <c r="AC45" i="78"/>
  <c r="AA45" i="78"/>
  <c r="AB45" i="78" s="1"/>
  <c r="T45" i="78"/>
  <c r="S45" i="78"/>
  <c r="M45" i="78"/>
  <c r="L45" i="78"/>
  <c r="J45" i="78"/>
  <c r="I45" i="78"/>
  <c r="H45" i="78"/>
  <c r="E45" i="78"/>
  <c r="G45" i="78" s="1"/>
  <c r="B45" i="78"/>
  <c r="AL44" i="78"/>
  <c r="AJ44" i="78"/>
  <c r="AK44" i="78" s="1"/>
  <c r="AH44" i="78"/>
  <c r="AI44" i="78" s="1"/>
  <c r="AG44" i="78"/>
  <c r="AF44" i="78"/>
  <c r="AD44" i="78"/>
  <c r="AE44" i="78" s="1"/>
  <c r="AC44" i="78"/>
  <c r="AA44" i="78"/>
  <c r="AB44" i="78" s="1"/>
  <c r="T44" i="78"/>
  <c r="S44" i="78"/>
  <c r="O44" i="78"/>
  <c r="M44" i="78"/>
  <c r="L44" i="78"/>
  <c r="N44" i="78" s="1"/>
  <c r="I44" i="78"/>
  <c r="J44" i="78" s="1"/>
  <c r="H44" i="78"/>
  <c r="E44" i="78"/>
  <c r="G44" i="78" s="1"/>
  <c r="B44" i="78"/>
  <c r="AL43" i="78"/>
  <c r="AJ43" i="78"/>
  <c r="AK43" i="78" s="1"/>
  <c r="AG43" i="78"/>
  <c r="AH43" i="78" s="1"/>
  <c r="AI43" i="78" s="1"/>
  <c r="AF43" i="78"/>
  <c r="AD43" i="78"/>
  <c r="AE43" i="78" s="1"/>
  <c r="AC43" i="78"/>
  <c r="AB43" i="78"/>
  <c r="AA43" i="78"/>
  <c r="T43" i="78"/>
  <c r="S43" i="78"/>
  <c r="N43" i="78"/>
  <c r="M43" i="78"/>
  <c r="L43" i="78"/>
  <c r="I43" i="78"/>
  <c r="J43" i="78" s="1"/>
  <c r="H43" i="78"/>
  <c r="G43" i="78"/>
  <c r="E43" i="78"/>
  <c r="B43" i="78"/>
  <c r="AL42" i="78"/>
  <c r="AJ42" i="78"/>
  <c r="AK42" i="78" s="1"/>
  <c r="AG42" i="78"/>
  <c r="AH42" i="78" s="1"/>
  <c r="AI42" i="78" s="1"/>
  <c r="AF42" i="78"/>
  <c r="AD42" i="78"/>
  <c r="AE42" i="78" s="1"/>
  <c r="AC42" i="78"/>
  <c r="AA42" i="78"/>
  <c r="AB42" i="78" s="1"/>
  <c r="T42" i="78"/>
  <c r="S42" i="78"/>
  <c r="M42" i="78"/>
  <c r="L42" i="78"/>
  <c r="N42" i="78" s="1"/>
  <c r="I42" i="78"/>
  <c r="J42" i="78" s="1"/>
  <c r="H42" i="78"/>
  <c r="E42" i="78"/>
  <c r="G42" i="78" s="1"/>
  <c r="B42" i="78"/>
  <c r="AL41" i="78"/>
  <c r="AJ41" i="78"/>
  <c r="AK41" i="78" s="1"/>
  <c r="AG41" i="78"/>
  <c r="AH41" i="78" s="1"/>
  <c r="AI41" i="78" s="1"/>
  <c r="AF41" i="78"/>
  <c r="AD41" i="78"/>
  <c r="AE41" i="78" s="1"/>
  <c r="AC41" i="78"/>
  <c r="AA41" i="78"/>
  <c r="AB41" i="78" s="1"/>
  <c r="T41" i="78"/>
  <c r="S41" i="78"/>
  <c r="M41" i="78"/>
  <c r="L41" i="78"/>
  <c r="I41" i="78"/>
  <c r="J41" i="78" s="1"/>
  <c r="H41" i="78"/>
  <c r="E41" i="78"/>
  <c r="G41" i="78" s="1"/>
  <c r="B41" i="78"/>
  <c r="AL40" i="78"/>
  <c r="AJ40" i="78"/>
  <c r="AK40" i="78" s="1"/>
  <c r="AG40" i="78"/>
  <c r="AH40" i="78" s="1"/>
  <c r="AI40" i="78" s="1"/>
  <c r="AF40" i="78"/>
  <c r="AD40" i="78"/>
  <c r="AE40" i="78" s="1"/>
  <c r="AC40" i="78"/>
  <c r="AA40" i="78"/>
  <c r="AB40" i="78" s="1"/>
  <c r="T40" i="78"/>
  <c r="S40" i="78"/>
  <c r="N40" i="78"/>
  <c r="M40" i="78"/>
  <c r="L40" i="78"/>
  <c r="I40" i="78"/>
  <c r="J40" i="78" s="1"/>
  <c r="H40" i="78"/>
  <c r="E40" i="78"/>
  <c r="G40" i="78" s="1"/>
  <c r="B40" i="78"/>
  <c r="AL39" i="78"/>
  <c r="AJ39" i="78"/>
  <c r="AK39" i="78" s="1"/>
  <c r="AG39" i="78"/>
  <c r="AH39" i="78" s="1"/>
  <c r="AI39" i="78" s="1"/>
  <c r="AF39" i="78"/>
  <c r="AD39" i="78"/>
  <c r="AE39" i="78" s="1"/>
  <c r="AC39" i="78"/>
  <c r="AA39" i="78"/>
  <c r="AB39" i="78" s="1"/>
  <c r="T39" i="78"/>
  <c r="S39" i="78"/>
  <c r="N39" i="78"/>
  <c r="M39" i="78"/>
  <c r="L39" i="78"/>
  <c r="I39" i="78"/>
  <c r="J39" i="78" s="1"/>
  <c r="H39" i="78"/>
  <c r="G39" i="78"/>
  <c r="E39" i="78"/>
  <c r="B39" i="78"/>
  <c r="AL38" i="78"/>
  <c r="AJ38" i="78"/>
  <c r="AK38" i="78" s="1"/>
  <c r="AG38" i="78"/>
  <c r="AH38" i="78" s="1"/>
  <c r="AI38" i="78" s="1"/>
  <c r="AF38" i="78"/>
  <c r="AD38" i="78"/>
  <c r="AE38" i="78" s="1"/>
  <c r="AC38" i="78"/>
  <c r="AB38" i="78"/>
  <c r="AA38" i="78"/>
  <c r="T38" i="78"/>
  <c r="S38" i="78"/>
  <c r="M38" i="78"/>
  <c r="L38" i="78"/>
  <c r="N38" i="78" s="1"/>
  <c r="I38" i="78"/>
  <c r="J38" i="78" s="1"/>
  <c r="H38" i="78"/>
  <c r="G38" i="78"/>
  <c r="E38" i="78"/>
  <c r="B38" i="78"/>
  <c r="AL37" i="78"/>
  <c r="AK37" i="78"/>
  <c r="AJ37" i="78"/>
  <c r="AG37" i="78"/>
  <c r="AH37" i="78" s="1"/>
  <c r="AI37" i="78" s="1"/>
  <c r="AF37" i="78"/>
  <c r="AD37" i="78"/>
  <c r="AE37" i="78" s="1"/>
  <c r="AC37" i="78"/>
  <c r="AA37" i="78"/>
  <c r="AB37" i="78" s="1"/>
  <c r="T37" i="78"/>
  <c r="S37" i="78"/>
  <c r="M37" i="78"/>
  <c r="L37" i="78"/>
  <c r="I37" i="78"/>
  <c r="J37" i="78" s="1"/>
  <c r="H37" i="78"/>
  <c r="E37" i="78"/>
  <c r="G37" i="78" s="1"/>
  <c r="B37" i="78"/>
  <c r="AL36" i="78"/>
  <c r="AJ36" i="78"/>
  <c r="AK36" i="78" s="1"/>
  <c r="AG36" i="78"/>
  <c r="AH36" i="78" s="1"/>
  <c r="AI36" i="78" s="1"/>
  <c r="AF36" i="78"/>
  <c r="AD36" i="78"/>
  <c r="AE36" i="78" s="1"/>
  <c r="AC36" i="78"/>
  <c r="AA36" i="78"/>
  <c r="AB36" i="78" s="1"/>
  <c r="T36" i="78"/>
  <c r="S36" i="78"/>
  <c r="N36" i="78"/>
  <c r="O36" i="78" s="1"/>
  <c r="M36" i="78"/>
  <c r="L36" i="78"/>
  <c r="I36" i="78"/>
  <c r="J36" i="78" s="1"/>
  <c r="H36" i="78"/>
  <c r="E36" i="78"/>
  <c r="G36" i="78" s="1"/>
  <c r="B36" i="78"/>
  <c r="AL35" i="78"/>
  <c r="AJ35" i="78"/>
  <c r="AK35" i="78" s="1"/>
  <c r="AG35" i="78"/>
  <c r="AH35" i="78" s="1"/>
  <c r="AI35" i="78" s="1"/>
  <c r="AF35" i="78"/>
  <c r="AD35" i="78"/>
  <c r="AE35" i="78" s="1"/>
  <c r="AC35" i="78"/>
  <c r="AA35" i="78"/>
  <c r="AB35" i="78" s="1"/>
  <c r="T35" i="78"/>
  <c r="S35" i="78"/>
  <c r="M35" i="78"/>
  <c r="L35" i="78"/>
  <c r="N35" i="78" s="1"/>
  <c r="I35" i="78"/>
  <c r="J35" i="78" s="1"/>
  <c r="H35" i="78"/>
  <c r="E35" i="78"/>
  <c r="G35" i="78" s="1"/>
  <c r="B35" i="78"/>
  <c r="AL34" i="78"/>
  <c r="AJ34" i="78"/>
  <c r="AK34" i="78" s="1"/>
  <c r="AI34" i="78"/>
  <c r="AH34" i="78"/>
  <c r="AG34" i="78"/>
  <c r="AF34" i="78"/>
  <c r="AD34" i="78"/>
  <c r="AE34" i="78" s="1"/>
  <c r="AC34" i="78"/>
  <c r="AA34" i="78"/>
  <c r="AB34" i="78" s="1"/>
  <c r="T34" i="78"/>
  <c r="S34" i="78"/>
  <c r="M34" i="78"/>
  <c r="L34" i="78"/>
  <c r="N34" i="78" s="1"/>
  <c r="I34" i="78"/>
  <c r="J34" i="78" s="1"/>
  <c r="H34" i="78"/>
  <c r="E34" i="78"/>
  <c r="G34" i="78" s="1"/>
  <c r="B34" i="78"/>
  <c r="AL33" i="78"/>
  <c r="AJ33" i="78"/>
  <c r="AK33" i="78" s="1"/>
  <c r="AH33" i="78"/>
  <c r="AI33" i="78" s="1"/>
  <c r="AG33" i="78"/>
  <c r="AF33" i="78"/>
  <c r="AD33" i="78"/>
  <c r="AE33" i="78" s="1"/>
  <c r="AC33" i="78"/>
  <c r="AA33" i="78"/>
  <c r="AB33" i="78" s="1"/>
  <c r="T33" i="78"/>
  <c r="S33" i="78"/>
  <c r="M33" i="78"/>
  <c r="L33" i="78"/>
  <c r="I33" i="78"/>
  <c r="J33" i="78" s="1"/>
  <c r="H33" i="78"/>
  <c r="G33" i="78"/>
  <c r="E33" i="78"/>
  <c r="B33" i="78"/>
  <c r="AL32" i="78"/>
  <c r="AK32" i="78"/>
  <c r="AJ32" i="78"/>
  <c r="AG32" i="78"/>
  <c r="AH32" i="78" s="1"/>
  <c r="AI32" i="78" s="1"/>
  <c r="AF32" i="78"/>
  <c r="AD32" i="78"/>
  <c r="AE32" i="78" s="1"/>
  <c r="AC32" i="78"/>
  <c r="AB32" i="78"/>
  <c r="AA32" i="78"/>
  <c r="T32" i="78"/>
  <c r="S32" i="78"/>
  <c r="O32" i="78"/>
  <c r="N32" i="78"/>
  <c r="M32" i="78"/>
  <c r="L32" i="78"/>
  <c r="I32" i="78"/>
  <c r="J32" i="78" s="1"/>
  <c r="H32" i="78"/>
  <c r="E32" i="78"/>
  <c r="G32" i="78" s="1"/>
  <c r="B32" i="78"/>
  <c r="AL31" i="78"/>
  <c r="AK31" i="78"/>
  <c r="AJ31" i="78"/>
  <c r="AG31" i="78"/>
  <c r="AH31" i="78" s="1"/>
  <c r="AI31" i="78" s="1"/>
  <c r="AF31" i="78"/>
  <c r="AD31" i="78"/>
  <c r="AE31" i="78" s="1"/>
  <c r="AC31" i="78"/>
  <c r="AA31" i="78"/>
  <c r="AB31" i="78" s="1"/>
  <c r="T31" i="78"/>
  <c r="S31" i="78"/>
  <c r="M31" i="78"/>
  <c r="L31" i="78"/>
  <c r="N31" i="78" s="1"/>
  <c r="I31" i="78"/>
  <c r="J31" i="78" s="1"/>
  <c r="H31" i="78"/>
  <c r="E31" i="78"/>
  <c r="G31" i="78" s="1"/>
  <c r="B31" i="78"/>
  <c r="AL30" i="78"/>
  <c r="AJ30" i="78"/>
  <c r="AK30" i="78" s="1"/>
  <c r="AG30" i="78"/>
  <c r="AH30" i="78" s="1"/>
  <c r="AI30" i="78" s="1"/>
  <c r="AF30" i="78"/>
  <c r="AD30" i="78"/>
  <c r="AE30" i="78" s="1"/>
  <c r="AC30" i="78"/>
  <c r="AA30" i="78"/>
  <c r="AB30" i="78" s="1"/>
  <c r="T30" i="78"/>
  <c r="S30" i="78"/>
  <c r="M30" i="78"/>
  <c r="L30" i="78"/>
  <c r="N30" i="78" s="1"/>
  <c r="I30" i="78"/>
  <c r="J30" i="78" s="1"/>
  <c r="H30" i="78"/>
  <c r="G30" i="78"/>
  <c r="E30" i="78"/>
  <c r="B30" i="78"/>
  <c r="AL29" i="78"/>
  <c r="AK29" i="78"/>
  <c r="AJ29" i="78"/>
  <c r="AG29" i="78"/>
  <c r="AH29" i="78" s="1"/>
  <c r="AI29" i="78" s="1"/>
  <c r="AF29" i="78"/>
  <c r="AD29" i="78"/>
  <c r="AE29" i="78" s="1"/>
  <c r="AC29" i="78"/>
  <c r="AA29" i="78"/>
  <c r="AB29" i="78" s="1"/>
  <c r="T29" i="78"/>
  <c r="S29" i="78"/>
  <c r="M29" i="78"/>
  <c r="L29" i="78"/>
  <c r="I29" i="78"/>
  <c r="J29" i="78" s="1"/>
  <c r="H29" i="78"/>
  <c r="E29" i="78"/>
  <c r="G29" i="78" s="1"/>
  <c r="B29" i="78"/>
  <c r="AL28" i="78"/>
  <c r="AJ28" i="78"/>
  <c r="AK28" i="78" s="1"/>
  <c r="AG28" i="78"/>
  <c r="AH28" i="78" s="1"/>
  <c r="AI28" i="78" s="1"/>
  <c r="AF28" i="78"/>
  <c r="AD28" i="78"/>
  <c r="AE28" i="78" s="1"/>
  <c r="AC28" i="78"/>
  <c r="AA28" i="78"/>
  <c r="AB28" i="78" s="1"/>
  <c r="T28" i="78"/>
  <c r="S28" i="78"/>
  <c r="N28" i="78"/>
  <c r="O28" i="78" s="1"/>
  <c r="M28" i="78"/>
  <c r="L28" i="78"/>
  <c r="J28" i="78"/>
  <c r="G28" i="78"/>
  <c r="B28" i="78"/>
  <c r="AL27" i="78"/>
  <c r="AJ27" i="78"/>
  <c r="AK27" i="78" s="1"/>
  <c r="AH27" i="78"/>
  <c r="AI27" i="78" s="1"/>
  <c r="AG27" i="78"/>
  <c r="AF27" i="78"/>
  <c r="AD27" i="78"/>
  <c r="AE27" i="78" s="1"/>
  <c r="AC27" i="78"/>
  <c r="AA27" i="78"/>
  <c r="AB27" i="78" s="1"/>
  <c r="T27" i="78"/>
  <c r="S27" i="78"/>
  <c r="M27" i="78"/>
  <c r="L27" i="78"/>
  <c r="N27" i="78" s="1"/>
  <c r="I27" i="78"/>
  <c r="J27" i="78" s="1"/>
  <c r="H27" i="78"/>
  <c r="E27" i="78"/>
  <c r="G27" i="78" s="1"/>
  <c r="B27" i="78"/>
  <c r="AL26" i="78"/>
  <c r="AJ26" i="78"/>
  <c r="AK26" i="78" s="1"/>
  <c r="AG26" i="78"/>
  <c r="AH26" i="78" s="1"/>
  <c r="AI26" i="78" s="1"/>
  <c r="AF26" i="78"/>
  <c r="AD26" i="78"/>
  <c r="AE26" i="78" s="1"/>
  <c r="AC26" i="78"/>
  <c r="AA26" i="78"/>
  <c r="AB26" i="78" s="1"/>
  <c r="T26" i="78"/>
  <c r="S26" i="78"/>
  <c r="N26" i="78"/>
  <c r="M26" i="78"/>
  <c r="L26" i="78"/>
  <c r="I26" i="78"/>
  <c r="J26" i="78" s="1"/>
  <c r="H26" i="78"/>
  <c r="G26" i="78"/>
  <c r="E26" i="78"/>
  <c r="B26" i="78"/>
  <c r="AL25" i="78"/>
  <c r="AJ25" i="78"/>
  <c r="AK25" i="78" s="1"/>
  <c r="AG25" i="78"/>
  <c r="AH25" i="78" s="1"/>
  <c r="AI25" i="78" s="1"/>
  <c r="AF25" i="78"/>
  <c r="AD25" i="78"/>
  <c r="AE25" i="78" s="1"/>
  <c r="AC25" i="78"/>
  <c r="AA25" i="78"/>
  <c r="AB25" i="78" s="1"/>
  <c r="T25" i="78"/>
  <c r="S25" i="78"/>
  <c r="M25" i="78"/>
  <c r="L25" i="78"/>
  <c r="N25" i="78" s="1"/>
  <c r="I25" i="78"/>
  <c r="J25" i="78" s="1"/>
  <c r="H25" i="78"/>
  <c r="G25" i="78"/>
  <c r="E25" i="78"/>
  <c r="B25" i="78"/>
  <c r="AL24" i="78"/>
  <c r="AK24" i="78"/>
  <c r="AJ24" i="78"/>
  <c r="AG24" i="78"/>
  <c r="AH24" i="78" s="1"/>
  <c r="AI24" i="78" s="1"/>
  <c r="AF24" i="78"/>
  <c r="AD24" i="78"/>
  <c r="AE24" i="78" s="1"/>
  <c r="AC24" i="78"/>
  <c r="AA24" i="78"/>
  <c r="AB24" i="78" s="1"/>
  <c r="T24" i="78"/>
  <c r="S24" i="78"/>
  <c r="M24" i="78"/>
  <c r="L24" i="78"/>
  <c r="I24" i="78"/>
  <c r="J24" i="78" s="1"/>
  <c r="H24" i="78"/>
  <c r="E24" i="78"/>
  <c r="G24" i="78" s="1"/>
  <c r="B24" i="78"/>
  <c r="AL23" i="78"/>
  <c r="AJ23" i="78"/>
  <c r="AK23" i="78" s="1"/>
  <c r="AH23" i="78"/>
  <c r="AI23" i="78" s="1"/>
  <c r="AG23" i="78"/>
  <c r="AF23" i="78"/>
  <c r="AD23" i="78"/>
  <c r="AE23" i="78" s="1"/>
  <c r="AC23" i="78"/>
  <c r="AA23" i="78"/>
  <c r="AB23" i="78" s="1"/>
  <c r="T23" i="78"/>
  <c r="S23" i="78"/>
  <c r="M23" i="78"/>
  <c r="L23" i="78"/>
  <c r="N23" i="78" s="1"/>
  <c r="O23" i="78" s="1"/>
  <c r="I23" i="78"/>
  <c r="J23" i="78" s="1"/>
  <c r="H23" i="78"/>
  <c r="E23" i="78"/>
  <c r="G23" i="78" s="1"/>
  <c r="B23" i="78"/>
  <c r="AL22" i="78"/>
  <c r="AJ22" i="78"/>
  <c r="AK22" i="78" s="1"/>
  <c r="AG22" i="78"/>
  <c r="AH22" i="78" s="1"/>
  <c r="AI22" i="78" s="1"/>
  <c r="AF22" i="78"/>
  <c r="AD22" i="78"/>
  <c r="AE22" i="78" s="1"/>
  <c r="AC22" i="78"/>
  <c r="AA22" i="78"/>
  <c r="AB22" i="78" s="1"/>
  <c r="T22" i="78"/>
  <c r="S22" i="78"/>
  <c r="M22" i="78"/>
  <c r="L22" i="78"/>
  <c r="N22" i="78" s="1"/>
  <c r="O22" i="78" s="1"/>
  <c r="I22" i="78"/>
  <c r="J22" i="78" s="1"/>
  <c r="H22" i="78"/>
  <c r="E22" i="78"/>
  <c r="G22" i="78" s="1"/>
  <c r="B22" i="78"/>
  <c r="AL21" i="78"/>
  <c r="AJ21" i="78"/>
  <c r="AK21" i="78" s="1"/>
  <c r="AH21" i="78"/>
  <c r="AI21" i="78" s="1"/>
  <c r="AG21" i="78"/>
  <c r="AF21" i="78"/>
  <c r="AD21" i="78"/>
  <c r="AE21" i="78" s="1"/>
  <c r="AC21" i="78"/>
  <c r="AA21" i="78"/>
  <c r="AB21" i="78" s="1"/>
  <c r="T21" i="78"/>
  <c r="S21" i="78"/>
  <c r="M21" i="78"/>
  <c r="L21" i="78"/>
  <c r="N21" i="78" s="1"/>
  <c r="I21" i="78"/>
  <c r="J21" i="78" s="1"/>
  <c r="H21" i="78"/>
  <c r="E21" i="78"/>
  <c r="G21" i="78" s="1"/>
  <c r="B21" i="78"/>
  <c r="AL20" i="78"/>
  <c r="AJ20" i="78"/>
  <c r="AK20" i="78" s="1"/>
  <c r="AH20" i="78"/>
  <c r="AI20" i="78" s="1"/>
  <c r="AG20" i="78"/>
  <c r="AF20" i="78"/>
  <c r="AD20" i="78"/>
  <c r="AE20" i="78" s="1"/>
  <c r="AC20" i="78"/>
  <c r="AA20" i="78"/>
  <c r="AB20" i="78" s="1"/>
  <c r="T20" i="78"/>
  <c r="S20" i="78"/>
  <c r="M20" i="78"/>
  <c r="L20" i="78"/>
  <c r="N20" i="78" s="1"/>
  <c r="I20" i="78"/>
  <c r="J20" i="78" s="1"/>
  <c r="H20" i="78"/>
  <c r="E20" i="78"/>
  <c r="G20" i="78" s="1"/>
  <c r="B20" i="78"/>
  <c r="AL19" i="78"/>
  <c r="AJ19" i="78"/>
  <c r="AK19" i="78" s="1"/>
  <c r="AG19" i="78"/>
  <c r="AH19" i="78" s="1"/>
  <c r="AI19" i="78" s="1"/>
  <c r="AF19" i="78"/>
  <c r="AD19" i="78"/>
  <c r="AE19" i="78" s="1"/>
  <c r="AC19" i="78"/>
  <c r="AA19" i="78"/>
  <c r="AB19" i="78" s="1"/>
  <c r="T19" i="78"/>
  <c r="S19" i="78"/>
  <c r="M19" i="78"/>
  <c r="L19" i="78"/>
  <c r="N19" i="78" s="1"/>
  <c r="I19" i="78"/>
  <c r="J19" i="78" s="1"/>
  <c r="H19" i="78"/>
  <c r="E19" i="78"/>
  <c r="G19" i="78" s="1"/>
  <c r="B19" i="78"/>
  <c r="AL18" i="78"/>
  <c r="AJ18" i="78"/>
  <c r="AK18" i="78" s="1"/>
  <c r="AI18" i="78"/>
  <c r="AG18" i="78"/>
  <c r="AH18" i="78" s="1"/>
  <c r="AF18" i="78"/>
  <c r="AD18" i="78"/>
  <c r="AE18" i="78" s="1"/>
  <c r="AC18" i="78"/>
  <c r="AA18" i="78"/>
  <c r="AB18" i="78" s="1"/>
  <c r="T18" i="78"/>
  <c r="S18" i="78"/>
  <c r="N18" i="78"/>
  <c r="O18" i="78" s="1"/>
  <c r="M18" i="78"/>
  <c r="L18" i="78"/>
  <c r="I18" i="78"/>
  <c r="J18" i="78" s="1"/>
  <c r="H18" i="78"/>
  <c r="E18" i="78"/>
  <c r="G18" i="78" s="1"/>
  <c r="B18" i="78"/>
  <c r="AL17" i="78"/>
  <c r="AJ17" i="78"/>
  <c r="AK17" i="78" s="1"/>
  <c r="AH17" i="78"/>
  <c r="AI17" i="78" s="1"/>
  <c r="AG17" i="78"/>
  <c r="AF17" i="78"/>
  <c r="AD17" i="78"/>
  <c r="AE17" i="78" s="1"/>
  <c r="AC17" i="78"/>
  <c r="AA17" i="78"/>
  <c r="AB17" i="78" s="1"/>
  <c r="T17" i="78"/>
  <c r="S17" i="78"/>
  <c r="M17" i="78"/>
  <c r="L17" i="78"/>
  <c r="N17" i="78" s="1"/>
  <c r="O17" i="78" s="1"/>
  <c r="P17" i="78" s="1"/>
  <c r="I17" i="78"/>
  <c r="J17" i="78" s="1"/>
  <c r="H17" i="78"/>
  <c r="E17" i="78"/>
  <c r="G17" i="78" s="1"/>
  <c r="B17" i="78"/>
  <c r="AL16" i="78"/>
  <c r="AK16" i="78"/>
  <c r="AJ16" i="78"/>
  <c r="AG16" i="78"/>
  <c r="AH16" i="78" s="1"/>
  <c r="AI16" i="78" s="1"/>
  <c r="AF16" i="78"/>
  <c r="AD16" i="78"/>
  <c r="AE16" i="78" s="1"/>
  <c r="AC16" i="78"/>
  <c r="AA16" i="78"/>
  <c r="AB16" i="78" s="1"/>
  <c r="T16" i="78"/>
  <c r="S16" i="78"/>
  <c r="M16" i="78"/>
  <c r="L16" i="78"/>
  <c r="N16" i="78" s="1"/>
  <c r="I16" i="78"/>
  <c r="J16" i="78" s="1"/>
  <c r="H16" i="78"/>
  <c r="E16" i="78"/>
  <c r="G16" i="78" s="1"/>
  <c r="B16" i="78"/>
  <c r="AL15" i="78"/>
  <c r="AJ15" i="78"/>
  <c r="AK15" i="78" s="1"/>
  <c r="AG15" i="78"/>
  <c r="AH15" i="78" s="1"/>
  <c r="AI15" i="78" s="1"/>
  <c r="AF15" i="78"/>
  <c r="AD15" i="78"/>
  <c r="AE15" i="78" s="1"/>
  <c r="AC15" i="78"/>
  <c r="AB15" i="78"/>
  <c r="AA15" i="78"/>
  <c r="T15" i="78"/>
  <c r="S15" i="78"/>
  <c r="M15" i="78"/>
  <c r="L15" i="78"/>
  <c r="I15" i="78"/>
  <c r="J15" i="78" s="1"/>
  <c r="H15" i="78"/>
  <c r="E15" i="78"/>
  <c r="G15" i="78" s="1"/>
  <c r="B15" i="78"/>
  <c r="AL14" i="78"/>
  <c r="AJ14" i="78"/>
  <c r="AK14" i="78" s="1"/>
  <c r="AG14" i="78"/>
  <c r="AH14" i="78" s="1"/>
  <c r="AI14" i="78" s="1"/>
  <c r="AF14" i="78"/>
  <c r="AD14" i="78"/>
  <c r="AE14" i="78" s="1"/>
  <c r="AC14" i="78"/>
  <c r="AA14" i="78"/>
  <c r="AB14" i="78" s="1"/>
  <c r="T14" i="78"/>
  <c r="S14" i="78"/>
  <c r="N14" i="78"/>
  <c r="M14" i="78"/>
  <c r="L14" i="78"/>
  <c r="I14" i="78"/>
  <c r="J14" i="78" s="1"/>
  <c r="H14" i="78"/>
  <c r="E14" i="78"/>
  <c r="G14" i="78" s="1"/>
  <c r="B14" i="78"/>
  <c r="AL13" i="78"/>
  <c r="AJ13" i="78"/>
  <c r="AK13" i="78" s="1"/>
  <c r="AG13" i="78"/>
  <c r="AH13" i="78" s="1"/>
  <c r="AI13" i="78" s="1"/>
  <c r="AF13" i="78"/>
  <c r="AD13" i="78"/>
  <c r="AE13" i="78" s="1"/>
  <c r="AC13" i="78"/>
  <c r="AB13" i="78"/>
  <c r="AA13" i="78"/>
  <c r="T13" i="78"/>
  <c r="S13" i="78"/>
  <c r="N13" i="78"/>
  <c r="O13" i="78" s="1"/>
  <c r="M13" i="78"/>
  <c r="L13" i="78"/>
  <c r="I13" i="78"/>
  <c r="J13" i="78" s="1"/>
  <c r="H13" i="78"/>
  <c r="E13" i="78"/>
  <c r="G13" i="78" s="1"/>
  <c r="B13" i="78"/>
  <c r="AL12" i="78"/>
  <c r="AJ12" i="78"/>
  <c r="AK12" i="78" s="1"/>
  <c r="AG12" i="78"/>
  <c r="AH12" i="78" s="1"/>
  <c r="AI12" i="78" s="1"/>
  <c r="AF12" i="78"/>
  <c r="AD12" i="78"/>
  <c r="AE12" i="78" s="1"/>
  <c r="AC12" i="78"/>
  <c r="AA12" i="78"/>
  <c r="AB12" i="78" s="1"/>
  <c r="T12" i="78"/>
  <c r="S12" i="78"/>
  <c r="M12" i="78"/>
  <c r="L12" i="78"/>
  <c r="N12" i="78" s="1"/>
  <c r="I12" i="78"/>
  <c r="J12" i="78" s="1"/>
  <c r="H12" i="78"/>
  <c r="G12" i="78"/>
  <c r="E12" i="78"/>
  <c r="B12" i="78"/>
  <c r="AL11" i="78"/>
  <c r="AJ11" i="78"/>
  <c r="AK11" i="78" s="1"/>
  <c r="AH11" i="78"/>
  <c r="AI11" i="78" s="1"/>
  <c r="AG11" i="78"/>
  <c r="AF11" i="78"/>
  <c r="AD11" i="78"/>
  <c r="AE11" i="78" s="1"/>
  <c r="AC11" i="78"/>
  <c r="AA11" i="78"/>
  <c r="AB11" i="78" s="1"/>
  <c r="T11" i="78"/>
  <c r="S11" i="78"/>
  <c r="M11" i="78"/>
  <c r="L11" i="78"/>
  <c r="I11" i="78"/>
  <c r="J11" i="78" s="1"/>
  <c r="H11" i="78"/>
  <c r="E11" i="78"/>
  <c r="G11" i="78" s="1"/>
  <c r="B11" i="78"/>
  <c r="AL10" i="78"/>
  <c r="AK10" i="78"/>
  <c r="AJ10" i="78"/>
  <c r="AG10" i="78"/>
  <c r="AH10" i="78" s="1"/>
  <c r="AI10" i="78" s="1"/>
  <c r="AF10" i="78"/>
  <c r="AD10" i="78"/>
  <c r="AE10" i="78" s="1"/>
  <c r="AC10" i="78"/>
  <c r="AA10" i="78"/>
  <c r="AB10" i="78" s="1"/>
  <c r="T10" i="78"/>
  <c r="S10" i="78"/>
  <c r="M10" i="78"/>
  <c r="L10" i="78"/>
  <c r="N10" i="78" s="1"/>
  <c r="I10" i="78"/>
  <c r="J10" i="78" s="1"/>
  <c r="H10" i="78"/>
  <c r="E10" i="78"/>
  <c r="G10" i="78" s="1"/>
  <c r="B10" i="78"/>
  <c r="AL9" i="78"/>
  <c r="AJ9" i="78"/>
  <c r="AK9" i="78" s="1"/>
  <c r="AG9" i="78"/>
  <c r="AH9" i="78" s="1"/>
  <c r="AI9" i="78" s="1"/>
  <c r="AF9" i="78"/>
  <c r="AD9" i="78"/>
  <c r="AE9" i="78" s="1"/>
  <c r="AC9" i="78"/>
  <c r="AA9" i="78"/>
  <c r="AB9" i="78" s="1"/>
  <c r="T9" i="78"/>
  <c r="S9" i="78"/>
  <c r="M9" i="78"/>
  <c r="L9" i="78"/>
  <c r="N9" i="78" s="1"/>
  <c r="O9" i="78" s="1"/>
  <c r="I9" i="78"/>
  <c r="J9" i="78" s="1"/>
  <c r="H9" i="78"/>
  <c r="E9" i="78"/>
  <c r="G9" i="78" s="1"/>
  <c r="B9" i="78"/>
  <c r="A9" i="78"/>
  <c r="A10" i="78" s="1"/>
  <c r="A11" i="78" s="1"/>
  <c r="A12" i="78" s="1"/>
  <c r="A13" i="78" s="1"/>
  <c r="A14" i="78" s="1"/>
  <c r="A15" i="78" s="1"/>
  <c r="A16" i="78" s="1"/>
  <c r="A17" i="78" s="1"/>
  <c r="A18" i="78" s="1"/>
  <c r="A19" i="78" s="1"/>
  <c r="A20" i="78" s="1"/>
  <c r="A21" i="78" s="1"/>
  <c r="A22" i="78" s="1"/>
  <c r="A23" i="78" s="1"/>
  <c r="A24" i="78" s="1"/>
  <c r="A25" i="78" s="1"/>
  <c r="A26" i="78" s="1"/>
  <c r="A27" i="78" s="1"/>
  <c r="A28" i="78" s="1"/>
  <c r="A29" i="78" s="1"/>
  <c r="A30" i="78" s="1"/>
  <c r="A31" i="78" s="1"/>
  <c r="A32" i="78" s="1"/>
  <c r="A33" i="78" s="1"/>
  <c r="A34" i="78" s="1"/>
  <c r="A35" i="78" s="1"/>
  <c r="A36" i="78" s="1"/>
  <c r="A37" i="78" s="1"/>
  <c r="A38" i="78" s="1"/>
  <c r="A39" i="78" s="1"/>
  <c r="A40" i="78" s="1"/>
  <c r="A41" i="78" s="1"/>
  <c r="A42" i="78" s="1"/>
  <c r="A43" i="78" s="1"/>
  <c r="A44" i="78" s="1"/>
  <c r="A45" i="78" s="1"/>
  <c r="A46" i="78" s="1"/>
  <c r="A47" i="78" s="1"/>
  <c r="A48" i="78" s="1"/>
  <c r="A49" i="78" s="1"/>
  <c r="A50" i="78" s="1"/>
  <c r="A51" i="78" s="1"/>
  <c r="A52" i="78" s="1"/>
  <c r="A53" i="78" s="1"/>
  <c r="A54" i="78" s="1"/>
  <c r="A55" i="78" s="1"/>
  <c r="A56" i="78" s="1"/>
  <c r="A57" i="78" s="1"/>
  <c r="A58" i="78" s="1"/>
  <c r="A59" i="78" s="1"/>
  <c r="A60" i="78" s="1"/>
  <c r="A61" i="78" s="1"/>
  <c r="A62" i="78" s="1"/>
  <c r="A63" i="78" s="1"/>
  <c r="A64" i="78" s="1"/>
  <c r="A65" i="78" s="1"/>
  <c r="A66" i="78" s="1"/>
  <c r="A67" i="78" s="1"/>
  <c r="A68" i="78" s="1"/>
  <c r="A69" i="78" s="1"/>
  <c r="A70" i="78" s="1"/>
  <c r="A71" i="78" s="1"/>
  <c r="A72" i="78" s="1"/>
  <c r="A73" i="78" s="1"/>
  <c r="A74" i="78" s="1"/>
  <c r="A75" i="78" s="1"/>
  <c r="A76" i="78" s="1"/>
  <c r="A77" i="78" s="1"/>
  <c r="A78" i="78" s="1"/>
  <c r="A79" i="78" s="1"/>
  <c r="A80" i="78" s="1"/>
  <c r="A81" i="78" s="1"/>
  <c r="A82" i="78" s="1"/>
  <c r="A83" i="78" s="1"/>
  <c r="A84" i="78" s="1"/>
  <c r="A85" i="78" s="1"/>
  <c r="A86" i="78" s="1"/>
  <c r="A87" i="78" s="1"/>
  <c r="A88" i="78" s="1"/>
  <c r="A89" i="78" s="1"/>
  <c r="A90" i="78" s="1"/>
  <c r="A91" i="78" s="1"/>
  <c r="A92" i="78" s="1"/>
  <c r="A93" i="78" s="1"/>
  <c r="A94" i="78" s="1"/>
  <c r="A95" i="78" s="1"/>
  <c r="A96" i="78" s="1"/>
  <c r="A97" i="78" s="1"/>
  <c r="A98" i="78" s="1"/>
  <c r="A99" i="78" s="1"/>
  <c r="A100" i="78" s="1"/>
  <c r="A101" i="78" s="1"/>
  <c r="A102" i="78" s="1"/>
  <c r="A103" i="78" s="1"/>
  <c r="A104" i="78" s="1"/>
  <c r="A105" i="78" s="1"/>
  <c r="A106" i="78" s="1"/>
  <c r="A107" i="78" s="1"/>
  <c r="AL8" i="78"/>
  <c r="AJ8" i="78"/>
  <c r="AK8" i="78" s="1"/>
  <c r="AG8" i="78"/>
  <c r="AH8" i="78" s="1"/>
  <c r="AI8" i="78" s="1"/>
  <c r="AF8" i="78"/>
  <c r="AD8" i="78"/>
  <c r="AE8" i="78" s="1"/>
  <c r="AC8" i="78"/>
  <c r="AA8" i="78"/>
  <c r="AB8" i="78" s="1"/>
  <c r="T8" i="78"/>
  <c r="S8" i="78"/>
  <c r="M8" i="78"/>
  <c r="L8" i="78"/>
  <c r="L108" i="78" s="1"/>
  <c r="L110" i="78" s="1"/>
  <c r="H8" i="78"/>
  <c r="I8" i="78" s="1"/>
  <c r="J8" i="78" s="1"/>
  <c r="B8" i="78"/>
  <c r="G4" i="78"/>
  <c r="D4" i="78"/>
  <c r="P3" i="78" s="1"/>
  <c r="Q3" i="78" s="1"/>
  <c r="G3" i="78"/>
  <c r="D3" i="78"/>
  <c r="K108" i="77"/>
  <c r="D108" i="77"/>
  <c r="AL107" i="77"/>
  <c r="AJ107" i="77"/>
  <c r="AK107" i="77" s="1"/>
  <c r="AG107" i="77"/>
  <c r="AH107" i="77" s="1"/>
  <c r="AI107" i="77" s="1"/>
  <c r="AF107" i="77"/>
  <c r="AD107" i="77"/>
  <c r="AE107" i="77" s="1"/>
  <c r="AC107" i="77"/>
  <c r="AA107" i="77"/>
  <c r="AB107" i="77" s="1"/>
  <c r="T107" i="77"/>
  <c r="S107" i="77"/>
  <c r="M107" i="77"/>
  <c r="L107" i="77"/>
  <c r="I107" i="77"/>
  <c r="J107" i="77" s="1"/>
  <c r="H107" i="77"/>
  <c r="E107" i="77"/>
  <c r="G107" i="77" s="1"/>
  <c r="B107" i="77"/>
  <c r="AL106" i="77"/>
  <c r="AJ106" i="77"/>
  <c r="AK106" i="77" s="1"/>
  <c r="AH106" i="77"/>
  <c r="AI106" i="77" s="1"/>
  <c r="AG106" i="77"/>
  <c r="AF106" i="77"/>
  <c r="AD106" i="77"/>
  <c r="AE106" i="77" s="1"/>
  <c r="AC106" i="77"/>
  <c r="AA106" i="77"/>
  <c r="AB106" i="77" s="1"/>
  <c r="T106" i="77"/>
  <c r="S106" i="77"/>
  <c r="M106" i="77"/>
  <c r="L106" i="77"/>
  <c r="N106" i="77" s="1"/>
  <c r="I106" i="77"/>
  <c r="J106" i="77" s="1"/>
  <c r="H106" i="77"/>
  <c r="E106" i="77"/>
  <c r="G106" i="77" s="1"/>
  <c r="B106" i="77"/>
  <c r="AL105" i="77"/>
  <c r="AK105" i="77"/>
  <c r="AJ105" i="77"/>
  <c r="AG105" i="77"/>
  <c r="AH105" i="77" s="1"/>
  <c r="AI105" i="77" s="1"/>
  <c r="AF105" i="77"/>
  <c r="AD105" i="77"/>
  <c r="AE105" i="77" s="1"/>
  <c r="AC105" i="77"/>
  <c r="AA105" i="77"/>
  <c r="AB105" i="77" s="1"/>
  <c r="T105" i="77"/>
  <c r="S105" i="77"/>
  <c r="M105" i="77"/>
  <c r="L105" i="77"/>
  <c r="N105" i="77" s="1"/>
  <c r="I105" i="77"/>
  <c r="J105" i="77" s="1"/>
  <c r="H105" i="77"/>
  <c r="E105" i="77"/>
  <c r="G105" i="77" s="1"/>
  <c r="B105" i="77"/>
  <c r="AL104" i="77"/>
  <c r="AJ104" i="77"/>
  <c r="AK104" i="77" s="1"/>
  <c r="AG104" i="77"/>
  <c r="AH104" i="77" s="1"/>
  <c r="AI104" i="77" s="1"/>
  <c r="AF104" i="77"/>
  <c r="AD104" i="77"/>
  <c r="AE104" i="77" s="1"/>
  <c r="AC104" i="77"/>
  <c r="AA104" i="77"/>
  <c r="AB104" i="77" s="1"/>
  <c r="T104" i="77"/>
  <c r="S104" i="77"/>
  <c r="M104" i="77"/>
  <c r="L104" i="77"/>
  <c r="N104" i="77" s="1"/>
  <c r="I104" i="77"/>
  <c r="J104" i="77" s="1"/>
  <c r="H104" i="77"/>
  <c r="E104" i="77"/>
  <c r="G104" i="77" s="1"/>
  <c r="B104" i="77"/>
  <c r="AL103" i="77"/>
  <c r="AJ103" i="77"/>
  <c r="AK103" i="77" s="1"/>
  <c r="AG103" i="77"/>
  <c r="AH103" i="77" s="1"/>
  <c r="AI103" i="77" s="1"/>
  <c r="AF103" i="77"/>
  <c r="AD103" i="77"/>
  <c r="AE103" i="77" s="1"/>
  <c r="AC103" i="77"/>
  <c r="AA103" i="77"/>
  <c r="AB103" i="77" s="1"/>
  <c r="T103" i="77"/>
  <c r="S103" i="77"/>
  <c r="M103" i="77"/>
  <c r="L103" i="77"/>
  <c r="I103" i="77"/>
  <c r="J103" i="77" s="1"/>
  <c r="H103" i="77"/>
  <c r="E103" i="77"/>
  <c r="G103" i="77" s="1"/>
  <c r="B103" i="77"/>
  <c r="AL102" i="77"/>
  <c r="AJ102" i="77"/>
  <c r="AK102" i="77" s="1"/>
  <c r="AG102" i="77"/>
  <c r="AH102" i="77" s="1"/>
  <c r="AI102" i="77" s="1"/>
  <c r="AF102" i="77"/>
  <c r="AD102" i="77"/>
  <c r="AE102" i="77" s="1"/>
  <c r="AC102" i="77"/>
  <c r="AA102" i="77"/>
  <c r="AB102" i="77" s="1"/>
  <c r="T102" i="77"/>
  <c r="S102" i="77"/>
  <c r="N102" i="77"/>
  <c r="O102" i="77" s="1"/>
  <c r="M102" i="77"/>
  <c r="L102" i="77"/>
  <c r="I102" i="77"/>
  <c r="J102" i="77" s="1"/>
  <c r="H102" i="77"/>
  <c r="E102" i="77"/>
  <c r="G102" i="77" s="1"/>
  <c r="B102" i="77"/>
  <c r="AL101" i="77"/>
  <c r="AK101" i="77"/>
  <c r="AJ101" i="77"/>
  <c r="AG101" i="77"/>
  <c r="AH101" i="77" s="1"/>
  <c r="AI101" i="77" s="1"/>
  <c r="AF101" i="77"/>
  <c r="AD101" i="77"/>
  <c r="AE101" i="77" s="1"/>
  <c r="AC101" i="77"/>
  <c r="AA101" i="77"/>
  <c r="AB101" i="77" s="1"/>
  <c r="T101" i="77"/>
  <c r="S101" i="77"/>
  <c r="M101" i="77"/>
  <c r="L101" i="77"/>
  <c r="N101" i="77" s="1"/>
  <c r="I101" i="77"/>
  <c r="J101" i="77" s="1"/>
  <c r="H101" i="77"/>
  <c r="E101" i="77"/>
  <c r="G101" i="77" s="1"/>
  <c r="B101" i="77"/>
  <c r="AL100" i="77"/>
  <c r="AJ100" i="77"/>
  <c r="AK100" i="77" s="1"/>
  <c r="AG100" i="77"/>
  <c r="AH100" i="77" s="1"/>
  <c r="AI100" i="77" s="1"/>
  <c r="AF100" i="77"/>
  <c r="AD100" i="77"/>
  <c r="AE100" i="77" s="1"/>
  <c r="AC100" i="77"/>
  <c r="AA100" i="77"/>
  <c r="AB100" i="77" s="1"/>
  <c r="T100" i="77"/>
  <c r="S100" i="77"/>
  <c r="M100" i="77"/>
  <c r="L100" i="77"/>
  <c r="N100" i="77" s="1"/>
  <c r="I100" i="77"/>
  <c r="J100" i="77" s="1"/>
  <c r="H100" i="77"/>
  <c r="E100" i="77"/>
  <c r="G100" i="77" s="1"/>
  <c r="B100" i="77"/>
  <c r="AL99" i="77"/>
  <c r="AJ99" i="77"/>
  <c r="AK99" i="77" s="1"/>
  <c r="AG99" i="77"/>
  <c r="AH99" i="77" s="1"/>
  <c r="AI99" i="77" s="1"/>
  <c r="AF99" i="77"/>
  <c r="AD99" i="77"/>
  <c r="AE99" i="77" s="1"/>
  <c r="AC99" i="77"/>
  <c r="AA99" i="77"/>
  <c r="AB99" i="77" s="1"/>
  <c r="T99" i="77"/>
  <c r="S99" i="77"/>
  <c r="M99" i="77"/>
  <c r="L99" i="77"/>
  <c r="I99" i="77"/>
  <c r="J99" i="77" s="1"/>
  <c r="H99" i="77"/>
  <c r="E99" i="77"/>
  <c r="G99" i="77" s="1"/>
  <c r="B99" i="77"/>
  <c r="AL98" i="77"/>
  <c r="AJ98" i="77"/>
  <c r="AK98" i="77" s="1"/>
  <c r="AH98" i="77"/>
  <c r="AI98" i="77" s="1"/>
  <c r="AG98" i="77"/>
  <c r="AF98" i="77"/>
  <c r="AD98" i="77"/>
  <c r="AE98" i="77" s="1"/>
  <c r="AC98" i="77"/>
  <c r="AA98" i="77"/>
  <c r="AB98" i="77" s="1"/>
  <c r="T98" i="77"/>
  <c r="S98" i="77"/>
  <c r="M98" i="77"/>
  <c r="L98" i="77"/>
  <c r="I98" i="77"/>
  <c r="J98" i="77" s="1"/>
  <c r="H98" i="77"/>
  <c r="E98" i="77"/>
  <c r="G98" i="77" s="1"/>
  <c r="B98" i="77"/>
  <c r="AL97" i="77"/>
  <c r="AJ97" i="77"/>
  <c r="AK97" i="77" s="1"/>
  <c r="AG97" i="77"/>
  <c r="AH97" i="77" s="1"/>
  <c r="AI97" i="77" s="1"/>
  <c r="AF97" i="77"/>
  <c r="AD97" i="77"/>
  <c r="AE97" i="77" s="1"/>
  <c r="AC97" i="77"/>
  <c r="AB97" i="77"/>
  <c r="AA97" i="77"/>
  <c r="T97" i="77"/>
  <c r="S97" i="77"/>
  <c r="N97" i="77"/>
  <c r="M97" i="77"/>
  <c r="L97" i="77"/>
  <c r="I97" i="77"/>
  <c r="J97" i="77" s="1"/>
  <c r="H97" i="77"/>
  <c r="E97" i="77"/>
  <c r="G97" i="77" s="1"/>
  <c r="B97" i="77"/>
  <c r="AL96" i="77"/>
  <c r="AJ96" i="77"/>
  <c r="AK96" i="77" s="1"/>
  <c r="AG96" i="77"/>
  <c r="AH96" i="77" s="1"/>
  <c r="AI96" i="77" s="1"/>
  <c r="AF96" i="77"/>
  <c r="AD96" i="77"/>
  <c r="AE96" i="77" s="1"/>
  <c r="AC96" i="77"/>
  <c r="AB96" i="77"/>
  <c r="AA96" i="77"/>
  <c r="T96" i="77"/>
  <c r="S96" i="77"/>
  <c r="M96" i="77"/>
  <c r="L96" i="77"/>
  <c r="N96" i="77" s="1"/>
  <c r="I96" i="77"/>
  <c r="J96" i="77" s="1"/>
  <c r="H96" i="77"/>
  <c r="G96" i="77"/>
  <c r="E96" i="77"/>
  <c r="B96" i="77"/>
  <c r="AL95" i="77"/>
  <c r="AJ95" i="77"/>
  <c r="AK95" i="77" s="1"/>
  <c r="AG95" i="77"/>
  <c r="AH95" i="77" s="1"/>
  <c r="AI95" i="77" s="1"/>
  <c r="AF95" i="77"/>
  <c r="AD95" i="77"/>
  <c r="AE95" i="77" s="1"/>
  <c r="AC95" i="77"/>
  <c r="AA95" i="77"/>
  <c r="AB95" i="77" s="1"/>
  <c r="T95" i="77"/>
  <c r="S95" i="77"/>
  <c r="M95" i="77"/>
  <c r="L95" i="77"/>
  <c r="J95" i="77"/>
  <c r="I95" i="77"/>
  <c r="H95" i="77"/>
  <c r="E95" i="77"/>
  <c r="G95" i="77" s="1"/>
  <c r="B95" i="77"/>
  <c r="AL94" i="77"/>
  <c r="AJ94" i="77"/>
  <c r="AK94" i="77" s="1"/>
  <c r="AG94" i="77"/>
  <c r="AH94" i="77" s="1"/>
  <c r="AI94" i="77" s="1"/>
  <c r="AF94" i="77"/>
  <c r="AD94" i="77"/>
  <c r="AE94" i="77" s="1"/>
  <c r="AC94" i="77"/>
  <c r="AA94" i="77"/>
  <c r="AB94" i="77" s="1"/>
  <c r="T94" i="77"/>
  <c r="S94" i="77"/>
  <c r="M94" i="77"/>
  <c r="L94" i="77"/>
  <c r="N94" i="77" s="1"/>
  <c r="I94" i="77"/>
  <c r="J94" i="77" s="1"/>
  <c r="H94" i="77"/>
  <c r="E94" i="77"/>
  <c r="G94" i="77" s="1"/>
  <c r="B94" i="77"/>
  <c r="AL93" i="77"/>
  <c r="AJ93" i="77"/>
  <c r="AK93" i="77" s="1"/>
  <c r="AG93" i="77"/>
  <c r="AH93" i="77" s="1"/>
  <c r="AI93" i="77" s="1"/>
  <c r="AF93" i="77"/>
  <c r="AD93" i="77"/>
  <c r="AE93" i="77" s="1"/>
  <c r="AC93" i="77"/>
  <c r="AB93" i="77"/>
  <c r="AA93" i="77"/>
  <c r="T93" i="77"/>
  <c r="S93" i="77"/>
  <c r="N93" i="77"/>
  <c r="M93" i="77"/>
  <c r="L93" i="77"/>
  <c r="I93" i="77"/>
  <c r="J93" i="77" s="1"/>
  <c r="H93" i="77"/>
  <c r="E93" i="77"/>
  <c r="G93" i="77" s="1"/>
  <c r="B93" i="77"/>
  <c r="AL92" i="77"/>
  <c r="AJ92" i="77"/>
  <c r="AK92" i="77" s="1"/>
  <c r="AG92" i="77"/>
  <c r="AH92" i="77" s="1"/>
  <c r="AI92" i="77" s="1"/>
  <c r="AF92" i="77"/>
  <c r="AD92" i="77"/>
  <c r="AE92" i="77" s="1"/>
  <c r="AC92" i="77"/>
  <c r="AB92" i="77"/>
  <c r="AA92" i="77"/>
  <c r="T92" i="77"/>
  <c r="S92" i="77"/>
  <c r="M92" i="77"/>
  <c r="L92" i="77"/>
  <c r="N92" i="77" s="1"/>
  <c r="I92" i="77"/>
  <c r="J92" i="77" s="1"/>
  <c r="H92" i="77"/>
  <c r="G92" i="77"/>
  <c r="E92" i="77"/>
  <c r="B92" i="77"/>
  <c r="AL91" i="77"/>
  <c r="AJ91" i="77"/>
  <c r="AK91" i="77" s="1"/>
  <c r="AG91" i="77"/>
  <c r="AH91" i="77" s="1"/>
  <c r="AI91" i="77" s="1"/>
  <c r="AF91" i="77"/>
  <c r="AD91" i="77"/>
  <c r="AE91" i="77" s="1"/>
  <c r="AC91" i="77"/>
  <c r="AA91" i="77"/>
  <c r="AB91" i="77" s="1"/>
  <c r="T91" i="77"/>
  <c r="S91" i="77"/>
  <c r="M91" i="77"/>
  <c r="L91" i="77"/>
  <c r="I91" i="77"/>
  <c r="J91" i="77" s="1"/>
  <c r="H91" i="77"/>
  <c r="G91" i="77"/>
  <c r="E91" i="77"/>
  <c r="B91" i="77"/>
  <c r="AL90" i="77"/>
  <c r="AK90" i="77"/>
  <c r="AJ90" i="77"/>
  <c r="AG90" i="77"/>
  <c r="AH90" i="77" s="1"/>
  <c r="AI90" i="77" s="1"/>
  <c r="AF90" i="77"/>
  <c r="AD90" i="77"/>
  <c r="AE90" i="77" s="1"/>
  <c r="AC90" i="77"/>
  <c r="AA90" i="77"/>
  <c r="AB90" i="77" s="1"/>
  <c r="T90" i="77"/>
  <c r="S90" i="77"/>
  <c r="N90" i="77"/>
  <c r="M90" i="77"/>
  <c r="L90" i="77"/>
  <c r="I90" i="77"/>
  <c r="J90" i="77" s="1"/>
  <c r="H90" i="77"/>
  <c r="E90" i="77"/>
  <c r="G90" i="77" s="1"/>
  <c r="B90" i="77"/>
  <c r="AL89" i="77"/>
  <c r="AJ89" i="77"/>
  <c r="AK89" i="77" s="1"/>
  <c r="AG89" i="77"/>
  <c r="AH89" i="77" s="1"/>
  <c r="AI89" i="77" s="1"/>
  <c r="AF89" i="77"/>
  <c r="AD89" i="77"/>
  <c r="AE89" i="77" s="1"/>
  <c r="AC89" i="77"/>
  <c r="AB89" i="77"/>
  <c r="AA89" i="77"/>
  <c r="T89" i="77"/>
  <c r="S89" i="77"/>
  <c r="M89" i="77"/>
  <c r="L89" i="77"/>
  <c r="N89" i="77" s="1"/>
  <c r="I89" i="77"/>
  <c r="J89" i="77" s="1"/>
  <c r="H89" i="77"/>
  <c r="E89" i="77"/>
  <c r="G89" i="77" s="1"/>
  <c r="B89" i="77"/>
  <c r="AL88" i="77"/>
  <c r="AJ88" i="77"/>
  <c r="AK88" i="77" s="1"/>
  <c r="AH88" i="77"/>
  <c r="AI88" i="77" s="1"/>
  <c r="AG88" i="77"/>
  <c r="AF88" i="77"/>
  <c r="AD88" i="77"/>
  <c r="AE88" i="77" s="1"/>
  <c r="AC88" i="77"/>
  <c r="AA88" i="77"/>
  <c r="AB88" i="77" s="1"/>
  <c r="T88" i="77"/>
  <c r="S88" i="77"/>
  <c r="M88" i="77"/>
  <c r="L88" i="77"/>
  <c r="N88" i="77" s="1"/>
  <c r="O88" i="77" s="1"/>
  <c r="I88" i="77"/>
  <c r="J88" i="77" s="1"/>
  <c r="H88" i="77"/>
  <c r="E88" i="77"/>
  <c r="G88" i="77" s="1"/>
  <c r="B88" i="77"/>
  <c r="AL87" i="77"/>
  <c r="AJ87" i="77"/>
  <c r="AK87" i="77" s="1"/>
  <c r="AG87" i="77"/>
  <c r="AH87" i="77" s="1"/>
  <c r="AI87" i="77" s="1"/>
  <c r="AF87" i="77"/>
  <c r="AD87" i="77"/>
  <c r="AE87" i="77" s="1"/>
  <c r="AC87" i="77"/>
  <c r="AA87" i="77"/>
  <c r="AB87" i="77" s="1"/>
  <c r="T87" i="77"/>
  <c r="S87" i="77"/>
  <c r="M87" i="77"/>
  <c r="L87" i="77"/>
  <c r="I87" i="77"/>
  <c r="J87" i="77" s="1"/>
  <c r="H87" i="77"/>
  <c r="E87" i="77"/>
  <c r="G87" i="77" s="1"/>
  <c r="B87" i="77"/>
  <c r="AL86" i="77"/>
  <c r="AJ86" i="77"/>
  <c r="AK86" i="77" s="1"/>
  <c r="AG86" i="77"/>
  <c r="AH86" i="77" s="1"/>
  <c r="AI86" i="77" s="1"/>
  <c r="AF86" i="77"/>
  <c r="AD86" i="77"/>
  <c r="AE86" i="77" s="1"/>
  <c r="AC86" i="77"/>
  <c r="AA86" i="77"/>
  <c r="AB86" i="77" s="1"/>
  <c r="T86" i="77"/>
  <c r="S86" i="77"/>
  <c r="N86" i="77"/>
  <c r="M86" i="77"/>
  <c r="L86" i="77"/>
  <c r="I86" i="77"/>
  <c r="J86" i="77" s="1"/>
  <c r="H86" i="77"/>
  <c r="E86" i="77"/>
  <c r="G86" i="77" s="1"/>
  <c r="B86" i="77"/>
  <c r="AL85" i="77"/>
  <c r="AJ85" i="77"/>
  <c r="AK85" i="77" s="1"/>
  <c r="AG85" i="77"/>
  <c r="AH85" i="77" s="1"/>
  <c r="AI85" i="77" s="1"/>
  <c r="AF85" i="77"/>
  <c r="AD85" i="77"/>
  <c r="AE85" i="77" s="1"/>
  <c r="AC85" i="77"/>
  <c r="AA85" i="77"/>
  <c r="AB85" i="77" s="1"/>
  <c r="T85" i="77"/>
  <c r="S85" i="77"/>
  <c r="M85" i="77"/>
  <c r="L85" i="77"/>
  <c r="N85" i="77" s="1"/>
  <c r="I85" i="77"/>
  <c r="J85" i="77" s="1"/>
  <c r="H85" i="77"/>
  <c r="E85" i="77"/>
  <c r="G85" i="77" s="1"/>
  <c r="B85" i="77"/>
  <c r="AL84" i="77"/>
  <c r="AJ84" i="77"/>
  <c r="AK84" i="77" s="1"/>
  <c r="AH84" i="77"/>
  <c r="AI84" i="77" s="1"/>
  <c r="AG84" i="77"/>
  <c r="AF84" i="77"/>
  <c r="AD84" i="77"/>
  <c r="AE84" i="77" s="1"/>
  <c r="AC84" i="77"/>
  <c r="AA84" i="77"/>
  <c r="AB84" i="77" s="1"/>
  <c r="T84" i="77"/>
  <c r="S84" i="77"/>
  <c r="M84" i="77"/>
  <c r="L84" i="77"/>
  <c r="I84" i="77"/>
  <c r="J84" i="77" s="1"/>
  <c r="H84" i="77"/>
  <c r="G84" i="77"/>
  <c r="E84" i="77"/>
  <c r="B84" i="77"/>
  <c r="AL83" i="77"/>
  <c r="AJ83" i="77"/>
  <c r="AK83" i="77" s="1"/>
  <c r="AI83" i="77"/>
  <c r="AG83" i="77"/>
  <c r="AH83" i="77" s="1"/>
  <c r="AF83" i="77"/>
  <c r="AD83" i="77"/>
  <c r="AE83" i="77" s="1"/>
  <c r="AC83" i="77"/>
  <c r="AA83" i="77"/>
  <c r="AB83" i="77" s="1"/>
  <c r="T83" i="77"/>
  <c r="S83" i="77"/>
  <c r="M83" i="77"/>
  <c r="L83" i="77"/>
  <c r="I83" i="77"/>
  <c r="J83" i="77" s="1"/>
  <c r="H83" i="77"/>
  <c r="E83" i="77"/>
  <c r="G83" i="77" s="1"/>
  <c r="B83" i="77"/>
  <c r="AL82" i="77"/>
  <c r="AJ82" i="77"/>
  <c r="AK82" i="77" s="1"/>
  <c r="AG82" i="77"/>
  <c r="AH82" i="77" s="1"/>
  <c r="AI82" i="77" s="1"/>
  <c r="AF82" i="77"/>
  <c r="AD82" i="77"/>
  <c r="AE82" i="77" s="1"/>
  <c r="AC82" i="77"/>
  <c r="AA82" i="77"/>
  <c r="AB82" i="77" s="1"/>
  <c r="T82" i="77"/>
  <c r="S82" i="77"/>
  <c r="M82" i="77"/>
  <c r="L82" i="77"/>
  <c r="N82" i="77" s="1"/>
  <c r="I82" i="77"/>
  <c r="J82" i="77" s="1"/>
  <c r="H82" i="77"/>
  <c r="E82" i="77"/>
  <c r="G82" i="77" s="1"/>
  <c r="B82" i="77"/>
  <c r="AL81" i="77"/>
  <c r="AJ81" i="77"/>
  <c r="AK81" i="77" s="1"/>
  <c r="AG81" i="77"/>
  <c r="AH81" i="77" s="1"/>
  <c r="AI81" i="77" s="1"/>
  <c r="AF81" i="77"/>
  <c r="AD81" i="77"/>
  <c r="AE81" i="77" s="1"/>
  <c r="AC81" i="77"/>
  <c r="AB81" i="77"/>
  <c r="AA81" i="77"/>
  <c r="T81" i="77"/>
  <c r="S81" i="77"/>
  <c r="N81" i="77"/>
  <c r="M81" i="77"/>
  <c r="L81" i="77"/>
  <c r="I81" i="77"/>
  <c r="J81" i="77" s="1"/>
  <c r="H81" i="77"/>
  <c r="G81" i="77"/>
  <c r="E81" i="77"/>
  <c r="B81" i="77"/>
  <c r="AL80" i="77"/>
  <c r="AJ80" i="77"/>
  <c r="AK80" i="77" s="1"/>
  <c r="AG80" i="77"/>
  <c r="AH80" i="77" s="1"/>
  <c r="AI80" i="77" s="1"/>
  <c r="AF80" i="77"/>
  <c r="AD80" i="77"/>
  <c r="AE80" i="77" s="1"/>
  <c r="AC80" i="77"/>
  <c r="AA80" i="77"/>
  <c r="AB80" i="77" s="1"/>
  <c r="T80" i="77"/>
  <c r="S80" i="77"/>
  <c r="M80" i="77"/>
  <c r="L80" i="77"/>
  <c r="N80" i="77" s="1"/>
  <c r="O80" i="77" s="1"/>
  <c r="I80" i="77"/>
  <c r="J80" i="77" s="1"/>
  <c r="H80" i="77"/>
  <c r="E80" i="77"/>
  <c r="G80" i="77" s="1"/>
  <c r="B80" i="77"/>
  <c r="AL79" i="77"/>
  <c r="AJ79" i="77"/>
  <c r="AK79" i="77" s="1"/>
  <c r="AI79" i="77"/>
  <c r="AG79" i="77"/>
  <c r="AH79" i="77" s="1"/>
  <c r="AF79" i="77"/>
  <c r="AD79" i="77"/>
  <c r="AE79" i="77" s="1"/>
  <c r="AC79" i="77"/>
  <c r="AA79" i="77"/>
  <c r="AB79" i="77" s="1"/>
  <c r="T79" i="77"/>
  <c r="S79" i="77"/>
  <c r="M79" i="77"/>
  <c r="L79" i="77"/>
  <c r="N79" i="77" s="1"/>
  <c r="O79" i="77" s="1"/>
  <c r="I79" i="77"/>
  <c r="J79" i="77" s="1"/>
  <c r="H79" i="77"/>
  <c r="E79" i="77"/>
  <c r="G79" i="77" s="1"/>
  <c r="B79" i="77"/>
  <c r="AL78" i="77"/>
  <c r="AJ78" i="77"/>
  <c r="AK78" i="77" s="1"/>
  <c r="AG78" i="77"/>
  <c r="AH78" i="77" s="1"/>
  <c r="AI78" i="77" s="1"/>
  <c r="AF78" i="77"/>
  <c r="AD78" i="77"/>
  <c r="AE78" i="77" s="1"/>
  <c r="AC78" i="77"/>
  <c r="AA78" i="77"/>
  <c r="AB78" i="77" s="1"/>
  <c r="T78" i="77"/>
  <c r="S78" i="77"/>
  <c r="M78" i="77"/>
  <c r="L78" i="77"/>
  <c r="N78" i="77" s="1"/>
  <c r="I78" i="77"/>
  <c r="J78" i="77" s="1"/>
  <c r="H78" i="77"/>
  <c r="E78" i="77"/>
  <c r="G78" i="77" s="1"/>
  <c r="B78" i="77"/>
  <c r="AL77" i="77"/>
  <c r="AJ77" i="77"/>
  <c r="AK77" i="77" s="1"/>
  <c r="AH77" i="77"/>
  <c r="AI77" i="77" s="1"/>
  <c r="AG77" i="77"/>
  <c r="AF77" i="77"/>
  <c r="AD77" i="77"/>
  <c r="AE77" i="77" s="1"/>
  <c r="AC77" i="77"/>
  <c r="AA77" i="77"/>
  <c r="AB77" i="77" s="1"/>
  <c r="T77" i="77"/>
  <c r="S77" i="77"/>
  <c r="M77" i="77"/>
  <c r="L77" i="77"/>
  <c r="N77" i="77" s="1"/>
  <c r="I77" i="77"/>
  <c r="J77" i="77" s="1"/>
  <c r="H77" i="77"/>
  <c r="E77" i="77"/>
  <c r="G77" i="77" s="1"/>
  <c r="B77" i="77"/>
  <c r="AL76" i="77"/>
  <c r="AJ76" i="77"/>
  <c r="AK76" i="77" s="1"/>
  <c r="AI76" i="77"/>
  <c r="AG76" i="77"/>
  <c r="AH76" i="77" s="1"/>
  <c r="AF76" i="77"/>
  <c r="AD76" i="77"/>
  <c r="AE76" i="77" s="1"/>
  <c r="AC76" i="77"/>
  <c r="AA76" i="77"/>
  <c r="AB76" i="77" s="1"/>
  <c r="T76" i="77"/>
  <c r="S76" i="77"/>
  <c r="M76" i="77"/>
  <c r="L76" i="77"/>
  <c r="I76" i="77"/>
  <c r="J76" i="77" s="1"/>
  <c r="H76" i="77"/>
  <c r="G76" i="77"/>
  <c r="E76" i="77"/>
  <c r="B76" i="77"/>
  <c r="AL75" i="77"/>
  <c r="AJ75" i="77"/>
  <c r="AK75" i="77" s="1"/>
  <c r="AG75" i="77"/>
  <c r="AH75" i="77" s="1"/>
  <c r="AI75" i="77" s="1"/>
  <c r="AF75" i="77"/>
  <c r="AD75" i="77"/>
  <c r="AE75" i="77" s="1"/>
  <c r="AC75" i="77"/>
  <c r="AA75" i="77"/>
  <c r="AB75" i="77" s="1"/>
  <c r="T75" i="77"/>
  <c r="S75" i="77"/>
  <c r="M75" i="77"/>
  <c r="L75" i="77"/>
  <c r="N75" i="77" s="1"/>
  <c r="O75" i="77" s="1"/>
  <c r="I75" i="77"/>
  <c r="J75" i="77" s="1"/>
  <c r="H75" i="77"/>
  <c r="E75" i="77"/>
  <c r="G75" i="77" s="1"/>
  <c r="B75" i="77"/>
  <c r="AL74" i="77"/>
  <c r="AJ74" i="77"/>
  <c r="AK74" i="77" s="1"/>
  <c r="AG74" i="77"/>
  <c r="AH74" i="77" s="1"/>
  <c r="AI74" i="77" s="1"/>
  <c r="AF74" i="77"/>
  <c r="AD74" i="77"/>
  <c r="AE74" i="77" s="1"/>
  <c r="AC74" i="77"/>
  <c r="AA74" i="77"/>
  <c r="AB74" i="77" s="1"/>
  <c r="T74" i="77"/>
  <c r="S74" i="77"/>
  <c r="N74" i="77"/>
  <c r="M74" i="77"/>
  <c r="L74" i="77"/>
  <c r="I74" i="77"/>
  <c r="J74" i="77" s="1"/>
  <c r="H74" i="77"/>
  <c r="E74" i="77"/>
  <c r="G74" i="77" s="1"/>
  <c r="B74" i="77"/>
  <c r="AL73" i="77"/>
  <c r="AJ73" i="77"/>
  <c r="AK73" i="77" s="1"/>
  <c r="AG73" i="77"/>
  <c r="AH73" i="77" s="1"/>
  <c r="AI73" i="77" s="1"/>
  <c r="AF73" i="77"/>
  <c r="AD73" i="77"/>
  <c r="AE73" i="77" s="1"/>
  <c r="AC73" i="77"/>
  <c r="AB73" i="77"/>
  <c r="AA73" i="77"/>
  <c r="T73" i="77"/>
  <c r="S73" i="77"/>
  <c r="O73" i="77"/>
  <c r="N73" i="77"/>
  <c r="M73" i="77"/>
  <c r="L73" i="77"/>
  <c r="I73" i="77"/>
  <c r="J73" i="77" s="1"/>
  <c r="H73" i="77"/>
  <c r="E73" i="77"/>
  <c r="G73" i="77" s="1"/>
  <c r="B73" i="77"/>
  <c r="AL72" i="77"/>
  <c r="AK72" i="77"/>
  <c r="AJ72" i="77"/>
  <c r="AG72" i="77"/>
  <c r="AH72" i="77" s="1"/>
  <c r="AI72" i="77" s="1"/>
  <c r="AF72" i="77"/>
  <c r="AD72" i="77"/>
  <c r="AE72" i="77" s="1"/>
  <c r="AC72" i="77"/>
  <c r="AA72" i="77"/>
  <c r="AB72" i="77" s="1"/>
  <c r="T72" i="77"/>
  <c r="S72" i="77"/>
  <c r="M72" i="77"/>
  <c r="L72" i="77"/>
  <c r="I72" i="77"/>
  <c r="J72" i="77" s="1"/>
  <c r="H72" i="77"/>
  <c r="E72" i="77"/>
  <c r="G72" i="77" s="1"/>
  <c r="B72" i="77"/>
  <c r="AL71" i="77"/>
  <c r="AJ71" i="77"/>
  <c r="AK71" i="77" s="1"/>
  <c r="AG71" i="77"/>
  <c r="AH71" i="77" s="1"/>
  <c r="AI71" i="77" s="1"/>
  <c r="AF71" i="77"/>
  <c r="AD71" i="77"/>
  <c r="AE71" i="77" s="1"/>
  <c r="AC71" i="77"/>
  <c r="AB71" i="77"/>
  <c r="AA71" i="77"/>
  <c r="T71" i="77"/>
  <c r="S71" i="77"/>
  <c r="O71" i="77"/>
  <c r="M71" i="77"/>
  <c r="L71" i="77"/>
  <c r="N71" i="77" s="1"/>
  <c r="I71" i="77"/>
  <c r="J71" i="77" s="1"/>
  <c r="H71" i="77"/>
  <c r="E71" i="77"/>
  <c r="G71" i="77" s="1"/>
  <c r="B71" i="77"/>
  <c r="AL70" i="77"/>
  <c r="AK70" i="77"/>
  <c r="AJ70" i="77"/>
  <c r="AG70" i="77"/>
  <c r="AH70" i="77" s="1"/>
  <c r="AI70" i="77" s="1"/>
  <c r="AF70" i="77"/>
  <c r="AD70" i="77"/>
  <c r="AE70" i="77" s="1"/>
  <c r="AC70" i="77"/>
  <c r="AA70" i="77"/>
  <c r="AB70" i="77" s="1"/>
  <c r="T70" i="77"/>
  <c r="S70" i="77"/>
  <c r="M70" i="77"/>
  <c r="L70" i="77"/>
  <c r="N70" i="77" s="1"/>
  <c r="I70" i="77"/>
  <c r="J70" i="77" s="1"/>
  <c r="H70" i="77"/>
  <c r="E70" i="77"/>
  <c r="G70" i="77" s="1"/>
  <c r="B70" i="77"/>
  <c r="AL69" i="77"/>
  <c r="AJ69" i="77"/>
  <c r="AK69" i="77" s="1"/>
  <c r="AH69" i="77"/>
  <c r="AI69" i="77" s="1"/>
  <c r="AG69" i="77"/>
  <c r="AF69" i="77"/>
  <c r="AD69" i="77"/>
  <c r="AE69" i="77" s="1"/>
  <c r="AC69" i="77"/>
  <c r="AB69" i="77"/>
  <c r="AA69" i="77"/>
  <c r="T69" i="77"/>
  <c r="S69" i="77"/>
  <c r="M69" i="77"/>
  <c r="L69" i="77"/>
  <c r="N69" i="77" s="1"/>
  <c r="I69" i="77"/>
  <c r="J69" i="77" s="1"/>
  <c r="H69" i="77"/>
  <c r="E69" i="77"/>
  <c r="G69" i="77" s="1"/>
  <c r="B69" i="77"/>
  <c r="AL68" i="77"/>
  <c r="AJ68" i="77"/>
  <c r="AK68" i="77" s="1"/>
  <c r="AG68" i="77"/>
  <c r="AH68" i="77" s="1"/>
  <c r="AI68" i="77" s="1"/>
  <c r="AF68" i="77"/>
  <c r="AD68" i="77"/>
  <c r="AE68" i="77" s="1"/>
  <c r="AC68" i="77"/>
  <c r="AA68" i="77"/>
  <c r="AB68" i="77" s="1"/>
  <c r="T68" i="77"/>
  <c r="S68" i="77"/>
  <c r="M68" i="77"/>
  <c r="L68" i="77"/>
  <c r="J68" i="77"/>
  <c r="G68" i="77"/>
  <c r="B68" i="77"/>
  <c r="AL67" i="77"/>
  <c r="AJ67" i="77"/>
  <c r="AK67" i="77" s="1"/>
  <c r="AG67" i="77"/>
  <c r="AH67" i="77" s="1"/>
  <c r="AI67" i="77" s="1"/>
  <c r="AF67" i="77"/>
  <c r="AD67" i="77"/>
  <c r="AE67" i="77" s="1"/>
  <c r="AC67" i="77"/>
  <c r="AA67" i="77"/>
  <c r="AB67" i="77" s="1"/>
  <c r="T67" i="77"/>
  <c r="S67" i="77"/>
  <c r="M67" i="77"/>
  <c r="L67" i="77"/>
  <c r="I67" i="77"/>
  <c r="J67" i="77" s="1"/>
  <c r="H67" i="77"/>
  <c r="E67" i="77"/>
  <c r="G67" i="77" s="1"/>
  <c r="B67" i="77"/>
  <c r="AL66" i="77"/>
  <c r="AJ66" i="77"/>
  <c r="AK66" i="77" s="1"/>
  <c r="AH66" i="77"/>
  <c r="AI66" i="77" s="1"/>
  <c r="AG66" i="77"/>
  <c r="AF66" i="77"/>
  <c r="AD66" i="77"/>
  <c r="AE66" i="77" s="1"/>
  <c r="AC66" i="77"/>
  <c r="AB66" i="77"/>
  <c r="AA66" i="77"/>
  <c r="T66" i="77"/>
  <c r="S66" i="77"/>
  <c r="M66" i="77"/>
  <c r="L66" i="77"/>
  <c r="N66" i="77" s="1"/>
  <c r="I66" i="77"/>
  <c r="J66" i="77" s="1"/>
  <c r="H66" i="77"/>
  <c r="E66" i="77"/>
  <c r="G66" i="77" s="1"/>
  <c r="B66" i="77"/>
  <c r="AL65" i="77"/>
  <c r="AK65" i="77"/>
  <c r="AJ65" i="77"/>
  <c r="AG65" i="77"/>
  <c r="AH65" i="77" s="1"/>
  <c r="AI65" i="77" s="1"/>
  <c r="AF65" i="77"/>
  <c r="AD65" i="77"/>
  <c r="AE65" i="77" s="1"/>
  <c r="AC65" i="77"/>
  <c r="AA65" i="77"/>
  <c r="AB65" i="77" s="1"/>
  <c r="T65" i="77"/>
  <c r="S65" i="77"/>
  <c r="M65" i="77"/>
  <c r="L65" i="77"/>
  <c r="N65" i="77" s="1"/>
  <c r="I65" i="77"/>
  <c r="J65" i="77" s="1"/>
  <c r="H65" i="77"/>
  <c r="E65" i="77"/>
  <c r="G65" i="77" s="1"/>
  <c r="B65" i="77"/>
  <c r="AL64" i="77"/>
  <c r="AJ64" i="77"/>
  <c r="AK64" i="77" s="1"/>
  <c r="AG64" i="77"/>
  <c r="AH64" i="77" s="1"/>
  <c r="AI64" i="77" s="1"/>
  <c r="AF64" i="77"/>
  <c r="AD64" i="77"/>
  <c r="AE64" i="77" s="1"/>
  <c r="AC64" i="77"/>
  <c r="AB64" i="77"/>
  <c r="AA64" i="77"/>
  <c r="T64" i="77"/>
  <c r="S64" i="77"/>
  <c r="O64" i="77"/>
  <c r="M64" i="77"/>
  <c r="L64" i="77"/>
  <c r="N64" i="77" s="1"/>
  <c r="I64" i="77"/>
  <c r="J64" i="77" s="1"/>
  <c r="H64" i="77"/>
  <c r="E64" i="77"/>
  <c r="G64" i="77" s="1"/>
  <c r="B64" i="77"/>
  <c r="AL63" i="77"/>
  <c r="AK63" i="77"/>
  <c r="AJ63" i="77"/>
  <c r="AG63" i="77"/>
  <c r="AH63" i="77" s="1"/>
  <c r="AI63" i="77" s="1"/>
  <c r="AF63" i="77"/>
  <c r="AD63" i="77"/>
  <c r="AE63" i="77" s="1"/>
  <c r="AC63" i="77"/>
  <c r="AA63" i="77"/>
  <c r="AB63" i="77" s="1"/>
  <c r="T63" i="77"/>
  <c r="S63" i="77"/>
  <c r="M63" i="77"/>
  <c r="L63" i="77"/>
  <c r="I63" i="77"/>
  <c r="J63" i="77" s="1"/>
  <c r="H63" i="77"/>
  <c r="E63" i="77"/>
  <c r="G63" i="77" s="1"/>
  <c r="B63" i="77"/>
  <c r="AL62" i="77"/>
  <c r="AJ62" i="77"/>
  <c r="AK62" i="77" s="1"/>
  <c r="AG62" i="77"/>
  <c r="AH62" i="77" s="1"/>
  <c r="AI62" i="77" s="1"/>
  <c r="AF62" i="77"/>
  <c r="AD62" i="77"/>
  <c r="AE62" i="77" s="1"/>
  <c r="AC62" i="77"/>
  <c r="AB62" i="77"/>
  <c r="AA62" i="77"/>
  <c r="T62" i="77"/>
  <c r="S62" i="77"/>
  <c r="M62" i="77"/>
  <c r="L62" i="77"/>
  <c r="N62" i="77" s="1"/>
  <c r="I62" i="77"/>
  <c r="J62" i="77" s="1"/>
  <c r="H62" i="77"/>
  <c r="E62" i="77"/>
  <c r="G62" i="77" s="1"/>
  <c r="B62" i="77"/>
  <c r="AL61" i="77"/>
  <c r="AK61" i="77"/>
  <c r="AJ61" i="77"/>
  <c r="AG61" i="77"/>
  <c r="AH61" i="77" s="1"/>
  <c r="AI61" i="77" s="1"/>
  <c r="AF61" i="77"/>
  <c r="AD61" i="77"/>
  <c r="AE61" i="77" s="1"/>
  <c r="AC61" i="77"/>
  <c r="AA61" i="77"/>
  <c r="AB61" i="77" s="1"/>
  <c r="T61" i="77"/>
  <c r="S61" i="77"/>
  <c r="M61" i="77"/>
  <c r="L61" i="77"/>
  <c r="N61" i="77" s="1"/>
  <c r="I61" i="77"/>
  <c r="J61" i="77" s="1"/>
  <c r="H61" i="77"/>
  <c r="E61" i="77"/>
  <c r="G61" i="77" s="1"/>
  <c r="B61" i="77"/>
  <c r="AL60" i="77"/>
  <c r="AJ60" i="77"/>
  <c r="AK60" i="77" s="1"/>
  <c r="AH60" i="77"/>
  <c r="AI60" i="77" s="1"/>
  <c r="AG60" i="77"/>
  <c r="AF60" i="77"/>
  <c r="AD60" i="77"/>
  <c r="AE60" i="77" s="1"/>
  <c r="AC60" i="77"/>
  <c r="AB60" i="77"/>
  <c r="AA60" i="77"/>
  <c r="T60" i="77"/>
  <c r="S60" i="77"/>
  <c r="M60" i="77"/>
  <c r="L60" i="77"/>
  <c r="N60" i="77" s="1"/>
  <c r="I60" i="77"/>
  <c r="J60" i="77" s="1"/>
  <c r="H60" i="77"/>
  <c r="E60" i="77"/>
  <c r="G60" i="77" s="1"/>
  <c r="B60" i="77"/>
  <c r="AL59" i="77"/>
  <c r="AK59" i="77"/>
  <c r="AJ59" i="77"/>
  <c r="AI59" i="77"/>
  <c r="AG59" i="77"/>
  <c r="AH59" i="77" s="1"/>
  <c r="AF59" i="77"/>
  <c r="AD59" i="77"/>
  <c r="AE59" i="77" s="1"/>
  <c r="AC59" i="77"/>
  <c r="AA59" i="77"/>
  <c r="AB59" i="77" s="1"/>
  <c r="T59" i="77"/>
  <c r="S59" i="77"/>
  <c r="M59" i="77"/>
  <c r="L59" i="77"/>
  <c r="N59" i="77" s="1"/>
  <c r="I59" i="77"/>
  <c r="J59" i="77" s="1"/>
  <c r="H59" i="77"/>
  <c r="E59" i="77"/>
  <c r="G59" i="77" s="1"/>
  <c r="B59" i="77"/>
  <c r="AL58" i="77"/>
  <c r="AJ58" i="77"/>
  <c r="AK58" i="77" s="1"/>
  <c r="AG58" i="77"/>
  <c r="AH58" i="77" s="1"/>
  <c r="AI58" i="77" s="1"/>
  <c r="AF58" i="77"/>
  <c r="AD58" i="77"/>
  <c r="AE58" i="77" s="1"/>
  <c r="AC58" i="77"/>
  <c r="AA58" i="77"/>
  <c r="AB58" i="77" s="1"/>
  <c r="T58" i="77"/>
  <c r="S58" i="77"/>
  <c r="M58" i="77"/>
  <c r="L58" i="77"/>
  <c r="I58" i="77"/>
  <c r="J58" i="77" s="1"/>
  <c r="H58" i="77"/>
  <c r="E58" i="77"/>
  <c r="G58" i="77" s="1"/>
  <c r="B58" i="77"/>
  <c r="AL57" i="77"/>
  <c r="AJ57" i="77"/>
  <c r="AK57" i="77" s="1"/>
  <c r="AH57" i="77"/>
  <c r="AI57" i="77" s="1"/>
  <c r="AG57" i="77"/>
  <c r="AF57" i="77"/>
  <c r="AD57" i="77"/>
  <c r="AE57" i="77" s="1"/>
  <c r="AC57" i="77"/>
  <c r="AB57" i="77"/>
  <c r="AA57" i="77"/>
  <c r="T57" i="77"/>
  <c r="S57" i="77"/>
  <c r="M57" i="77"/>
  <c r="L57" i="77"/>
  <c r="N57" i="77" s="1"/>
  <c r="O57" i="77" s="1"/>
  <c r="I57" i="77"/>
  <c r="J57" i="77" s="1"/>
  <c r="H57" i="77"/>
  <c r="E57" i="77"/>
  <c r="G57" i="77" s="1"/>
  <c r="B57" i="77"/>
  <c r="AL56" i="77"/>
  <c r="AK56" i="77"/>
  <c r="AJ56" i="77"/>
  <c r="AG56" i="77"/>
  <c r="AH56" i="77" s="1"/>
  <c r="AI56" i="77" s="1"/>
  <c r="AF56" i="77"/>
  <c r="AD56" i="77"/>
  <c r="AE56" i="77" s="1"/>
  <c r="AC56" i="77"/>
  <c r="AA56" i="77"/>
  <c r="AB56" i="77" s="1"/>
  <c r="T56" i="77"/>
  <c r="S56" i="77"/>
  <c r="M56" i="77"/>
  <c r="L56" i="77"/>
  <c r="N56" i="77" s="1"/>
  <c r="I56" i="77"/>
  <c r="J56" i="77" s="1"/>
  <c r="H56" i="77"/>
  <c r="E56" i="77"/>
  <c r="G56" i="77" s="1"/>
  <c r="B56" i="77"/>
  <c r="AL55" i="77"/>
  <c r="AJ55" i="77"/>
  <c r="AK55" i="77" s="1"/>
  <c r="AH55" i="77"/>
  <c r="AI55" i="77" s="1"/>
  <c r="AG55" i="77"/>
  <c r="AF55" i="77"/>
  <c r="AD55" i="77"/>
  <c r="AE55" i="77" s="1"/>
  <c r="AC55" i="77"/>
  <c r="AB55" i="77"/>
  <c r="AA55" i="77"/>
  <c r="T55" i="77"/>
  <c r="S55" i="77"/>
  <c r="M55" i="77"/>
  <c r="L55" i="77"/>
  <c r="N55" i="77" s="1"/>
  <c r="I55" i="77"/>
  <c r="J55" i="77" s="1"/>
  <c r="H55" i="77"/>
  <c r="E55" i="77"/>
  <c r="G55" i="77" s="1"/>
  <c r="B55" i="77"/>
  <c r="AL54" i="77"/>
  <c r="AJ54" i="77"/>
  <c r="AK54" i="77" s="1"/>
  <c r="AI54" i="77"/>
  <c r="AG54" i="77"/>
  <c r="AH54" i="77" s="1"/>
  <c r="AF54" i="77"/>
  <c r="AD54" i="77"/>
  <c r="AE54" i="77" s="1"/>
  <c r="AC54" i="77"/>
  <c r="AA54" i="77"/>
  <c r="AB54" i="77" s="1"/>
  <c r="T54" i="77"/>
  <c r="S54" i="77"/>
  <c r="M54" i="77"/>
  <c r="L54" i="77"/>
  <c r="I54" i="77"/>
  <c r="J54" i="77" s="1"/>
  <c r="H54" i="77"/>
  <c r="G54" i="77"/>
  <c r="E54" i="77"/>
  <c r="B54" i="77"/>
  <c r="AL53" i="77"/>
  <c r="AJ53" i="77"/>
  <c r="AK53" i="77" s="1"/>
  <c r="AH53" i="77"/>
  <c r="AI53" i="77" s="1"/>
  <c r="AG53" i="77"/>
  <c r="AF53" i="77"/>
  <c r="AD53" i="77"/>
  <c r="AE53" i="77" s="1"/>
  <c r="AC53" i="77"/>
  <c r="AA53" i="77"/>
  <c r="AB53" i="77" s="1"/>
  <c r="T53" i="77"/>
  <c r="S53" i="77"/>
  <c r="M53" i="77"/>
  <c r="L53" i="77"/>
  <c r="N53" i="77" s="1"/>
  <c r="O53" i="77" s="1"/>
  <c r="I53" i="77"/>
  <c r="J53" i="77" s="1"/>
  <c r="H53" i="77"/>
  <c r="E53" i="77"/>
  <c r="G53" i="77" s="1"/>
  <c r="B53" i="77"/>
  <c r="AL52" i="77"/>
  <c r="AK52" i="77"/>
  <c r="AJ52" i="77"/>
  <c r="AG52" i="77"/>
  <c r="AH52" i="77" s="1"/>
  <c r="AI52" i="77" s="1"/>
  <c r="AF52" i="77"/>
  <c r="AD52" i="77"/>
  <c r="AE52" i="77" s="1"/>
  <c r="AC52" i="77"/>
  <c r="AA52" i="77"/>
  <c r="AB52" i="77" s="1"/>
  <c r="T52" i="77"/>
  <c r="S52" i="77"/>
  <c r="M52" i="77"/>
  <c r="L52" i="77"/>
  <c r="N52" i="77" s="1"/>
  <c r="I52" i="77"/>
  <c r="J52" i="77" s="1"/>
  <c r="H52" i="77"/>
  <c r="E52" i="77"/>
  <c r="G52" i="77" s="1"/>
  <c r="B52" i="77"/>
  <c r="AL51" i="77"/>
  <c r="AJ51" i="77"/>
  <c r="AK51" i="77" s="1"/>
  <c r="AH51" i="77"/>
  <c r="AI51" i="77" s="1"/>
  <c r="AG51" i="77"/>
  <c r="AF51" i="77"/>
  <c r="AD51" i="77"/>
  <c r="AE51" i="77" s="1"/>
  <c r="AC51" i="77"/>
  <c r="AB51" i="77"/>
  <c r="AA51" i="77"/>
  <c r="T51" i="77"/>
  <c r="S51" i="77"/>
  <c r="N51" i="77"/>
  <c r="M51" i="77"/>
  <c r="L51" i="77"/>
  <c r="I51" i="77"/>
  <c r="J51" i="77" s="1"/>
  <c r="H51" i="77"/>
  <c r="E51" i="77"/>
  <c r="G51" i="77" s="1"/>
  <c r="B51" i="77"/>
  <c r="AL50" i="77"/>
  <c r="AK50" i="77"/>
  <c r="AJ50" i="77"/>
  <c r="AI50" i="77"/>
  <c r="AG50" i="77"/>
  <c r="AH50" i="77" s="1"/>
  <c r="AF50" i="77"/>
  <c r="AD50" i="77"/>
  <c r="AE50" i="77" s="1"/>
  <c r="AC50" i="77"/>
  <c r="AA50" i="77"/>
  <c r="AB50" i="77" s="1"/>
  <c r="T50" i="77"/>
  <c r="S50" i="77"/>
  <c r="M50" i="77"/>
  <c r="L50" i="77"/>
  <c r="I50" i="77"/>
  <c r="J50" i="77" s="1"/>
  <c r="H50" i="77"/>
  <c r="G50" i="77"/>
  <c r="E50" i="77"/>
  <c r="B50" i="77"/>
  <c r="AL49" i="77"/>
  <c r="AJ49" i="77"/>
  <c r="AK49" i="77" s="1"/>
  <c r="AG49" i="77"/>
  <c r="AH49" i="77" s="1"/>
  <c r="AI49" i="77" s="1"/>
  <c r="AF49" i="77"/>
  <c r="AD49" i="77"/>
  <c r="AE49" i="77" s="1"/>
  <c r="AC49" i="77"/>
  <c r="AB49" i="77"/>
  <c r="AA49" i="77"/>
  <c r="T49" i="77"/>
  <c r="S49" i="77"/>
  <c r="M49" i="77"/>
  <c r="L49" i="77"/>
  <c r="N49" i="77" s="1"/>
  <c r="O49" i="77" s="1"/>
  <c r="I49" i="77"/>
  <c r="J49" i="77" s="1"/>
  <c r="H49" i="77"/>
  <c r="E49" i="77"/>
  <c r="G49" i="77" s="1"/>
  <c r="B49" i="77"/>
  <c r="AL48" i="77"/>
  <c r="AJ48" i="77"/>
  <c r="AK48" i="77" s="1"/>
  <c r="AG48" i="77"/>
  <c r="AH48" i="77" s="1"/>
  <c r="AI48" i="77" s="1"/>
  <c r="AF48" i="77"/>
  <c r="AD48" i="77"/>
  <c r="AE48" i="77" s="1"/>
  <c r="AC48" i="77"/>
  <c r="AA48" i="77"/>
  <c r="AB48" i="77" s="1"/>
  <c r="T48" i="77"/>
  <c r="S48" i="77"/>
  <c r="N48" i="77"/>
  <c r="M48" i="77"/>
  <c r="L48" i="77"/>
  <c r="J48" i="77"/>
  <c r="G48" i="77"/>
  <c r="B48" i="77"/>
  <c r="AL47" i="77"/>
  <c r="AJ47" i="77"/>
  <c r="AK47" i="77" s="1"/>
  <c r="AG47" i="77"/>
  <c r="AH47" i="77" s="1"/>
  <c r="AI47" i="77" s="1"/>
  <c r="AF47" i="77"/>
  <c r="AD47" i="77"/>
  <c r="AE47" i="77" s="1"/>
  <c r="AC47" i="77"/>
  <c r="AA47" i="77"/>
  <c r="AB47" i="77" s="1"/>
  <c r="T47" i="77"/>
  <c r="S47" i="77"/>
  <c r="N47" i="77"/>
  <c r="M47" i="77"/>
  <c r="L47" i="77"/>
  <c r="I47" i="77"/>
  <c r="J47" i="77" s="1"/>
  <c r="H47" i="77"/>
  <c r="G47" i="77"/>
  <c r="E47" i="77"/>
  <c r="B47" i="77"/>
  <c r="AL46" i="77"/>
  <c r="AJ46" i="77"/>
  <c r="AK46" i="77" s="1"/>
  <c r="AH46" i="77"/>
  <c r="AI46" i="77" s="1"/>
  <c r="AG46" i="77"/>
  <c r="AF46" i="77"/>
  <c r="AD46" i="77"/>
  <c r="AE46" i="77" s="1"/>
  <c r="AC46" i="77"/>
  <c r="AA46" i="77"/>
  <c r="AB46" i="77" s="1"/>
  <c r="T46" i="77"/>
  <c r="S46" i="77"/>
  <c r="O46" i="77"/>
  <c r="N46" i="77"/>
  <c r="M46" i="77"/>
  <c r="L46" i="77"/>
  <c r="I46" i="77"/>
  <c r="J46" i="77" s="1"/>
  <c r="H46" i="77"/>
  <c r="E46" i="77"/>
  <c r="G46" i="77" s="1"/>
  <c r="B46" i="77"/>
  <c r="AL45" i="77"/>
  <c r="AK45" i="77"/>
  <c r="AJ45" i="77"/>
  <c r="AG45" i="77"/>
  <c r="AH45" i="77" s="1"/>
  <c r="AI45" i="77" s="1"/>
  <c r="AF45" i="77"/>
  <c r="AD45" i="77"/>
  <c r="AE45" i="77" s="1"/>
  <c r="AC45" i="77"/>
  <c r="AA45" i="77"/>
  <c r="AB45" i="77" s="1"/>
  <c r="T45" i="77"/>
  <c r="S45" i="77"/>
  <c r="M45" i="77"/>
  <c r="L45" i="77"/>
  <c r="I45" i="77"/>
  <c r="J45" i="77" s="1"/>
  <c r="H45" i="77"/>
  <c r="G45" i="77"/>
  <c r="E45" i="77"/>
  <c r="B45" i="77"/>
  <c r="AL44" i="77"/>
  <c r="AJ44" i="77"/>
  <c r="AK44" i="77" s="1"/>
  <c r="AG44" i="77"/>
  <c r="AH44" i="77" s="1"/>
  <c r="AI44" i="77" s="1"/>
  <c r="AF44" i="77"/>
  <c r="AD44" i="77"/>
  <c r="AE44" i="77" s="1"/>
  <c r="AC44" i="77"/>
  <c r="AA44" i="77"/>
  <c r="AB44" i="77" s="1"/>
  <c r="T44" i="77"/>
  <c r="S44" i="77"/>
  <c r="M44" i="77"/>
  <c r="L44" i="77"/>
  <c r="N44" i="77" s="1"/>
  <c r="I44" i="77"/>
  <c r="J44" i="77" s="1"/>
  <c r="H44" i="77"/>
  <c r="E44" i="77"/>
  <c r="G44" i="77" s="1"/>
  <c r="B44" i="77"/>
  <c r="AL43" i="77"/>
  <c r="AJ43" i="77"/>
  <c r="AK43" i="77" s="1"/>
  <c r="AG43" i="77"/>
  <c r="AH43" i="77" s="1"/>
  <c r="AI43" i="77" s="1"/>
  <c r="AF43" i="77"/>
  <c r="AD43" i="77"/>
  <c r="AE43" i="77" s="1"/>
  <c r="AC43" i="77"/>
  <c r="AA43" i="77"/>
  <c r="AB43" i="77" s="1"/>
  <c r="T43" i="77"/>
  <c r="S43" i="77"/>
  <c r="N43" i="77"/>
  <c r="M43" i="77"/>
  <c r="L43" i="77"/>
  <c r="I43" i="77"/>
  <c r="J43" i="77" s="1"/>
  <c r="H43" i="77"/>
  <c r="G43" i="77"/>
  <c r="E43" i="77"/>
  <c r="B43" i="77"/>
  <c r="AL42" i="77"/>
  <c r="AJ42" i="77"/>
  <c r="AK42" i="77" s="1"/>
  <c r="AH42" i="77"/>
  <c r="AI42" i="77" s="1"/>
  <c r="AG42" i="77"/>
  <c r="AF42" i="77"/>
  <c r="AD42" i="77"/>
  <c r="AE42" i="77" s="1"/>
  <c r="AC42" i="77"/>
  <c r="AA42" i="77"/>
  <c r="AB42" i="77" s="1"/>
  <c r="T42" i="77"/>
  <c r="S42" i="77"/>
  <c r="O42" i="77"/>
  <c r="N42" i="77"/>
  <c r="M42" i="77"/>
  <c r="L42" i="77"/>
  <c r="I42" i="77"/>
  <c r="J42" i="77" s="1"/>
  <c r="H42" i="77"/>
  <c r="E42" i="77"/>
  <c r="G42" i="77" s="1"/>
  <c r="B42" i="77"/>
  <c r="AL41" i="77"/>
  <c r="AK41" i="77"/>
  <c r="AJ41" i="77"/>
  <c r="AG41" i="77"/>
  <c r="AH41" i="77" s="1"/>
  <c r="AI41" i="77" s="1"/>
  <c r="AF41" i="77"/>
  <c r="AD41" i="77"/>
  <c r="AE41" i="77" s="1"/>
  <c r="AC41" i="77"/>
  <c r="AA41" i="77"/>
  <c r="AB41" i="77" s="1"/>
  <c r="T41" i="77"/>
  <c r="S41" i="77"/>
  <c r="M41" i="77"/>
  <c r="L41" i="77"/>
  <c r="I41" i="77"/>
  <c r="J41" i="77" s="1"/>
  <c r="H41" i="77"/>
  <c r="G41" i="77"/>
  <c r="E41" i="77"/>
  <c r="B41" i="77"/>
  <c r="AL40" i="77"/>
  <c r="AJ40" i="77"/>
  <c r="AK40" i="77" s="1"/>
  <c r="AG40" i="77"/>
  <c r="AH40" i="77" s="1"/>
  <c r="AI40" i="77" s="1"/>
  <c r="AF40" i="77"/>
  <c r="AD40" i="77"/>
  <c r="AE40" i="77" s="1"/>
  <c r="AC40" i="77"/>
  <c r="AA40" i="77"/>
  <c r="AB40" i="77" s="1"/>
  <c r="T40" i="77"/>
  <c r="S40" i="77"/>
  <c r="M40" i="77"/>
  <c r="L40" i="77"/>
  <c r="N40" i="77" s="1"/>
  <c r="I40" i="77"/>
  <c r="J40" i="77" s="1"/>
  <c r="H40" i="77"/>
  <c r="E40" i="77"/>
  <c r="G40" i="77" s="1"/>
  <c r="B40" i="77"/>
  <c r="AL39" i="77"/>
  <c r="AJ39" i="77"/>
  <c r="AK39" i="77" s="1"/>
  <c r="AG39" i="77"/>
  <c r="AH39" i="77" s="1"/>
  <c r="AI39" i="77" s="1"/>
  <c r="AF39" i="77"/>
  <c r="AD39" i="77"/>
  <c r="AE39" i="77" s="1"/>
  <c r="AC39" i="77"/>
  <c r="AA39" i="77"/>
  <c r="AB39" i="77" s="1"/>
  <c r="T39" i="77"/>
  <c r="S39" i="77"/>
  <c r="N39" i="77"/>
  <c r="M39" i="77"/>
  <c r="L39" i="77"/>
  <c r="I39" i="77"/>
  <c r="J39" i="77" s="1"/>
  <c r="H39" i="77"/>
  <c r="G39" i="77"/>
  <c r="E39" i="77"/>
  <c r="B39" i="77"/>
  <c r="AL38" i="77"/>
  <c r="AJ38" i="77"/>
  <c r="AK38" i="77" s="1"/>
  <c r="AH38" i="77"/>
  <c r="AI38" i="77" s="1"/>
  <c r="AG38" i="77"/>
  <c r="AF38" i="77"/>
  <c r="AD38" i="77"/>
  <c r="AE38" i="77" s="1"/>
  <c r="AC38" i="77"/>
  <c r="AA38" i="77"/>
  <c r="AB38" i="77" s="1"/>
  <c r="T38" i="77"/>
  <c r="S38" i="77"/>
  <c r="O38" i="77"/>
  <c r="N38" i="77"/>
  <c r="M38" i="77"/>
  <c r="L38" i="77"/>
  <c r="I38" i="77"/>
  <c r="J38" i="77" s="1"/>
  <c r="H38" i="77"/>
  <c r="E38" i="77"/>
  <c r="G38" i="77" s="1"/>
  <c r="B38" i="77"/>
  <c r="AL37" i="77"/>
  <c r="AK37" i="77"/>
  <c r="AJ37" i="77"/>
  <c r="AG37" i="77"/>
  <c r="AH37" i="77" s="1"/>
  <c r="AI37" i="77" s="1"/>
  <c r="AF37" i="77"/>
  <c r="AD37" i="77"/>
  <c r="AE37" i="77" s="1"/>
  <c r="AC37" i="77"/>
  <c r="AA37" i="77"/>
  <c r="AB37" i="77" s="1"/>
  <c r="T37" i="77"/>
  <c r="S37" i="77"/>
  <c r="M37" i="77"/>
  <c r="L37" i="77"/>
  <c r="I37" i="77"/>
  <c r="J37" i="77" s="1"/>
  <c r="H37" i="77"/>
  <c r="G37" i="77"/>
  <c r="E37" i="77"/>
  <c r="B37" i="77"/>
  <c r="AL36" i="77"/>
  <c r="AJ36" i="77"/>
  <c r="AK36" i="77" s="1"/>
  <c r="AG36" i="77"/>
  <c r="AH36" i="77" s="1"/>
  <c r="AI36" i="77" s="1"/>
  <c r="AF36" i="77"/>
  <c r="AD36" i="77"/>
  <c r="AE36" i="77" s="1"/>
  <c r="AC36" i="77"/>
  <c r="AA36" i="77"/>
  <c r="AB36" i="77" s="1"/>
  <c r="T36" i="77"/>
  <c r="S36" i="77"/>
  <c r="M36" i="77"/>
  <c r="L36" i="77"/>
  <c r="N36" i="77" s="1"/>
  <c r="I36" i="77"/>
  <c r="J36" i="77" s="1"/>
  <c r="H36" i="77"/>
  <c r="E36" i="77"/>
  <c r="G36" i="77" s="1"/>
  <c r="B36" i="77"/>
  <c r="AL35" i="77"/>
  <c r="AJ35" i="77"/>
  <c r="AK35" i="77" s="1"/>
  <c r="AG35" i="77"/>
  <c r="AH35" i="77" s="1"/>
  <c r="AI35" i="77" s="1"/>
  <c r="AF35" i="77"/>
  <c r="AD35" i="77"/>
  <c r="AE35" i="77" s="1"/>
  <c r="AC35" i="77"/>
  <c r="AA35" i="77"/>
  <c r="AB35" i="77" s="1"/>
  <c r="T35" i="77"/>
  <c r="S35" i="77"/>
  <c r="M35" i="77"/>
  <c r="L35" i="77"/>
  <c r="I35" i="77"/>
  <c r="J35" i="77" s="1"/>
  <c r="H35" i="77"/>
  <c r="E35" i="77"/>
  <c r="G35" i="77" s="1"/>
  <c r="B35" i="77"/>
  <c r="AL34" i="77"/>
  <c r="AJ34" i="77"/>
  <c r="AK34" i="77" s="1"/>
  <c r="AH34" i="77"/>
  <c r="AI34" i="77" s="1"/>
  <c r="AG34" i="77"/>
  <c r="AF34" i="77"/>
  <c r="AD34" i="77"/>
  <c r="AE34" i="77" s="1"/>
  <c r="AC34" i="77"/>
  <c r="AB34" i="77"/>
  <c r="AA34" i="77"/>
  <c r="T34" i="77"/>
  <c r="S34" i="77"/>
  <c r="N34" i="77"/>
  <c r="M34" i="77"/>
  <c r="L34" i="77"/>
  <c r="I34" i="77"/>
  <c r="J34" i="77" s="1"/>
  <c r="H34" i="77"/>
  <c r="E34" i="77"/>
  <c r="G34" i="77" s="1"/>
  <c r="B34" i="77"/>
  <c r="AL33" i="77"/>
  <c r="AK33" i="77"/>
  <c r="AJ33" i="77"/>
  <c r="AG33" i="77"/>
  <c r="AH33" i="77" s="1"/>
  <c r="AI33" i="77" s="1"/>
  <c r="AF33" i="77"/>
  <c r="AD33" i="77"/>
  <c r="AE33" i="77" s="1"/>
  <c r="AC33" i="77"/>
  <c r="AA33" i="77"/>
  <c r="AB33" i="77" s="1"/>
  <c r="T33" i="77"/>
  <c r="S33" i="77"/>
  <c r="M33" i="77"/>
  <c r="L33" i="77"/>
  <c r="N33" i="77" s="1"/>
  <c r="O33" i="77" s="1"/>
  <c r="I33" i="77"/>
  <c r="J33" i="77" s="1"/>
  <c r="H33" i="77"/>
  <c r="E33" i="77"/>
  <c r="G33" i="77" s="1"/>
  <c r="B33" i="77"/>
  <c r="AL32" i="77"/>
  <c r="AJ32" i="77"/>
  <c r="AK32" i="77" s="1"/>
  <c r="AG32" i="77"/>
  <c r="AH32" i="77" s="1"/>
  <c r="AI32" i="77" s="1"/>
  <c r="AF32" i="77"/>
  <c r="AD32" i="77"/>
  <c r="AE32" i="77" s="1"/>
  <c r="AC32" i="77"/>
  <c r="AB32" i="77"/>
  <c r="AA32" i="77"/>
  <c r="T32" i="77"/>
  <c r="S32" i="77"/>
  <c r="O32" i="77"/>
  <c r="M32" i="77"/>
  <c r="L32" i="77"/>
  <c r="N32" i="77" s="1"/>
  <c r="I32" i="77"/>
  <c r="J32" i="77" s="1"/>
  <c r="H32" i="77"/>
  <c r="E32" i="77"/>
  <c r="G32" i="77" s="1"/>
  <c r="B32" i="77"/>
  <c r="AL31" i="77"/>
  <c r="AK31" i="77"/>
  <c r="AJ31" i="77"/>
  <c r="AG31" i="77"/>
  <c r="AH31" i="77" s="1"/>
  <c r="AI31" i="77" s="1"/>
  <c r="AF31" i="77"/>
  <c r="AD31" i="77"/>
  <c r="AE31" i="77" s="1"/>
  <c r="AC31" i="77"/>
  <c r="AA31" i="77"/>
  <c r="AB31" i="77" s="1"/>
  <c r="T31" i="77"/>
  <c r="S31" i="77"/>
  <c r="M31" i="77"/>
  <c r="L31" i="77"/>
  <c r="I31" i="77"/>
  <c r="J31" i="77" s="1"/>
  <c r="H31" i="77"/>
  <c r="E31" i="77"/>
  <c r="G31" i="77" s="1"/>
  <c r="B31" i="77"/>
  <c r="AL30" i="77"/>
  <c r="AJ30" i="77"/>
  <c r="AK30" i="77" s="1"/>
  <c r="AH30" i="77"/>
  <c r="AI30" i="77" s="1"/>
  <c r="AG30" i="77"/>
  <c r="AF30" i="77"/>
  <c r="AD30" i="77"/>
  <c r="AE30" i="77" s="1"/>
  <c r="AC30" i="77"/>
  <c r="AB30" i="77"/>
  <c r="AA30" i="77"/>
  <c r="T30" i="77"/>
  <c r="S30" i="77"/>
  <c r="M30" i="77"/>
  <c r="L30" i="77"/>
  <c r="N30" i="77" s="1"/>
  <c r="I30" i="77"/>
  <c r="J30" i="77" s="1"/>
  <c r="H30" i="77"/>
  <c r="E30" i="77"/>
  <c r="G30" i="77" s="1"/>
  <c r="B30" i="77"/>
  <c r="AL29" i="77"/>
  <c r="AK29" i="77"/>
  <c r="AJ29" i="77"/>
  <c r="AG29" i="77"/>
  <c r="AH29" i="77" s="1"/>
  <c r="AI29" i="77" s="1"/>
  <c r="AF29" i="77"/>
  <c r="AD29" i="77"/>
  <c r="AE29" i="77" s="1"/>
  <c r="AC29" i="77"/>
  <c r="AA29" i="77"/>
  <c r="AB29" i="77" s="1"/>
  <c r="T29" i="77"/>
  <c r="S29" i="77"/>
  <c r="M29" i="77"/>
  <c r="L29" i="77"/>
  <c r="I29" i="77"/>
  <c r="J29" i="77" s="1"/>
  <c r="H29" i="77"/>
  <c r="E29" i="77"/>
  <c r="G29" i="77" s="1"/>
  <c r="B29" i="77"/>
  <c r="AL28" i="77"/>
  <c r="AJ28" i="77"/>
  <c r="AK28" i="77" s="1"/>
  <c r="AH28" i="77"/>
  <c r="AI28" i="77" s="1"/>
  <c r="AG28" i="77"/>
  <c r="AF28" i="77"/>
  <c r="AD28" i="77"/>
  <c r="AE28" i="77" s="1"/>
  <c r="AC28" i="77"/>
  <c r="AB28" i="77"/>
  <c r="AA28" i="77"/>
  <c r="T28" i="77"/>
  <c r="S28" i="77"/>
  <c r="M28" i="77"/>
  <c r="L28" i="77"/>
  <c r="N28" i="77" s="1"/>
  <c r="J28" i="77"/>
  <c r="G28" i="77"/>
  <c r="B28" i="77"/>
  <c r="AL27" i="77"/>
  <c r="AJ27" i="77"/>
  <c r="AK27" i="77" s="1"/>
  <c r="AH27" i="77"/>
  <c r="AI27" i="77" s="1"/>
  <c r="AG27" i="77"/>
  <c r="AF27" i="77"/>
  <c r="AD27" i="77"/>
  <c r="AE27" i="77" s="1"/>
  <c r="AC27" i="77"/>
  <c r="AB27" i="77"/>
  <c r="AA27" i="77"/>
  <c r="T27" i="77"/>
  <c r="S27" i="77"/>
  <c r="M27" i="77"/>
  <c r="L27" i="77"/>
  <c r="N27" i="77" s="1"/>
  <c r="O27" i="77" s="1"/>
  <c r="I27" i="77"/>
  <c r="J27" i="77" s="1"/>
  <c r="H27" i="77"/>
  <c r="E27" i="77"/>
  <c r="G27" i="77" s="1"/>
  <c r="B27" i="77"/>
  <c r="AL26" i="77"/>
  <c r="AJ26" i="77"/>
  <c r="AK26" i="77" s="1"/>
  <c r="AI26" i="77"/>
  <c r="AG26" i="77"/>
  <c r="AH26" i="77" s="1"/>
  <c r="AF26" i="77"/>
  <c r="AD26" i="77"/>
  <c r="AE26" i="77" s="1"/>
  <c r="AC26" i="77"/>
  <c r="AA26" i="77"/>
  <c r="AB26" i="77" s="1"/>
  <c r="T26" i="77"/>
  <c r="S26" i="77"/>
  <c r="M26" i="77"/>
  <c r="L26" i="77"/>
  <c r="I26" i="77"/>
  <c r="J26" i="77" s="1"/>
  <c r="H26" i="77"/>
  <c r="G26" i="77"/>
  <c r="E26" i="77"/>
  <c r="B26" i="77"/>
  <c r="AL25" i="77"/>
  <c r="AJ25" i="77"/>
  <c r="AK25" i="77" s="1"/>
  <c r="AH25" i="77"/>
  <c r="AI25" i="77" s="1"/>
  <c r="AG25" i="77"/>
  <c r="AF25" i="77"/>
  <c r="AD25" i="77"/>
  <c r="AE25" i="77" s="1"/>
  <c r="AC25" i="77"/>
  <c r="AA25" i="77"/>
  <c r="AB25" i="77" s="1"/>
  <c r="T25" i="77"/>
  <c r="S25" i="77"/>
  <c r="N25" i="77"/>
  <c r="M25" i="77"/>
  <c r="L25" i="77"/>
  <c r="I25" i="77"/>
  <c r="J25" i="77" s="1"/>
  <c r="H25" i="77"/>
  <c r="E25" i="77"/>
  <c r="G25" i="77" s="1"/>
  <c r="B25" i="77"/>
  <c r="AL24" i="77"/>
  <c r="AJ24" i="77"/>
  <c r="AK24" i="77" s="1"/>
  <c r="AG24" i="77"/>
  <c r="AH24" i="77" s="1"/>
  <c r="AI24" i="77" s="1"/>
  <c r="AF24" i="77"/>
  <c r="AD24" i="77"/>
  <c r="AE24" i="77" s="1"/>
  <c r="AC24" i="77"/>
  <c r="AA24" i="77"/>
  <c r="AB24" i="77" s="1"/>
  <c r="T24" i="77"/>
  <c r="S24" i="77"/>
  <c r="P24" i="77"/>
  <c r="M24" i="77"/>
  <c r="L24" i="77"/>
  <c r="N24" i="77" s="1"/>
  <c r="O24" i="77" s="1"/>
  <c r="I24" i="77"/>
  <c r="J24" i="77" s="1"/>
  <c r="H24" i="77"/>
  <c r="E24" i="77"/>
  <c r="G24" i="77" s="1"/>
  <c r="B24" i="77"/>
  <c r="AL23" i="77"/>
  <c r="AJ23" i="77"/>
  <c r="AK23" i="77" s="1"/>
  <c r="AH23" i="77"/>
  <c r="AI23" i="77" s="1"/>
  <c r="AG23" i="77"/>
  <c r="AF23" i="77"/>
  <c r="AD23" i="77"/>
  <c r="AE23" i="77" s="1"/>
  <c r="AC23" i="77"/>
  <c r="AB23" i="77"/>
  <c r="AA23" i="77"/>
  <c r="T23" i="77"/>
  <c r="S23" i="77"/>
  <c r="O23" i="77"/>
  <c r="M23" i="77"/>
  <c r="L23" i="77"/>
  <c r="N23" i="77" s="1"/>
  <c r="I23" i="77"/>
  <c r="J23" i="77" s="1"/>
  <c r="H23" i="77"/>
  <c r="E23" i="77"/>
  <c r="G23" i="77" s="1"/>
  <c r="B23" i="77"/>
  <c r="AL22" i="77"/>
  <c r="AJ22" i="77"/>
  <c r="AK22" i="77" s="1"/>
  <c r="AG22" i="77"/>
  <c r="AH22" i="77" s="1"/>
  <c r="AI22" i="77" s="1"/>
  <c r="AF22" i="77"/>
  <c r="AD22" i="77"/>
  <c r="AE22" i="77" s="1"/>
  <c r="AC22" i="77"/>
  <c r="AA22" i="77"/>
  <c r="AB22" i="77" s="1"/>
  <c r="T22" i="77"/>
  <c r="S22" i="77"/>
  <c r="M22" i="77"/>
  <c r="L22" i="77"/>
  <c r="I22" i="77"/>
  <c r="J22" i="77" s="1"/>
  <c r="H22" i="77"/>
  <c r="E22" i="77"/>
  <c r="G22" i="77" s="1"/>
  <c r="B22" i="77"/>
  <c r="AL21" i="77"/>
  <c r="AJ21" i="77"/>
  <c r="AK21" i="77" s="1"/>
  <c r="AH21" i="77"/>
  <c r="AI21" i="77" s="1"/>
  <c r="AG21" i="77"/>
  <c r="AF21" i="77"/>
  <c r="AD21" i="77"/>
  <c r="AE21" i="77" s="1"/>
  <c r="AC21" i="77"/>
  <c r="AA21" i="77"/>
  <c r="AB21" i="77" s="1"/>
  <c r="T21" i="77"/>
  <c r="S21" i="77"/>
  <c r="M21" i="77"/>
  <c r="L21" i="77"/>
  <c r="N21" i="77" s="1"/>
  <c r="I21" i="77"/>
  <c r="J21" i="77" s="1"/>
  <c r="H21" i="77"/>
  <c r="E21" i="77"/>
  <c r="G21" i="77" s="1"/>
  <c r="B21" i="77"/>
  <c r="AL20" i="77"/>
  <c r="AJ20" i="77"/>
  <c r="AK20" i="77" s="1"/>
  <c r="AI20" i="77"/>
  <c r="AG20" i="77"/>
  <c r="AH20" i="77" s="1"/>
  <c r="AF20" i="77"/>
  <c r="AD20" i="77"/>
  <c r="AE20" i="77" s="1"/>
  <c r="AC20" i="77"/>
  <c r="AA20" i="77"/>
  <c r="AB20" i="77" s="1"/>
  <c r="T20" i="77"/>
  <c r="S20" i="77"/>
  <c r="M20" i="77"/>
  <c r="L20" i="77"/>
  <c r="I20" i="77"/>
  <c r="J20" i="77" s="1"/>
  <c r="H20" i="77"/>
  <c r="G20" i="77"/>
  <c r="E20" i="77"/>
  <c r="B20" i="77"/>
  <c r="AL19" i="77"/>
  <c r="AJ19" i="77"/>
  <c r="AK19" i="77" s="1"/>
  <c r="AG19" i="77"/>
  <c r="AH19" i="77" s="1"/>
  <c r="AI19" i="77" s="1"/>
  <c r="AF19" i="77"/>
  <c r="AD19" i="77"/>
  <c r="AE19" i="77" s="1"/>
  <c r="AC19" i="77"/>
  <c r="AA19" i="77"/>
  <c r="AB19" i="77" s="1"/>
  <c r="T19" i="77"/>
  <c r="S19" i="77"/>
  <c r="M19" i="77"/>
  <c r="L19" i="77"/>
  <c r="N19" i="77" s="1"/>
  <c r="I19" i="77"/>
  <c r="J19" i="77" s="1"/>
  <c r="H19" i="77"/>
  <c r="E19" i="77"/>
  <c r="G19" i="77" s="1"/>
  <c r="B19" i="77"/>
  <c r="AL18" i="77"/>
  <c r="AJ18" i="77"/>
  <c r="AK18" i="77" s="1"/>
  <c r="AG18" i="77"/>
  <c r="AH18" i="77" s="1"/>
  <c r="AI18" i="77" s="1"/>
  <c r="AF18" i="77"/>
  <c r="AD18" i="77"/>
  <c r="AE18" i="77" s="1"/>
  <c r="AC18" i="77"/>
  <c r="AA18" i="77"/>
  <c r="AB18" i="77" s="1"/>
  <c r="T18" i="77"/>
  <c r="S18" i="77"/>
  <c r="M18" i="77"/>
  <c r="L18" i="77"/>
  <c r="N18" i="77" s="1"/>
  <c r="O18" i="77" s="1"/>
  <c r="I18" i="77"/>
  <c r="J18" i="77" s="1"/>
  <c r="H18" i="77"/>
  <c r="E18" i="77"/>
  <c r="G18" i="77" s="1"/>
  <c r="B18" i="77"/>
  <c r="AL17" i="77"/>
  <c r="AJ17" i="77"/>
  <c r="AK17" i="77" s="1"/>
  <c r="AH17" i="77"/>
  <c r="AI17" i="77" s="1"/>
  <c r="AG17" i="77"/>
  <c r="AF17" i="77"/>
  <c r="AD17" i="77"/>
  <c r="AE17" i="77" s="1"/>
  <c r="AC17" i="77"/>
  <c r="AA17" i="77"/>
  <c r="AB17" i="77" s="1"/>
  <c r="T17" i="77"/>
  <c r="S17" i="77"/>
  <c r="M17" i="77"/>
  <c r="L17" i="77"/>
  <c r="N17" i="77" s="1"/>
  <c r="O17" i="77" s="1"/>
  <c r="I17" i="77"/>
  <c r="J17" i="77" s="1"/>
  <c r="H17" i="77"/>
  <c r="E17" i="77"/>
  <c r="G17" i="77" s="1"/>
  <c r="B17" i="77"/>
  <c r="AL16" i="77"/>
  <c r="AJ16" i="77"/>
  <c r="AK16" i="77" s="1"/>
  <c r="AG16" i="77"/>
  <c r="AH16" i="77" s="1"/>
  <c r="AI16" i="77" s="1"/>
  <c r="AF16" i="77"/>
  <c r="AD16" i="77"/>
  <c r="AE16" i="77" s="1"/>
  <c r="AC16" i="77"/>
  <c r="AA16" i="77"/>
  <c r="AB16" i="77" s="1"/>
  <c r="T16" i="77"/>
  <c r="S16" i="77"/>
  <c r="M16" i="77"/>
  <c r="L16" i="77"/>
  <c r="I16" i="77"/>
  <c r="J16" i="77" s="1"/>
  <c r="H16" i="77"/>
  <c r="G16" i="77"/>
  <c r="E16" i="77"/>
  <c r="B16" i="77"/>
  <c r="AL15" i="77"/>
  <c r="AJ15" i="77"/>
  <c r="AK15" i="77" s="1"/>
  <c r="AI15" i="77"/>
  <c r="AG15" i="77"/>
  <c r="AH15" i="77" s="1"/>
  <c r="AF15" i="77"/>
  <c r="AD15" i="77"/>
  <c r="AE15" i="77" s="1"/>
  <c r="AC15" i="77"/>
  <c r="AA15" i="77"/>
  <c r="AB15" i="77" s="1"/>
  <c r="T15" i="77"/>
  <c r="S15" i="77"/>
  <c r="M15" i="77"/>
  <c r="L15" i="77"/>
  <c r="N15" i="77" s="1"/>
  <c r="I15" i="77"/>
  <c r="J15" i="77" s="1"/>
  <c r="H15" i="77"/>
  <c r="E15" i="77"/>
  <c r="G15" i="77" s="1"/>
  <c r="B15" i="77"/>
  <c r="AL14" i="77"/>
  <c r="AK14" i="77"/>
  <c r="AJ14" i="77"/>
  <c r="AG14" i="77"/>
  <c r="AH14" i="77" s="1"/>
  <c r="AI14" i="77" s="1"/>
  <c r="AF14" i="77"/>
  <c r="AD14" i="77"/>
  <c r="AE14" i="77" s="1"/>
  <c r="AC14" i="77"/>
  <c r="AA14" i="77"/>
  <c r="AB14" i="77" s="1"/>
  <c r="T14" i="77"/>
  <c r="S14" i="77"/>
  <c r="M14" i="77"/>
  <c r="L14" i="77"/>
  <c r="I14" i="77"/>
  <c r="J14" i="77" s="1"/>
  <c r="H14" i="77"/>
  <c r="G14" i="77"/>
  <c r="E14" i="77"/>
  <c r="B14" i="77"/>
  <c r="AL13" i="77"/>
  <c r="AK13" i="77"/>
  <c r="AJ13" i="77"/>
  <c r="AG13" i="77"/>
  <c r="AH13" i="77" s="1"/>
  <c r="AI13" i="77" s="1"/>
  <c r="AF13" i="77"/>
  <c r="AD13" i="77"/>
  <c r="AE13" i="77" s="1"/>
  <c r="AC13" i="77"/>
  <c r="AA13" i="77"/>
  <c r="AB13" i="77" s="1"/>
  <c r="T13" i="77"/>
  <c r="S13" i="77"/>
  <c r="N13" i="77"/>
  <c r="O13" i="77" s="1"/>
  <c r="M13" i="77"/>
  <c r="L13" i="77"/>
  <c r="I13" i="77"/>
  <c r="J13" i="77" s="1"/>
  <c r="H13" i="77"/>
  <c r="E13" i="77"/>
  <c r="G13" i="77" s="1"/>
  <c r="B13" i="77"/>
  <c r="AL12" i="77"/>
  <c r="AJ12" i="77"/>
  <c r="AK12" i="77" s="1"/>
  <c r="AI12" i="77"/>
  <c r="AG12" i="77"/>
  <c r="AH12" i="77" s="1"/>
  <c r="AF12" i="77"/>
  <c r="AD12" i="77"/>
  <c r="AE12" i="77" s="1"/>
  <c r="AC12" i="77"/>
  <c r="AA12" i="77"/>
  <c r="AB12" i="77" s="1"/>
  <c r="T12" i="77"/>
  <c r="S12" i="77"/>
  <c r="M12" i="77"/>
  <c r="L12" i="77"/>
  <c r="I12" i="77"/>
  <c r="J12" i="77" s="1"/>
  <c r="H12" i="77"/>
  <c r="E12" i="77"/>
  <c r="G12" i="77" s="1"/>
  <c r="B12" i="77"/>
  <c r="AL11" i="77"/>
  <c r="AJ11" i="77"/>
  <c r="AK11" i="77" s="1"/>
  <c r="AI11" i="77"/>
  <c r="AH11" i="77"/>
  <c r="AG11" i="77"/>
  <c r="AF11" i="77"/>
  <c r="AD11" i="77"/>
  <c r="AE11" i="77" s="1"/>
  <c r="AC11" i="77"/>
  <c r="AA11" i="77"/>
  <c r="AB11" i="77" s="1"/>
  <c r="T11" i="77"/>
  <c r="S11" i="77"/>
  <c r="M11" i="77"/>
  <c r="L11" i="77"/>
  <c r="N11" i="77" s="1"/>
  <c r="I11" i="77"/>
  <c r="J11" i="77" s="1"/>
  <c r="H11" i="77"/>
  <c r="E11" i="77"/>
  <c r="G11" i="77" s="1"/>
  <c r="B11" i="77"/>
  <c r="AL10" i="77"/>
  <c r="AJ10" i="77"/>
  <c r="AK10" i="77" s="1"/>
  <c r="AG10" i="77"/>
  <c r="AH10" i="77" s="1"/>
  <c r="AI10" i="77" s="1"/>
  <c r="AF10" i="77"/>
  <c r="AD10" i="77"/>
  <c r="AE10" i="77" s="1"/>
  <c r="AC10" i="77"/>
  <c r="AA10" i="77"/>
  <c r="AB10" i="77" s="1"/>
  <c r="T10" i="77"/>
  <c r="S10" i="77"/>
  <c r="M10" i="77"/>
  <c r="L10" i="77"/>
  <c r="I10" i="77"/>
  <c r="J10" i="77" s="1"/>
  <c r="H10" i="77"/>
  <c r="E10" i="77"/>
  <c r="G10" i="77" s="1"/>
  <c r="B10" i="77"/>
  <c r="AL9" i="77"/>
  <c r="AJ9" i="77"/>
  <c r="AK9" i="77" s="1"/>
  <c r="AG9" i="77"/>
  <c r="AH9" i="77" s="1"/>
  <c r="AI9" i="77" s="1"/>
  <c r="AF9" i="77"/>
  <c r="AD9" i="77"/>
  <c r="AE9" i="77" s="1"/>
  <c r="AC9" i="77"/>
  <c r="AB9" i="77"/>
  <c r="AA9" i="77"/>
  <c r="T9" i="77"/>
  <c r="S9" i="77"/>
  <c r="M9" i="77"/>
  <c r="L9" i="77"/>
  <c r="N9" i="77" s="1"/>
  <c r="O9" i="77" s="1"/>
  <c r="I9" i="77"/>
  <c r="J9" i="77" s="1"/>
  <c r="H9" i="77"/>
  <c r="E9" i="77"/>
  <c r="G9" i="77" s="1"/>
  <c r="B9" i="77"/>
  <c r="A9" i="77"/>
  <c r="A10" i="77" s="1"/>
  <c r="A11" i="77" s="1"/>
  <c r="A12" i="77" s="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L8" i="77"/>
  <c r="AJ8" i="77"/>
  <c r="AK8" i="77" s="1"/>
  <c r="AI8" i="77"/>
  <c r="AG8" i="77"/>
  <c r="AH8" i="77" s="1"/>
  <c r="AF8" i="77"/>
  <c r="AD8" i="77"/>
  <c r="AE8" i="77" s="1"/>
  <c r="AC8" i="77"/>
  <c r="AA8" i="77"/>
  <c r="AB8" i="77" s="1"/>
  <c r="T8" i="77"/>
  <c r="S8" i="77"/>
  <c r="M8" i="77"/>
  <c r="L8" i="77"/>
  <c r="N8" i="77" s="1"/>
  <c r="H8" i="77"/>
  <c r="I8" i="77" s="1"/>
  <c r="J8" i="77" s="1"/>
  <c r="B8" i="77"/>
  <c r="G4" i="77"/>
  <c r="D4" i="77"/>
  <c r="G3" i="77"/>
  <c r="D3" i="77"/>
  <c r="K108" i="76"/>
  <c r="D108" i="76"/>
  <c r="AL107" i="76"/>
  <c r="AJ107" i="76"/>
  <c r="AK107" i="76" s="1"/>
  <c r="AG107" i="76"/>
  <c r="AH107" i="76" s="1"/>
  <c r="AI107" i="76" s="1"/>
  <c r="AF107" i="76"/>
  <c r="AD107" i="76"/>
  <c r="AE107" i="76" s="1"/>
  <c r="AC107" i="76"/>
  <c r="AA107" i="76"/>
  <c r="AB107" i="76" s="1"/>
  <c r="T107" i="76"/>
  <c r="S107" i="76"/>
  <c r="M107" i="76"/>
  <c r="L107" i="76"/>
  <c r="I107" i="76"/>
  <c r="J107" i="76" s="1"/>
  <c r="H107" i="76"/>
  <c r="E107" i="76"/>
  <c r="G107" i="76" s="1"/>
  <c r="B107" i="76"/>
  <c r="AL106" i="76"/>
  <c r="AJ106" i="76"/>
  <c r="AK106" i="76" s="1"/>
  <c r="AH106" i="76"/>
  <c r="AI106" i="76" s="1"/>
  <c r="AG106" i="76"/>
  <c r="AF106" i="76"/>
  <c r="AD106" i="76"/>
  <c r="AE106" i="76" s="1"/>
  <c r="AC106" i="76"/>
  <c r="AB106" i="76"/>
  <c r="AA106" i="76"/>
  <c r="T106" i="76"/>
  <c r="S106" i="76"/>
  <c r="M106" i="76"/>
  <c r="L106" i="76"/>
  <c r="N106" i="76" s="1"/>
  <c r="I106" i="76"/>
  <c r="J106" i="76" s="1"/>
  <c r="H106" i="76"/>
  <c r="E106" i="76"/>
  <c r="G106" i="76" s="1"/>
  <c r="B106" i="76"/>
  <c r="AL105" i="76"/>
  <c r="AK105" i="76"/>
  <c r="AJ105" i="76"/>
  <c r="AG105" i="76"/>
  <c r="AH105" i="76" s="1"/>
  <c r="AI105" i="76" s="1"/>
  <c r="AF105" i="76"/>
  <c r="AD105" i="76"/>
  <c r="AE105" i="76" s="1"/>
  <c r="AC105" i="76"/>
  <c r="AA105" i="76"/>
  <c r="AB105" i="76" s="1"/>
  <c r="T105" i="76"/>
  <c r="S105" i="76"/>
  <c r="M105" i="76"/>
  <c r="L105" i="76"/>
  <c r="N105" i="76" s="1"/>
  <c r="I105" i="76"/>
  <c r="J105" i="76" s="1"/>
  <c r="H105" i="76"/>
  <c r="E105" i="76"/>
  <c r="G105" i="76" s="1"/>
  <c r="B105" i="76"/>
  <c r="AL104" i="76"/>
  <c r="AJ104" i="76"/>
  <c r="AK104" i="76" s="1"/>
  <c r="AG104" i="76"/>
  <c r="AH104" i="76" s="1"/>
  <c r="AI104" i="76" s="1"/>
  <c r="AF104" i="76"/>
  <c r="AD104" i="76"/>
  <c r="AE104" i="76" s="1"/>
  <c r="AC104" i="76"/>
  <c r="AB104" i="76"/>
  <c r="AA104" i="76"/>
  <c r="T104" i="76"/>
  <c r="S104" i="76"/>
  <c r="M104" i="76"/>
  <c r="L104" i="76"/>
  <c r="N104" i="76" s="1"/>
  <c r="I104" i="76"/>
  <c r="J104" i="76" s="1"/>
  <c r="H104" i="76"/>
  <c r="E104" i="76"/>
  <c r="G104" i="76" s="1"/>
  <c r="B104" i="76"/>
  <c r="AL103" i="76"/>
  <c r="AJ103" i="76"/>
  <c r="AK103" i="76" s="1"/>
  <c r="AI103" i="76"/>
  <c r="AG103" i="76"/>
  <c r="AH103" i="76" s="1"/>
  <c r="AF103" i="76"/>
  <c r="AD103" i="76"/>
  <c r="AE103" i="76" s="1"/>
  <c r="AC103" i="76"/>
  <c r="AA103" i="76"/>
  <c r="AB103" i="76" s="1"/>
  <c r="T103" i="76"/>
  <c r="S103" i="76"/>
  <c r="N103" i="76"/>
  <c r="M103" i="76"/>
  <c r="L103" i="76"/>
  <c r="I103" i="76"/>
  <c r="J103" i="76" s="1"/>
  <c r="H103" i="76"/>
  <c r="G103" i="76"/>
  <c r="E103" i="76"/>
  <c r="B103" i="76"/>
  <c r="AL102" i="76"/>
  <c r="AJ102" i="76"/>
  <c r="AK102" i="76" s="1"/>
  <c r="AG102" i="76"/>
  <c r="AH102" i="76" s="1"/>
  <c r="AI102" i="76" s="1"/>
  <c r="AF102" i="76"/>
  <c r="AD102" i="76"/>
  <c r="AE102" i="76" s="1"/>
  <c r="AC102" i="76"/>
  <c r="AA102" i="76"/>
  <c r="AB102" i="76" s="1"/>
  <c r="T102" i="76"/>
  <c r="S102" i="76"/>
  <c r="O102" i="76"/>
  <c r="M102" i="76"/>
  <c r="L102" i="76"/>
  <c r="N102" i="76" s="1"/>
  <c r="I102" i="76"/>
  <c r="J102" i="76" s="1"/>
  <c r="H102" i="76"/>
  <c r="E102" i="76"/>
  <c r="G102" i="76" s="1"/>
  <c r="B102" i="76"/>
  <c r="AL101" i="76"/>
  <c r="AK101" i="76"/>
  <c r="AJ101" i="76"/>
  <c r="AG101" i="76"/>
  <c r="AH101" i="76" s="1"/>
  <c r="AI101" i="76" s="1"/>
  <c r="AF101" i="76"/>
  <c r="AD101" i="76"/>
  <c r="AE101" i="76" s="1"/>
  <c r="AC101" i="76"/>
  <c r="AA101" i="76"/>
  <c r="AB101" i="76" s="1"/>
  <c r="T101" i="76"/>
  <c r="S101" i="76"/>
  <c r="M101" i="76"/>
  <c r="L101" i="76"/>
  <c r="I101" i="76"/>
  <c r="J101" i="76" s="1"/>
  <c r="H101" i="76"/>
  <c r="E101" i="76"/>
  <c r="G101" i="76" s="1"/>
  <c r="B101" i="76"/>
  <c r="AL100" i="76"/>
  <c r="AJ100" i="76"/>
  <c r="AK100" i="76" s="1"/>
  <c r="AG100" i="76"/>
  <c r="AH100" i="76" s="1"/>
  <c r="AI100" i="76" s="1"/>
  <c r="AF100" i="76"/>
  <c r="AD100" i="76"/>
  <c r="AE100" i="76" s="1"/>
  <c r="AC100" i="76"/>
  <c r="AB100" i="76"/>
  <c r="AA100" i="76"/>
  <c r="T100" i="76"/>
  <c r="S100" i="76"/>
  <c r="O100" i="76"/>
  <c r="M100" i="76"/>
  <c r="L100" i="76"/>
  <c r="N100" i="76" s="1"/>
  <c r="I100" i="76"/>
  <c r="J100" i="76" s="1"/>
  <c r="H100" i="76"/>
  <c r="E100" i="76"/>
  <c r="G100" i="76" s="1"/>
  <c r="B100" i="76"/>
  <c r="AL99" i="76"/>
  <c r="AJ99" i="76"/>
  <c r="AK99" i="76" s="1"/>
  <c r="AG99" i="76"/>
  <c r="AH99" i="76" s="1"/>
  <c r="AI99" i="76" s="1"/>
  <c r="AF99" i="76"/>
  <c r="AD99" i="76"/>
  <c r="AE99" i="76" s="1"/>
  <c r="AC99" i="76"/>
  <c r="AA99" i="76"/>
  <c r="AB99" i="76" s="1"/>
  <c r="T99" i="76"/>
  <c r="S99" i="76"/>
  <c r="N99" i="76"/>
  <c r="M99" i="76"/>
  <c r="L99" i="76"/>
  <c r="I99" i="76"/>
  <c r="J99" i="76" s="1"/>
  <c r="H99" i="76"/>
  <c r="G99" i="76"/>
  <c r="E99" i="76"/>
  <c r="B99" i="76"/>
  <c r="AL98" i="76"/>
  <c r="AJ98" i="76"/>
  <c r="AK98" i="76" s="1"/>
  <c r="AG98" i="76"/>
  <c r="AH98" i="76" s="1"/>
  <c r="AI98" i="76" s="1"/>
  <c r="AF98" i="76"/>
  <c r="AD98" i="76"/>
  <c r="AE98" i="76" s="1"/>
  <c r="AC98" i="76"/>
  <c r="AA98" i="76"/>
  <c r="AB98" i="76" s="1"/>
  <c r="T98" i="76"/>
  <c r="S98" i="76"/>
  <c r="O98" i="76"/>
  <c r="M98" i="76"/>
  <c r="L98" i="76"/>
  <c r="N98" i="76" s="1"/>
  <c r="I98" i="76"/>
  <c r="J98" i="76" s="1"/>
  <c r="H98" i="76"/>
  <c r="E98" i="76"/>
  <c r="G98" i="76" s="1"/>
  <c r="B98" i="76"/>
  <c r="AL97" i="76"/>
  <c r="AJ97" i="76"/>
  <c r="AK97" i="76" s="1"/>
  <c r="AG97" i="76"/>
  <c r="AH97" i="76" s="1"/>
  <c r="AI97" i="76" s="1"/>
  <c r="AF97" i="76"/>
  <c r="AD97" i="76"/>
  <c r="AE97" i="76" s="1"/>
  <c r="AC97" i="76"/>
  <c r="AA97" i="76"/>
  <c r="AB97" i="76" s="1"/>
  <c r="T97" i="76"/>
  <c r="S97" i="76"/>
  <c r="N97" i="76"/>
  <c r="O97" i="76" s="1"/>
  <c r="M97" i="76"/>
  <c r="L97" i="76"/>
  <c r="I97" i="76"/>
  <c r="J97" i="76" s="1"/>
  <c r="H97" i="76"/>
  <c r="G97" i="76"/>
  <c r="E97" i="76"/>
  <c r="B97" i="76"/>
  <c r="AL96" i="76"/>
  <c r="AJ96" i="76"/>
  <c r="AK96" i="76" s="1"/>
  <c r="AG96" i="76"/>
  <c r="AH96" i="76" s="1"/>
  <c r="AI96" i="76" s="1"/>
  <c r="AF96" i="76"/>
  <c r="AD96" i="76"/>
  <c r="AE96" i="76" s="1"/>
  <c r="AC96" i="76"/>
  <c r="AA96" i="76"/>
  <c r="AB96" i="76" s="1"/>
  <c r="T96" i="76"/>
  <c r="S96" i="76"/>
  <c r="O96" i="76"/>
  <c r="M96" i="76"/>
  <c r="L96" i="76"/>
  <c r="N96" i="76" s="1"/>
  <c r="I96" i="76"/>
  <c r="J96" i="76" s="1"/>
  <c r="H96" i="76"/>
  <c r="E96" i="76"/>
  <c r="G96" i="76" s="1"/>
  <c r="B96" i="76"/>
  <c r="AL95" i="76"/>
  <c r="AJ95" i="76"/>
  <c r="AK95" i="76" s="1"/>
  <c r="AG95" i="76"/>
  <c r="AH95" i="76" s="1"/>
  <c r="AI95" i="76" s="1"/>
  <c r="AF95" i="76"/>
  <c r="AD95" i="76"/>
  <c r="AE95" i="76" s="1"/>
  <c r="AC95" i="76"/>
  <c r="AA95" i="76"/>
  <c r="AB95" i="76" s="1"/>
  <c r="T95" i="76"/>
  <c r="S95" i="76"/>
  <c r="M95" i="76"/>
  <c r="L95" i="76"/>
  <c r="N95" i="76" s="1"/>
  <c r="O95" i="76" s="1"/>
  <c r="I95" i="76"/>
  <c r="J95" i="76" s="1"/>
  <c r="H95" i="76"/>
  <c r="E95" i="76"/>
  <c r="G95" i="76" s="1"/>
  <c r="B95" i="76"/>
  <c r="AL94" i="76"/>
  <c r="AJ94" i="76"/>
  <c r="AK94" i="76" s="1"/>
  <c r="AG94" i="76"/>
  <c r="AH94" i="76" s="1"/>
  <c r="AI94" i="76" s="1"/>
  <c r="AF94" i="76"/>
  <c r="AD94" i="76"/>
  <c r="AE94" i="76" s="1"/>
  <c r="AC94" i="76"/>
  <c r="AB94" i="76"/>
  <c r="AA94" i="76"/>
  <c r="T94" i="76"/>
  <c r="S94" i="76"/>
  <c r="O94" i="76"/>
  <c r="M94" i="76"/>
  <c r="L94" i="76"/>
  <c r="N94" i="76" s="1"/>
  <c r="I94" i="76"/>
  <c r="J94" i="76" s="1"/>
  <c r="H94" i="76"/>
  <c r="E94" i="76"/>
  <c r="G94" i="76" s="1"/>
  <c r="B94" i="76"/>
  <c r="AL93" i="76"/>
  <c r="AK93" i="76"/>
  <c r="AJ93" i="76"/>
  <c r="AG93" i="76"/>
  <c r="AH93" i="76" s="1"/>
  <c r="AI93" i="76" s="1"/>
  <c r="AF93" i="76"/>
  <c r="AD93" i="76"/>
  <c r="AE93" i="76" s="1"/>
  <c r="AC93" i="76"/>
  <c r="AA93" i="76"/>
  <c r="AB93" i="76" s="1"/>
  <c r="T93" i="76"/>
  <c r="S93" i="76"/>
  <c r="M93" i="76"/>
  <c r="L93" i="76"/>
  <c r="N93" i="76" s="1"/>
  <c r="I93" i="76"/>
  <c r="J93" i="76" s="1"/>
  <c r="H93" i="76"/>
  <c r="E93" i="76"/>
  <c r="G93" i="76" s="1"/>
  <c r="B93" i="76"/>
  <c r="AL92" i="76"/>
  <c r="AJ92" i="76"/>
  <c r="AK92" i="76" s="1"/>
  <c r="AH92" i="76"/>
  <c r="AI92" i="76" s="1"/>
  <c r="AG92" i="76"/>
  <c r="AF92" i="76"/>
  <c r="AD92" i="76"/>
  <c r="AE92" i="76" s="1"/>
  <c r="AC92" i="76"/>
  <c r="AB92" i="76"/>
  <c r="AA92" i="76"/>
  <c r="T92" i="76"/>
  <c r="S92" i="76"/>
  <c r="M92" i="76"/>
  <c r="L92" i="76"/>
  <c r="N92" i="76" s="1"/>
  <c r="O92" i="76" s="1"/>
  <c r="I92" i="76"/>
  <c r="J92" i="76" s="1"/>
  <c r="H92" i="76"/>
  <c r="E92" i="76"/>
  <c r="G92" i="76" s="1"/>
  <c r="B92" i="76"/>
  <c r="AL91" i="76"/>
  <c r="AK91" i="76"/>
  <c r="AJ91" i="76"/>
  <c r="AG91" i="76"/>
  <c r="AH91" i="76" s="1"/>
  <c r="AI91" i="76" s="1"/>
  <c r="AF91" i="76"/>
  <c r="AD91" i="76"/>
  <c r="AE91" i="76" s="1"/>
  <c r="AC91" i="76"/>
  <c r="AA91" i="76"/>
  <c r="AB91" i="76" s="1"/>
  <c r="T91" i="76"/>
  <c r="S91" i="76"/>
  <c r="N91" i="76"/>
  <c r="O91" i="76" s="1"/>
  <c r="M91" i="76"/>
  <c r="L91" i="76"/>
  <c r="I91" i="76"/>
  <c r="J91" i="76" s="1"/>
  <c r="H91" i="76"/>
  <c r="G91" i="76"/>
  <c r="E91" i="76"/>
  <c r="B91" i="76"/>
  <c r="AL90" i="76"/>
  <c r="AJ90" i="76"/>
  <c r="AK90" i="76" s="1"/>
  <c r="AH90" i="76"/>
  <c r="AI90" i="76" s="1"/>
  <c r="AG90" i="76"/>
  <c r="AF90" i="76"/>
  <c r="AD90" i="76"/>
  <c r="AE90" i="76" s="1"/>
  <c r="AC90" i="76"/>
  <c r="AA90" i="76"/>
  <c r="AB90" i="76" s="1"/>
  <c r="T90" i="76"/>
  <c r="S90" i="76"/>
  <c r="M90" i="76"/>
  <c r="L90" i="76"/>
  <c r="N90" i="76" s="1"/>
  <c r="O90" i="76" s="1"/>
  <c r="J90" i="76"/>
  <c r="I90" i="76"/>
  <c r="H90" i="76"/>
  <c r="E90" i="76"/>
  <c r="G90" i="76" s="1"/>
  <c r="B90" i="76"/>
  <c r="AL89" i="76"/>
  <c r="AJ89" i="76"/>
  <c r="AK89" i="76" s="1"/>
  <c r="AG89" i="76"/>
  <c r="AH89" i="76" s="1"/>
  <c r="AI89" i="76" s="1"/>
  <c r="AF89" i="76"/>
  <c r="AD89" i="76"/>
  <c r="AE89" i="76" s="1"/>
  <c r="AC89" i="76"/>
  <c r="AA89" i="76"/>
  <c r="AB89" i="76" s="1"/>
  <c r="T89" i="76"/>
  <c r="S89" i="76"/>
  <c r="P89" i="76"/>
  <c r="M89" i="76"/>
  <c r="L89" i="76"/>
  <c r="N89" i="76" s="1"/>
  <c r="O89" i="76" s="1"/>
  <c r="I89" i="76"/>
  <c r="J89" i="76" s="1"/>
  <c r="H89" i="76"/>
  <c r="E89" i="76"/>
  <c r="G89" i="76" s="1"/>
  <c r="B89" i="76"/>
  <c r="AL88" i="76"/>
  <c r="AJ88" i="76"/>
  <c r="AK88" i="76" s="1"/>
  <c r="AG88" i="76"/>
  <c r="AH88" i="76" s="1"/>
  <c r="AI88" i="76" s="1"/>
  <c r="AF88" i="76"/>
  <c r="AD88" i="76"/>
  <c r="AE88" i="76" s="1"/>
  <c r="AC88" i="76"/>
  <c r="AB88" i="76"/>
  <c r="AA88" i="76"/>
  <c r="T88" i="76"/>
  <c r="S88" i="76"/>
  <c r="O88" i="76"/>
  <c r="M88" i="76"/>
  <c r="L88" i="76"/>
  <c r="N88" i="76" s="1"/>
  <c r="I88" i="76"/>
  <c r="J88" i="76" s="1"/>
  <c r="H88" i="76"/>
  <c r="E88" i="76"/>
  <c r="G88" i="76" s="1"/>
  <c r="B88" i="76"/>
  <c r="AL87" i="76"/>
  <c r="AK87" i="76"/>
  <c r="AJ87" i="76"/>
  <c r="AG87" i="76"/>
  <c r="AH87" i="76" s="1"/>
  <c r="AI87" i="76" s="1"/>
  <c r="AF87" i="76"/>
  <c r="AD87" i="76"/>
  <c r="AE87" i="76" s="1"/>
  <c r="AC87" i="76"/>
  <c r="AA87" i="76"/>
  <c r="AB87" i="76" s="1"/>
  <c r="T87" i="76"/>
  <c r="S87" i="76"/>
  <c r="N87" i="76"/>
  <c r="O87" i="76" s="1"/>
  <c r="M87" i="76"/>
  <c r="L87" i="76"/>
  <c r="I87" i="76"/>
  <c r="J87" i="76" s="1"/>
  <c r="H87" i="76"/>
  <c r="G87" i="76"/>
  <c r="E87" i="76"/>
  <c r="B87" i="76"/>
  <c r="AL86" i="76"/>
  <c r="AJ86" i="76"/>
  <c r="AK86" i="76" s="1"/>
  <c r="AH86" i="76"/>
  <c r="AI86" i="76" s="1"/>
  <c r="AG86" i="76"/>
  <c r="AF86" i="76"/>
  <c r="AD86" i="76"/>
  <c r="AE86" i="76" s="1"/>
  <c r="AC86" i="76"/>
  <c r="AA86" i="76"/>
  <c r="AB86" i="76" s="1"/>
  <c r="T86" i="76"/>
  <c r="S86" i="76"/>
  <c r="M86" i="76"/>
  <c r="L86" i="76"/>
  <c r="N86" i="76" s="1"/>
  <c r="O86" i="76" s="1"/>
  <c r="J86" i="76"/>
  <c r="I86" i="76"/>
  <c r="H86" i="76"/>
  <c r="E86" i="76"/>
  <c r="G86" i="76" s="1"/>
  <c r="B86" i="76"/>
  <c r="AL85" i="76"/>
  <c r="AJ85" i="76"/>
  <c r="AK85" i="76" s="1"/>
  <c r="AG85" i="76"/>
  <c r="AH85" i="76" s="1"/>
  <c r="AI85" i="76" s="1"/>
  <c r="AF85" i="76"/>
  <c r="AD85" i="76"/>
  <c r="AE85" i="76" s="1"/>
  <c r="AC85" i="76"/>
  <c r="AA85" i="76"/>
  <c r="AB85" i="76" s="1"/>
  <c r="T85" i="76"/>
  <c r="S85" i="76"/>
  <c r="P85" i="76"/>
  <c r="M85" i="76"/>
  <c r="L85" i="76"/>
  <c r="N85" i="76" s="1"/>
  <c r="O85" i="76" s="1"/>
  <c r="I85" i="76"/>
  <c r="J85" i="76" s="1"/>
  <c r="H85" i="76"/>
  <c r="E85" i="76"/>
  <c r="G85" i="76" s="1"/>
  <c r="B85" i="76"/>
  <c r="AL84" i="76"/>
  <c r="AJ84" i="76"/>
  <c r="AK84" i="76" s="1"/>
  <c r="AG84" i="76"/>
  <c r="AH84" i="76" s="1"/>
  <c r="AI84" i="76" s="1"/>
  <c r="AF84" i="76"/>
  <c r="AD84" i="76"/>
  <c r="AE84" i="76" s="1"/>
  <c r="AC84" i="76"/>
  <c r="AB84" i="76"/>
  <c r="AA84" i="76"/>
  <c r="T84" i="76"/>
  <c r="S84" i="76"/>
  <c r="O84" i="76"/>
  <c r="M84" i="76"/>
  <c r="L84" i="76"/>
  <c r="N84" i="76" s="1"/>
  <c r="I84" i="76"/>
  <c r="J84" i="76" s="1"/>
  <c r="H84" i="76"/>
  <c r="E84" i="76"/>
  <c r="G84" i="76" s="1"/>
  <c r="B84" i="76"/>
  <c r="AL83" i="76"/>
  <c r="AK83" i="76"/>
  <c r="AJ83" i="76"/>
  <c r="AG83" i="76"/>
  <c r="AH83" i="76" s="1"/>
  <c r="AI83" i="76" s="1"/>
  <c r="AF83" i="76"/>
  <c r="AD83" i="76"/>
  <c r="AE83" i="76" s="1"/>
  <c r="AC83" i="76"/>
  <c r="AA83" i="76"/>
  <c r="AB83" i="76" s="1"/>
  <c r="T83" i="76"/>
  <c r="S83" i="76"/>
  <c r="N83" i="76"/>
  <c r="O83" i="76" s="1"/>
  <c r="M83" i="76"/>
  <c r="L83" i="76"/>
  <c r="I83" i="76"/>
  <c r="J83" i="76" s="1"/>
  <c r="H83" i="76"/>
  <c r="G83" i="76"/>
  <c r="E83" i="76"/>
  <c r="B83" i="76"/>
  <c r="AL82" i="76"/>
  <c r="AJ82" i="76"/>
  <c r="AK82" i="76" s="1"/>
  <c r="AH82" i="76"/>
  <c r="AI82" i="76" s="1"/>
  <c r="AG82" i="76"/>
  <c r="AF82" i="76"/>
  <c r="AD82" i="76"/>
  <c r="AE82" i="76" s="1"/>
  <c r="AC82" i="76"/>
  <c r="AA82" i="76"/>
  <c r="AB82" i="76" s="1"/>
  <c r="T82" i="76"/>
  <c r="S82" i="76"/>
  <c r="M82" i="76"/>
  <c r="L82" i="76"/>
  <c r="N82" i="76" s="1"/>
  <c r="O82" i="76" s="1"/>
  <c r="I82" i="76"/>
  <c r="J82" i="76" s="1"/>
  <c r="H82" i="76"/>
  <c r="E82" i="76"/>
  <c r="G82" i="76" s="1"/>
  <c r="B82" i="76"/>
  <c r="AL81" i="76"/>
  <c r="AJ81" i="76"/>
  <c r="AK81" i="76" s="1"/>
  <c r="AG81" i="76"/>
  <c r="AH81" i="76" s="1"/>
  <c r="AI81" i="76" s="1"/>
  <c r="AF81" i="76"/>
  <c r="AD81" i="76"/>
  <c r="AE81" i="76" s="1"/>
  <c r="AC81" i="76"/>
  <c r="AA81" i="76"/>
  <c r="AB81" i="76" s="1"/>
  <c r="T81" i="76"/>
  <c r="S81" i="76"/>
  <c r="N81" i="76"/>
  <c r="M81" i="76"/>
  <c r="L81" i="76"/>
  <c r="I81" i="76"/>
  <c r="J81" i="76" s="1"/>
  <c r="H81" i="76"/>
  <c r="G81" i="76"/>
  <c r="E81" i="76"/>
  <c r="B81" i="76"/>
  <c r="AL80" i="76"/>
  <c r="AJ80" i="76"/>
  <c r="AK80" i="76" s="1"/>
  <c r="AG80" i="76"/>
  <c r="AH80" i="76" s="1"/>
  <c r="AI80" i="76" s="1"/>
  <c r="AF80" i="76"/>
  <c r="AD80" i="76"/>
  <c r="AE80" i="76" s="1"/>
  <c r="AC80" i="76"/>
  <c r="AA80" i="76"/>
  <c r="AB80" i="76" s="1"/>
  <c r="T80" i="76"/>
  <c r="S80" i="76"/>
  <c r="M80" i="76"/>
  <c r="L80" i="76"/>
  <c r="N80" i="76" s="1"/>
  <c r="O80" i="76" s="1"/>
  <c r="J80" i="76"/>
  <c r="I80" i="76"/>
  <c r="H80" i="76"/>
  <c r="E80" i="76"/>
  <c r="G80" i="76" s="1"/>
  <c r="B80" i="76"/>
  <c r="AL79" i="76"/>
  <c r="AJ79" i="76"/>
  <c r="AK79" i="76" s="1"/>
  <c r="AI79" i="76"/>
  <c r="AG79" i="76"/>
  <c r="AH79" i="76" s="1"/>
  <c r="AF79" i="76"/>
  <c r="AD79" i="76"/>
  <c r="AE79" i="76" s="1"/>
  <c r="AC79" i="76"/>
  <c r="AA79" i="76"/>
  <c r="AB79" i="76" s="1"/>
  <c r="T79" i="76"/>
  <c r="S79" i="76"/>
  <c r="M79" i="76"/>
  <c r="L79" i="76"/>
  <c r="I79" i="76"/>
  <c r="J79" i="76" s="1"/>
  <c r="H79" i="76"/>
  <c r="G79" i="76"/>
  <c r="E79" i="76"/>
  <c r="B79" i="76"/>
  <c r="AL78" i="76"/>
  <c r="AJ78" i="76"/>
  <c r="AK78" i="76" s="1"/>
  <c r="AG78" i="76"/>
  <c r="AH78" i="76" s="1"/>
  <c r="AI78" i="76" s="1"/>
  <c r="AF78" i="76"/>
  <c r="AD78" i="76"/>
  <c r="AE78" i="76" s="1"/>
  <c r="AC78" i="76"/>
  <c r="AA78" i="76"/>
  <c r="AB78" i="76" s="1"/>
  <c r="T78" i="76"/>
  <c r="S78" i="76"/>
  <c r="M78" i="76"/>
  <c r="L78" i="76"/>
  <c r="N78" i="76" s="1"/>
  <c r="I78" i="76"/>
  <c r="J78" i="76" s="1"/>
  <c r="H78" i="76"/>
  <c r="E78" i="76"/>
  <c r="G78" i="76" s="1"/>
  <c r="B78" i="76"/>
  <c r="AL77" i="76"/>
  <c r="AJ77" i="76"/>
  <c r="AK77" i="76" s="1"/>
  <c r="AG77" i="76"/>
  <c r="AH77" i="76" s="1"/>
  <c r="AI77" i="76" s="1"/>
  <c r="AF77" i="76"/>
  <c r="AD77" i="76"/>
  <c r="AE77" i="76" s="1"/>
  <c r="AC77" i="76"/>
  <c r="AA77" i="76"/>
  <c r="AB77" i="76" s="1"/>
  <c r="T77" i="76"/>
  <c r="S77" i="76"/>
  <c r="N77" i="76"/>
  <c r="M77" i="76"/>
  <c r="L77" i="76"/>
  <c r="I77" i="76"/>
  <c r="J77" i="76" s="1"/>
  <c r="H77" i="76"/>
  <c r="G77" i="76"/>
  <c r="E77" i="76"/>
  <c r="B77" i="76"/>
  <c r="AL76" i="76"/>
  <c r="AJ76" i="76"/>
  <c r="AK76" i="76" s="1"/>
  <c r="AG76" i="76"/>
  <c r="AH76" i="76" s="1"/>
  <c r="AI76" i="76" s="1"/>
  <c r="AF76" i="76"/>
  <c r="AD76" i="76"/>
  <c r="AE76" i="76" s="1"/>
  <c r="AC76" i="76"/>
  <c r="AA76" i="76"/>
  <c r="AB76" i="76" s="1"/>
  <c r="T76" i="76"/>
  <c r="S76" i="76"/>
  <c r="M76" i="76"/>
  <c r="L76" i="76"/>
  <c r="N76" i="76" s="1"/>
  <c r="I76" i="76"/>
  <c r="J76" i="76" s="1"/>
  <c r="H76" i="76"/>
  <c r="E76" i="76"/>
  <c r="G76" i="76" s="1"/>
  <c r="B76" i="76"/>
  <c r="AL75" i="76"/>
  <c r="AJ75" i="76"/>
  <c r="AK75" i="76" s="1"/>
  <c r="AI75" i="76"/>
  <c r="AG75" i="76"/>
  <c r="AH75" i="76" s="1"/>
  <c r="AF75" i="76"/>
  <c r="AD75" i="76"/>
  <c r="AE75" i="76" s="1"/>
  <c r="AC75" i="76"/>
  <c r="AA75" i="76"/>
  <c r="AB75" i="76" s="1"/>
  <c r="T75" i="76"/>
  <c r="S75" i="76"/>
  <c r="M75" i="76"/>
  <c r="L75" i="76"/>
  <c r="I75" i="76"/>
  <c r="J75" i="76" s="1"/>
  <c r="H75" i="76"/>
  <c r="G75" i="76"/>
  <c r="E75" i="76"/>
  <c r="B75" i="76"/>
  <c r="AL74" i="76"/>
  <c r="AJ74" i="76"/>
  <c r="AK74" i="76" s="1"/>
  <c r="AG74" i="76"/>
  <c r="AH74" i="76" s="1"/>
  <c r="AI74" i="76" s="1"/>
  <c r="AF74" i="76"/>
  <c r="AD74" i="76"/>
  <c r="AE74" i="76" s="1"/>
  <c r="AC74" i="76"/>
  <c r="AA74" i="76"/>
  <c r="AB74" i="76" s="1"/>
  <c r="T74" i="76"/>
  <c r="S74" i="76"/>
  <c r="O74" i="76"/>
  <c r="M74" i="76"/>
  <c r="L74" i="76"/>
  <c r="N74" i="76" s="1"/>
  <c r="I74" i="76"/>
  <c r="J74" i="76" s="1"/>
  <c r="H74" i="76"/>
  <c r="E74" i="76"/>
  <c r="G74" i="76" s="1"/>
  <c r="B74" i="76"/>
  <c r="AL73" i="76"/>
  <c r="AK73" i="76"/>
  <c r="AJ73" i="76"/>
  <c r="AG73" i="76"/>
  <c r="AH73" i="76" s="1"/>
  <c r="AI73" i="76" s="1"/>
  <c r="AF73" i="76"/>
  <c r="AD73" i="76"/>
  <c r="AE73" i="76" s="1"/>
  <c r="AC73" i="76"/>
  <c r="AA73" i="76"/>
  <c r="AB73" i="76" s="1"/>
  <c r="T73" i="76"/>
  <c r="S73" i="76"/>
  <c r="M73" i="76"/>
  <c r="L73" i="76"/>
  <c r="N73" i="76" s="1"/>
  <c r="I73" i="76"/>
  <c r="J73" i="76" s="1"/>
  <c r="H73" i="76"/>
  <c r="E73" i="76"/>
  <c r="G73" i="76" s="1"/>
  <c r="B73" i="76"/>
  <c r="AL72" i="76"/>
  <c r="AJ72" i="76"/>
  <c r="AK72" i="76" s="1"/>
  <c r="AG72" i="76"/>
  <c r="AH72" i="76" s="1"/>
  <c r="AI72" i="76" s="1"/>
  <c r="AF72" i="76"/>
  <c r="AD72" i="76"/>
  <c r="AE72" i="76" s="1"/>
  <c r="AC72" i="76"/>
  <c r="AB72" i="76"/>
  <c r="AA72" i="76"/>
  <c r="T72" i="76"/>
  <c r="S72" i="76"/>
  <c r="M72" i="76"/>
  <c r="L72" i="76"/>
  <c r="N72" i="76" s="1"/>
  <c r="I72" i="76"/>
  <c r="J72" i="76" s="1"/>
  <c r="H72" i="76"/>
  <c r="E72" i="76"/>
  <c r="G72" i="76" s="1"/>
  <c r="B72" i="76"/>
  <c r="AL71" i="76"/>
  <c r="AJ71" i="76"/>
  <c r="AK71" i="76" s="1"/>
  <c r="AI71" i="76"/>
  <c r="AG71" i="76"/>
  <c r="AH71" i="76" s="1"/>
  <c r="AF71" i="76"/>
  <c r="AD71" i="76"/>
  <c r="AE71" i="76" s="1"/>
  <c r="AC71" i="76"/>
  <c r="AA71" i="76"/>
  <c r="AB71" i="76" s="1"/>
  <c r="T71" i="76"/>
  <c r="S71" i="76"/>
  <c r="M71" i="76"/>
  <c r="L71" i="76"/>
  <c r="I71" i="76"/>
  <c r="J71" i="76" s="1"/>
  <c r="H71" i="76"/>
  <c r="G71" i="76"/>
  <c r="E71" i="76"/>
  <c r="B71" i="76"/>
  <c r="AL70" i="76"/>
  <c r="AJ70" i="76"/>
  <c r="AK70" i="76" s="1"/>
  <c r="AG70" i="76"/>
  <c r="AH70" i="76" s="1"/>
  <c r="AI70" i="76" s="1"/>
  <c r="AF70" i="76"/>
  <c r="AD70" i="76"/>
  <c r="AE70" i="76" s="1"/>
  <c r="AC70" i="76"/>
  <c r="AA70" i="76"/>
  <c r="AB70" i="76" s="1"/>
  <c r="T70" i="76"/>
  <c r="S70" i="76"/>
  <c r="M70" i="76"/>
  <c r="L70" i="76"/>
  <c r="N70" i="76" s="1"/>
  <c r="I70" i="76"/>
  <c r="J70" i="76" s="1"/>
  <c r="H70" i="76"/>
  <c r="E70" i="76"/>
  <c r="G70" i="76" s="1"/>
  <c r="B70" i="76"/>
  <c r="AL69" i="76"/>
  <c r="AJ69" i="76"/>
  <c r="AK69" i="76" s="1"/>
  <c r="AG69" i="76"/>
  <c r="AH69" i="76" s="1"/>
  <c r="AI69" i="76" s="1"/>
  <c r="AF69" i="76"/>
  <c r="AD69" i="76"/>
  <c r="AE69" i="76" s="1"/>
  <c r="AC69" i="76"/>
  <c r="AA69" i="76"/>
  <c r="AB69" i="76" s="1"/>
  <c r="T69" i="76"/>
  <c r="S69" i="76"/>
  <c r="M69" i="76"/>
  <c r="L69" i="76"/>
  <c r="N69" i="76" s="1"/>
  <c r="I69" i="76"/>
  <c r="J69" i="76" s="1"/>
  <c r="H69" i="76"/>
  <c r="G69" i="76"/>
  <c r="E69" i="76"/>
  <c r="B69" i="76"/>
  <c r="AL68" i="76"/>
  <c r="AJ68" i="76"/>
  <c r="AK68" i="76" s="1"/>
  <c r="AH68" i="76"/>
  <c r="AI68" i="76" s="1"/>
  <c r="AG68" i="76"/>
  <c r="AF68" i="76"/>
  <c r="AD68" i="76"/>
  <c r="AE68" i="76" s="1"/>
  <c r="AC68" i="76"/>
  <c r="AA68" i="76"/>
  <c r="AB68" i="76" s="1"/>
  <c r="T68" i="76"/>
  <c r="S68" i="76"/>
  <c r="M68" i="76"/>
  <c r="L68" i="76"/>
  <c r="N68" i="76" s="1"/>
  <c r="J68" i="76"/>
  <c r="G68" i="76"/>
  <c r="B68" i="76"/>
  <c r="AL67" i="76"/>
  <c r="AJ67" i="76"/>
  <c r="AK67" i="76" s="1"/>
  <c r="AH67" i="76"/>
  <c r="AI67" i="76" s="1"/>
  <c r="AG67" i="76"/>
  <c r="AF67" i="76"/>
  <c r="AD67" i="76"/>
  <c r="AE67" i="76" s="1"/>
  <c r="AC67" i="76"/>
  <c r="AA67" i="76"/>
  <c r="AB67" i="76" s="1"/>
  <c r="T67" i="76"/>
  <c r="S67" i="76"/>
  <c r="M67" i="76"/>
  <c r="L67" i="76"/>
  <c r="N67" i="76" s="1"/>
  <c r="I67" i="76"/>
  <c r="J67" i="76" s="1"/>
  <c r="H67" i="76"/>
  <c r="E67" i="76"/>
  <c r="G67" i="76" s="1"/>
  <c r="B67" i="76"/>
  <c r="AL66" i="76"/>
  <c r="AK66" i="76"/>
  <c r="AJ66" i="76"/>
  <c r="AG66" i="76"/>
  <c r="AH66" i="76" s="1"/>
  <c r="AI66" i="76" s="1"/>
  <c r="AF66" i="76"/>
  <c r="AD66" i="76"/>
  <c r="AE66" i="76" s="1"/>
  <c r="AC66" i="76"/>
  <c r="AA66" i="76"/>
  <c r="AB66" i="76" s="1"/>
  <c r="T66" i="76"/>
  <c r="S66" i="76"/>
  <c r="N66" i="76"/>
  <c r="M66" i="76"/>
  <c r="L66" i="76"/>
  <c r="I66" i="76"/>
  <c r="J66" i="76" s="1"/>
  <c r="H66" i="76"/>
  <c r="G66" i="76"/>
  <c r="E66" i="76"/>
  <c r="B66" i="76"/>
  <c r="AL65" i="76"/>
  <c r="AJ65" i="76"/>
  <c r="AK65" i="76" s="1"/>
  <c r="AH65" i="76"/>
  <c r="AI65" i="76" s="1"/>
  <c r="AG65" i="76"/>
  <c r="AF65" i="76"/>
  <c r="AD65" i="76"/>
  <c r="AE65" i="76" s="1"/>
  <c r="AC65" i="76"/>
  <c r="AA65" i="76"/>
  <c r="AB65" i="76" s="1"/>
  <c r="T65" i="76"/>
  <c r="S65" i="76"/>
  <c r="M65" i="76"/>
  <c r="L65" i="76"/>
  <c r="N65" i="76" s="1"/>
  <c r="O65" i="76" s="1"/>
  <c r="I65" i="76"/>
  <c r="J65" i="76" s="1"/>
  <c r="H65" i="76"/>
  <c r="E65" i="76"/>
  <c r="G65" i="76" s="1"/>
  <c r="B65" i="76"/>
  <c r="AL64" i="76"/>
  <c r="AJ64" i="76"/>
  <c r="AK64" i="76" s="1"/>
  <c r="AI64" i="76"/>
  <c r="AG64" i="76"/>
  <c r="AH64" i="76" s="1"/>
  <c r="AF64" i="76"/>
  <c r="AD64" i="76"/>
  <c r="AE64" i="76" s="1"/>
  <c r="AC64" i="76"/>
  <c r="AA64" i="76"/>
  <c r="AB64" i="76" s="1"/>
  <c r="T64" i="76"/>
  <c r="S64" i="76"/>
  <c r="M64" i="76"/>
  <c r="L64" i="76"/>
  <c r="I64" i="76"/>
  <c r="J64" i="76" s="1"/>
  <c r="H64" i="76"/>
  <c r="G64" i="76"/>
  <c r="E64" i="76"/>
  <c r="B64" i="76"/>
  <c r="AL63" i="76"/>
  <c r="AJ63" i="76"/>
  <c r="AK63" i="76" s="1"/>
  <c r="AG63" i="76"/>
  <c r="AH63" i="76" s="1"/>
  <c r="AI63" i="76" s="1"/>
  <c r="AF63" i="76"/>
  <c r="AD63" i="76"/>
  <c r="AE63" i="76" s="1"/>
  <c r="AC63" i="76"/>
  <c r="AA63" i="76"/>
  <c r="AB63" i="76" s="1"/>
  <c r="T63" i="76"/>
  <c r="S63" i="76"/>
  <c r="M63" i="76"/>
  <c r="L63" i="76"/>
  <c r="N63" i="76" s="1"/>
  <c r="I63" i="76"/>
  <c r="J63" i="76" s="1"/>
  <c r="H63" i="76"/>
  <c r="E63" i="76"/>
  <c r="G63" i="76" s="1"/>
  <c r="B63" i="76"/>
  <c r="AL62" i="76"/>
  <c r="AJ62" i="76"/>
  <c r="AK62" i="76" s="1"/>
  <c r="AI62" i="76"/>
  <c r="AG62" i="76"/>
  <c r="AH62" i="76" s="1"/>
  <c r="AF62" i="76"/>
  <c r="AD62" i="76"/>
  <c r="AE62" i="76" s="1"/>
  <c r="AC62" i="76"/>
  <c r="AA62" i="76"/>
  <c r="AB62" i="76" s="1"/>
  <c r="T62" i="76"/>
  <c r="S62" i="76"/>
  <c r="N62" i="76"/>
  <c r="M62" i="76"/>
  <c r="L62" i="76"/>
  <c r="I62" i="76"/>
  <c r="J62" i="76" s="1"/>
  <c r="H62" i="76"/>
  <c r="G62" i="76"/>
  <c r="E62" i="76"/>
  <c r="B62" i="76"/>
  <c r="AL61" i="76"/>
  <c r="AJ61" i="76"/>
  <c r="AK61" i="76" s="1"/>
  <c r="AG61" i="76"/>
  <c r="AH61" i="76" s="1"/>
  <c r="AI61" i="76" s="1"/>
  <c r="AF61" i="76"/>
  <c r="AD61" i="76"/>
  <c r="AE61" i="76" s="1"/>
  <c r="AC61" i="76"/>
  <c r="AA61" i="76"/>
  <c r="AB61" i="76" s="1"/>
  <c r="T61" i="76"/>
  <c r="S61" i="76"/>
  <c r="N61" i="76"/>
  <c r="O61" i="76" s="1"/>
  <c r="M61" i="76"/>
  <c r="L61" i="76"/>
  <c r="I61" i="76"/>
  <c r="J61" i="76" s="1"/>
  <c r="H61" i="76"/>
  <c r="E61" i="76"/>
  <c r="G61" i="76" s="1"/>
  <c r="B61" i="76"/>
  <c r="AL60" i="76"/>
  <c r="AK60" i="76"/>
  <c r="AJ60" i="76"/>
  <c r="AG60" i="76"/>
  <c r="AH60" i="76" s="1"/>
  <c r="AI60" i="76" s="1"/>
  <c r="AF60" i="76"/>
  <c r="AD60" i="76"/>
  <c r="AE60" i="76" s="1"/>
  <c r="AC60" i="76"/>
  <c r="AA60" i="76"/>
  <c r="AB60" i="76" s="1"/>
  <c r="T60" i="76"/>
  <c r="S60" i="76"/>
  <c r="P60" i="76"/>
  <c r="M60" i="76"/>
  <c r="L60" i="76"/>
  <c r="N60" i="76" s="1"/>
  <c r="O60" i="76" s="1"/>
  <c r="I60" i="76"/>
  <c r="J60" i="76" s="1"/>
  <c r="H60" i="76"/>
  <c r="E60" i="76"/>
  <c r="G60" i="76" s="1"/>
  <c r="B60" i="76"/>
  <c r="AL59" i="76"/>
  <c r="AJ59" i="76"/>
  <c r="AK59" i="76" s="1"/>
  <c r="AG59" i="76"/>
  <c r="AH59" i="76" s="1"/>
  <c r="AI59" i="76" s="1"/>
  <c r="AF59" i="76"/>
  <c r="AD59" i="76"/>
  <c r="AE59" i="76" s="1"/>
  <c r="AC59" i="76"/>
  <c r="AA59" i="76"/>
  <c r="AB59" i="76" s="1"/>
  <c r="T59" i="76"/>
  <c r="S59" i="76"/>
  <c r="M59" i="76"/>
  <c r="L59" i="76"/>
  <c r="N59" i="76" s="1"/>
  <c r="I59" i="76"/>
  <c r="J59" i="76" s="1"/>
  <c r="H59" i="76"/>
  <c r="E59" i="76"/>
  <c r="G59" i="76" s="1"/>
  <c r="B59" i="76"/>
  <c r="AL58" i="76"/>
  <c r="AJ58" i="76"/>
  <c r="AK58" i="76" s="1"/>
  <c r="AI58" i="76"/>
  <c r="AH58" i="76"/>
  <c r="AG58" i="76"/>
  <c r="AF58" i="76"/>
  <c r="AD58" i="76"/>
  <c r="AE58" i="76" s="1"/>
  <c r="AC58" i="76"/>
  <c r="AA58" i="76"/>
  <c r="AB58" i="76" s="1"/>
  <c r="T58" i="76"/>
  <c r="S58" i="76"/>
  <c r="M58" i="76"/>
  <c r="L58" i="76"/>
  <c r="I58" i="76"/>
  <c r="J58" i="76" s="1"/>
  <c r="H58" i="76"/>
  <c r="E58" i="76"/>
  <c r="G58" i="76" s="1"/>
  <c r="B58" i="76"/>
  <c r="AL57" i="76"/>
  <c r="AJ57" i="76"/>
  <c r="AK57" i="76" s="1"/>
  <c r="AH57" i="76"/>
  <c r="AI57" i="76" s="1"/>
  <c r="AG57" i="76"/>
  <c r="AF57" i="76"/>
  <c r="AD57" i="76"/>
  <c r="AE57" i="76" s="1"/>
  <c r="AC57" i="76"/>
  <c r="AA57" i="76"/>
  <c r="AB57" i="76" s="1"/>
  <c r="T57" i="76"/>
  <c r="S57" i="76"/>
  <c r="O57" i="76"/>
  <c r="M57" i="76"/>
  <c r="L57" i="76"/>
  <c r="N57" i="76" s="1"/>
  <c r="I57" i="76"/>
  <c r="J57" i="76" s="1"/>
  <c r="H57" i="76"/>
  <c r="E57" i="76"/>
  <c r="G57" i="76" s="1"/>
  <c r="B57" i="76"/>
  <c r="AL56" i="76"/>
  <c r="AK56" i="76"/>
  <c r="AJ56" i="76"/>
  <c r="AG56" i="76"/>
  <c r="AH56" i="76" s="1"/>
  <c r="AI56" i="76" s="1"/>
  <c r="AF56" i="76"/>
  <c r="AD56" i="76"/>
  <c r="AE56" i="76" s="1"/>
  <c r="AC56" i="76"/>
  <c r="AA56" i="76"/>
  <c r="AB56" i="76" s="1"/>
  <c r="T56" i="76"/>
  <c r="S56" i="76"/>
  <c r="M56" i="76"/>
  <c r="L56" i="76"/>
  <c r="N56" i="76" s="1"/>
  <c r="I56" i="76"/>
  <c r="J56" i="76" s="1"/>
  <c r="H56" i="76"/>
  <c r="E56" i="76"/>
  <c r="G56" i="76" s="1"/>
  <c r="B56" i="76"/>
  <c r="AL55" i="76"/>
  <c r="AJ55" i="76"/>
  <c r="AK55" i="76" s="1"/>
  <c r="AG55" i="76"/>
  <c r="AH55" i="76" s="1"/>
  <c r="AI55" i="76" s="1"/>
  <c r="AF55" i="76"/>
  <c r="AD55" i="76"/>
  <c r="AE55" i="76" s="1"/>
  <c r="AC55" i="76"/>
  <c r="AB55" i="76"/>
  <c r="AA55" i="76"/>
  <c r="T55" i="76"/>
  <c r="S55" i="76"/>
  <c r="M55" i="76"/>
  <c r="L55" i="76"/>
  <c r="N55" i="76" s="1"/>
  <c r="I55" i="76"/>
  <c r="J55" i="76" s="1"/>
  <c r="H55" i="76"/>
  <c r="G55" i="76"/>
  <c r="E55" i="76"/>
  <c r="B55" i="76"/>
  <c r="AL54" i="76"/>
  <c r="AJ54" i="76"/>
  <c r="AK54" i="76" s="1"/>
  <c r="AG54" i="76"/>
  <c r="AH54" i="76" s="1"/>
  <c r="AI54" i="76" s="1"/>
  <c r="AF54" i="76"/>
  <c r="AD54" i="76"/>
  <c r="AE54" i="76" s="1"/>
  <c r="AC54" i="76"/>
  <c r="AA54" i="76"/>
  <c r="AB54" i="76" s="1"/>
  <c r="T54" i="76"/>
  <c r="S54" i="76"/>
  <c r="M54" i="76"/>
  <c r="L54" i="76"/>
  <c r="I54" i="76"/>
  <c r="J54" i="76" s="1"/>
  <c r="H54" i="76"/>
  <c r="E54" i="76"/>
  <c r="G54" i="76" s="1"/>
  <c r="B54" i="76"/>
  <c r="AL53" i="76"/>
  <c r="AJ53" i="76"/>
  <c r="AK53" i="76" s="1"/>
  <c r="AH53" i="76"/>
  <c r="AI53" i="76" s="1"/>
  <c r="AG53" i="76"/>
  <c r="AF53" i="76"/>
  <c r="AD53" i="76"/>
  <c r="AE53" i="76" s="1"/>
  <c r="AC53" i="76"/>
  <c r="AA53" i="76"/>
  <c r="AB53" i="76" s="1"/>
  <c r="T53" i="76"/>
  <c r="S53" i="76"/>
  <c r="O53" i="76"/>
  <c r="N53" i="76"/>
  <c r="M53" i="76"/>
  <c r="L53" i="76"/>
  <c r="J53" i="76"/>
  <c r="I53" i="76"/>
  <c r="H53" i="76"/>
  <c r="E53" i="76"/>
  <c r="G53" i="76" s="1"/>
  <c r="B53" i="76"/>
  <c r="AL52" i="76"/>
  <c r="AJ52" i="76"/>
  <c r="AK52" i="76" s="1"/>
  <c r="AG52" i="76"/>
  <c r="AH52" i="76" s="1"/>
  <c r="AI52" i="76" s="1"/>
  <c r="AF52" i="76"/>
  <c r="AD52" i="76"/>
  <c r="AE52" i="76" s="1"/>
  <c r="AC52" i="76"/>
  <c r="AB52" i="76"/>
  <c r="AA52" i="76"/>
  <c r="T52" i="76"/>
  <c r="S52" i="76"/>
  <c r="N52" i="76"/>
  <c r="M52" i="76"/>
  <c r="L52" i="76"/>
  <c r="I52" i="76"/>
  <c r="J52" i="76" s="1"/>
  <c r="H52" i="76"/>
  <c r="E52" i="76"/>
  <c r="G52" i="76" s="1"/>
  <c r="B52" i="76"/>
  <c r="AL51" i="76"/>
  <c r="AJ51" i="76"/>
  <c r="AK51" i="76" s="1"/>
  <c r="AG51" i="76"/>
  <c r="AH51" i="76" s="1"/>
  <c r="AI51" i="76" s="1"/>
  <c r="AF51" i="76"/>
  <c r="AD51" i="76"/>
  <c r="AE51" i="76" s="1"/>
  <c r="AC51" i="76"/>
  <c r="AB51" i="76"/>
  <c r="AA51" i="76"/>
  <c r="T51" i="76"/>
  <c r="S51" i="76"/>
  <c r="M51" i="76"/>
  <c r="L51" i="76"/>
  <c r="N51" i="76" s="1"/>
  <c r="I51" i="76"/>
  <c r="J51" i="76" s="1"/>
  <c r="H51" i="76"/>
  <c r="G51" i="76"/>
  <c r="E51" i="76"/>
  <c r="B51" i="76"/>
  <c r="AL50" i="76"/>
  <c r="AJ50" i="76"/>
  <c r="AK50" i="76" s="1"/>
  <c r="AG50" i="76"/>
  <c r="AH50" i="76" s="1"/>
  <c r="AI50" i="76" s="1"/>
  <c r="AF50" i="76"/>
  <c r="AD50" i="76"/>
  <c r="AE50" i="76" s="1"/>
  <c r="AC50" i="76"/>
  <c r="AA50" i="76"/>
  <c r="AB50" i="76" s="1"/>
  <c r="T50" i="76"/>
  <c r="S50" i="76"/>
  <c r="M50" i="76"/>
  <c r="L50" i="76"/>
  <c r="I50" i="76"/>
  <c r="J50" i="76" s="1"/>
  <c r="H50" i="76"/>
  <c r="E50" i="76"/>
  <c r="G50" i="76" s="1"/>
  <c r="B50" i="76"/>
  <c r="AL49" i="76"/>
  <c r="AJ49" i="76"/>
  <c r="AK49" i="76" s="1"/>
  <c r="AH49" i="76"/>
  <c r="AI49" i="76" s="1"/>
  <c r="AG49" i="76"/>
  <c r="AF49" i="76"/>
  <c r="AD49" i="76"/>
  <c r="AE49" i="76" s="1"/>
  <c r="AC49" i="76"/>
  <c r="AA49" i="76"/>
  <c r="AB49" i="76" s="1"/>
  <c r="T49" i="76"/>
  <c r="S49" i="76"/>
  <c r="M49" i="76"/>
  <c r="L49" i="76"/>
  <c r="N49" i="76" s="1"/>
  <c r="O49" i="76" s="1"/>
  <c r="I49" i="76"/>
  <c r="J49" i="76" s="1"/>
  <c r="H49" i="76"/>
  <c r="E49" i="76"/>
  <c r="G49" i="76" s="1"/>
  <c r="B49" i="76"/>
  <c r="AL48" i="76"/>
  <c r="AJ48" i="76"/>
  <c r="AK48" i="76" s="1"/>
  <c r="AG48" i="76"/>
  <c r="AH48" i="76" s="1"/>
  <c r="AI48" i="76" s="1"/>
  <c r="AF48" i="76"/>
  <c r="AD48" i="76"/>
  <c r="AE48" i="76" s="1"/>
  <c r="AC48" i="76"/>
  <c r="AA48" i="76"/>
  <c r="AB48" i="76" s="1"/>
  <c r="T48" i="76"/>
  <c r="S48" i="76"/>
  <c r="N48" i="76"/>
  <c r="M48" i="76"/>
  <c r="L48" i="76"/>
  <c r="J48" i="76"/>
  <c r="G48" i="76"/>
  <c r="B48" i="76"/>
  <c r="AL47" i="76"/>
  <c r="AJ47" i="76"/>
  <c r="AK47" i="76" s="1"/>
  <c r="AG47" i="76"/>
  <c r="AH47" i="76" s="1"/>
  <c r="AI47" i="76" s="1"/>
  <c r="AF47" i="76"/>
  <c r="AD47" i="76"/>
  <c r="AE47" i="76" s="1"/>
  <c r="AC47" i="76"/>
  <c r="AA47" i="76"/>
  <c r="AB47" i="76" s="1"/>
  <c r="T47" i="76"/>
  <c r="S47" i="76"/>
  <c r="N47" i="76"/>
  <c r="M47" i="76"/>
  <c r="L47" i="76"/>
  <c r="I47" i="76"/>
  <c r="J47" i="76" s="1"/>
  <c r="H47" i="76"/>
  <c r="G47" i="76"/>
  <c r="E47" i="76"/>
  <c r="B47" i="76"/>
  <c r="AL46" i="76"/>
  <c r="AJ46" i="76"/>
  <c r="AK46" i="76" s="1"/>
  <c r="AG46" i="76"/>
  <c r="AH46" i="76" s="1"/>
  <c r="AI46" i="76" s="1"/>
  <c r="AF46" i="76"/>
  <c r="AD46" i="76"/>
  <c r="AE46" i="76" s="1"/>
  <c r="AC46" i="76"/>
  <c r="AA46" i="76"/>
  <c r="AB46" i="76" s="1"/>
  <c r="T46" i="76"/>
  <c r="S46" i="76"/>
  <c r="M46" i="76"/>
  <c r="L46" i="76"/>
  <c r="N46" i="76" s="1"/>
  <c r="I46" i="76"/>
  <c r="J46" i="76" s="1"/>
  <c r="H46" i="76"/>
  <c r="E46" i="76"/>
  <c r="G46" i="76" s="1"/>
  <c r="B46" i="76"/>
  <c r="AL45" i="76"/>
  <c r="AJ45" i="76"/>
  <c r="AK45" i="76" s="1"/>
  <c r="AI45" i="76"/>
  <c r="AG45" i="76"/>
  <c r="AH45" i="76" s="1"/>
  <c r="AF45" i="76"/>
  <c r="AD45" i="76"/>
  <c r="AE45" i="76" s="1"/>
  <c r="AC45" i="76"/>
  <c r="AA45" i="76"/>
  <c r="AB45" i="76" s="1"/>
  <c r="T45" i="76"/>
  <c r="S45" i="76"/>
  <c r="M45" i="76"/>
  <c r="L45" i="76"/>
  <c r="I45" i="76"/>
  <c r="J45" i="76" s="1"/>
  <c r="H45" i="76"/>
  <c r="G45" i="76"/>
  <c r="E45" i="76"/>
  <c r="B45" i="76"/>
  <c r="AL44" i="76"/>
  <c r="AJ44" i="76"/>
  <c r="AK44" i="76" s="1"/>
  <c r="AH44" i="76"/>
  <c r="AI44" i="76" s="1"/>
  <c r="AG44" i="76"/>
  <c r="AF44" i="76"/>
  <c r="AD44" i="76"/>
  <c r="AE44" i="76" s="1"/>
  <c r="AC44" i="76"/>
  <c r="AA44" i="76"/>
  <c r="AB44" i="76" s="1"/>
  <c r="T44" i="76"/>
  <c r="S44" i="76"/>
  <c r="M44" i="76"/>
  <c r="L44" i="76"/>
  <c r="N44" i="76" s="1"/>
  <c r="O44" i="76" s="1"/>
  <c r="I44" i="76"/>
  <c r="J44" i="76" s="1"/>
  <c r="H44" i="76"/>
  <c r="E44" i="76"/>
  <c r="G44" i="76" s="1"/>
  <c r="B44" i="76"/>
  <c r="AL43" i="76"/>
  <c r="AJ43" i="76"/>
  <c r="AK43" i="76" s="1"/>
  <c r="AG43" i="76"/>
  <c r="AH43" i="76" s="1"/>
  <c r="AI43" i="76" s="1"/>
  <c r="AF43" i="76"/>
  <c r="AD43" i="76"/>
  <c r="AE43" i="76" s="1"/>
  <c r="AC43" i="76"/>
  <c r="AA43" i="76"/>
  <c r="AB43" i="76" s="1"/>
  <c r="T43" i="76"/>
  <c r="S43" i="76"/>
  <c r="N43" i="76"/>
  <c r="M43" i="76"/>
  <c r="L43" i="76"/>
  <c r="I43" i="76"/>
  <c r="J43" i="76" s="1"/>
  <c r="H43" i="76"/>
  <c r="G43" i="76"/>
  <c r="E43" i="76"/>
  <c r="B43" i="76"/>
  <c r="AL42" i="76"/>
  <c r="AJ42" i="76"/>
  <c r="AK42" i="76" s="1"/>
  <c r="AG42" i="76"/>
  <c r="AH42" i="76" s="1"/>
  <c r="AI42" i="76" s="1"/>
  <c r="AF42" i="76"/>
  <c r="AD42" i="76"/>
  <c r="AE42" i="76" s="1"/>
  <c r="AC42" i="76"/>
  <c r="AA42" i="76"/>
  <c r="AB42" i="76" s="1"/>
  <c r="T42" i="76"/>
  <c r="S42" i="76"/>
  <c r="M42" i="76"/>
  <c r="L42" i="76"/>
  <c r="N42" i="76" s="1"/>
  <c r="J42" i="76"/>
  <c r="I42" i="76"/>
  <c r="H42" i="76"/>
  <c r="E42" i="76"/>
  <c r="G42" i="76" s="1"/>
  <c r="B42" i="76"/>
  <c r="AL41" i="76"/>
  <c r="AJ41" i="76"/>
  <c r="AK41" i="76" s="1"/>
  <c r="AG41" i="76"/>
  <c r="AH41" i="76" s="1"/>
  <c r="AI41" i="76" s="1"/>
  <c r="AF41" i="76"/>
  <c r="AD41" i="76"/>
  <c r="AE41" i="76" s="1"/>
  <c r="AC41" i="76"/>
  <c r="AA41" i="76"/>
  <c r="AB41" i="76" s="1"/>
  <c r="T41" i="76"/>
  <c r="S41" i="76"/>
  <c r="M41" i="76"/>
  <c r="L41" i="76"/>
  <c r="I41" i="76"/>
  <c r="J41" i="76" s="1"/>
  <c r="H41" i="76"/>
  <c r="G41" i="76"/>
  <c r="E41" i="76"/>
  <c r="B41" i="76"/>
  <c r="AL40" i="76"/>
  <c r="AJ40" i="76"/>
  <c r="AK40" i="76" s="1"/>
  <c r="AH40" i="76"/>
  <c r="AI40" i="76" s="1"/>
  <c r="AG40" i="76"/>
  <c r="AF40" i="76"/>
  <c r="AD40" i="76"/>
  <c r="AE40" i="76" s="1"/>
  <c r="AC40" i="76"/>
  <c r="AA40" i="76"/>
  <c r="AB40" i="76" s="1"/>
  <c r="T40" i="76"/>
  <c r="S40" i="76"/>
  <c r="M40" i="76"/>
  <c r="L40" i="76"/>
  <c r="N40" i="76" s="1"/>
  <c r="I40" i="76"/>
  <c r="J40" i="76" s="1"/>
  <c r="H40" i="76"/>
  <c r="E40" i="76"/>
  <c r="G40" i="76" s="1"/>
  <c r="B40" i="76"/>
  <c r="AL39" i="76"/>
  <c r="AJ39" i="76"/>
  <c r="AK39" i="76" s="1"/>
  <c r="AG39" i="76"/>
  <c r="AH39" i="76" s="1"/>
  <c r="AI39" i="76" s="1"/>
  <c r="AF39" i="76"/>
  <c r="AD39" i="76"/>
  <c r="AE39" i="76" s="1"/>
  <c r="AC39" i="76"/>
  <c r="AA39" i="76"/>
  <c r="AB39" i="76" s="1"/>
  <c r="T39" i="76"/>
  <c r="S39" i="76"/>
  <c r="M39" i="76"/>
  <c r="L39" i="76"/>
  <c r="N39" i="76" s="1"/>
  <c r="I39" i="76"/>
  <c r="J39" i="76" s="1"/>
  <c r="H39" i="76"/>
  <c r="G39" i="76"/>
  <c r="E39" i="76"/>
  <c r="B39" i="76"/>
  <c r="AL38" i="76"/>
  <c r="AJ38" i="76"/>
  <c r="AK38" i="76" s="1"/>
  <c r="AH38" i="76"/>
  <c r="AI38" i="76" s="1"/>
  <c r="AG38" i="76"/>
  <c r="AF38" i="76"/>
  <c r="AD38" i="76"/>
  <c r="AE38" i="76" s="1"/>
  <c r="AC38" i="76"/>
  <c r="AA38" i="76"/>
  <c r="AB38" i="76" s="1"/>
  <c r="T38" i="76"/>
  <c r="S38" i="76"/>
  <c r="M38" i="76"/>
  <c r="L38" i="76"/>
  <c r="N38" i="76" s="1"/>
  <c r="I38" i="76"/>
  <c r="J38" i="76" s="1"/>
  <c r="H38" i="76"/>
  <c r="E38" i="76"/>
  <c r="G38" i="76" s="1"/>
  <c r="B38" i="76"/>
  <c r="AL37" i="76"/>
  <c r="AK37" i="76"/>
  <c r="AJ37" i="76"/>
  <c r="AG37" i="76"/>
  <c r="AH37" i="76" s="1"/>
  <c r="AI37" i="76" s="1"/>
  <c r="AF37" i="76"/>
  <c r="AD37" i="76"/>
  <c r="AE37" i="76" s="1"/>
  <c r="AC37" i="76"/>
  <c r="AA37" i="76"/>
  <c r="AB37" i="76" s="1"/>
  <c r="T37" i="76"/>
  <c r="S37" i="76"/>
  <c r="M37" i="76"/>
  <c r="L37" i="76"/>
  <c r="I37" i="76"/>
  <c r="J37" i="76" s="1"/>
  <c r="H37" i="76"/>
  <c r="E37" i="76"/>
  <c r="G37" i="76" s="1"/>
  <c r="B37" i="76"/>
  <c r="AL36" i="76"/>
  <c r="AJ36" i="76"/>
  <c r="AK36" i="76" s="1"/>
  <c r="AH36" i="76"/>
  <c r="AI36" i="76" s="1"/>
  <c r="AG36" i="76"/>
  <c r="AF36" i="76"/>
  <c r="AD36" i="76"/>
  <c r="AE36" i="76" s="1"/>
  <c r="AC36" i="76"/>
  <c r="AB36" i="76"/>
  <c r="AA36" i="76"/>
  <c r="T36" i="76"/>
  <c r="S36" i="76"/>
  <c r="O36" i="76"/>
  <c r="M36" i="76"/>
  <c r="L36" i="76"/>
  <c r="N36" i="76" s="1"/>
  <c r="I36" i="76"/>
  <c r="J36" i="76" s="1"/>
  <c r="H36" i="76"/>
  <c r="E36" i="76"/>
  <c r="G36" i="76" s="1"/>
  <c r="B36" i="76"/>
  <c r="AL35" i="76"/>
  <c r="AJ35" i="76"/>
  <c r="AK35" i="76" s="1"/>
  <c r="AG35" i="76"/>
  <c r="AH35" i="76" s="1"/>
  <c r="AI35" i="76" s="1"/>
  <c r="AF35" i="76"/>
  <c r="AD35" i="76"/>
  <c r="AE35" i="76" s="1"/>
  <c r="AC35" i="76"/>
  <c r="AA35" i="76"/>
  <c r="AB35" i="76" s="1"/>
  <c r="T35" i="76"/>
  <c r="S35" i="76"/>
  <c r="M35" i="76"/>
  <c r="L35" i="76"/>
  <c r="N35" i="76" s="1"/>
  <c r="I35" i="76"/>
  <c r="J35" i="76" s="1"/>
  <c r="H35" i="76"/>
  <c r="G35" i="76"/>
  <c r="E35" i="76"/>
  <c r="B35" i="76"/>
  <c r="AL34" i="76"/>
  <c r="AJ34" i="76"/>
  <c r="AK34" i="76" s="1"/>
  <c r="AH34" i="76"/>
  <c r="AI34" i="76" s="1"/>
  <c r="AG34" i="76"/>
  <c r="AF34" i="76"/>
  <c r="AD34" i="76"/>
  <c r="AE34" i="76" s="1"/>
  <c r="AC34" i="76"/>
  <c r="AA34" i="76"/>
  <c r="AB34" i="76" s="1"/>
  <c r="T34" i="76"/>
  <c r="S34" i="76"/>
  <c r="M34" i="76"/>
  <c r="L34" i="76"/>
  <c r="N34" i="76" s="1"/>
  <c r="I34" i="76"/>
  <c r="J34" i="76" s="1"/>
  <c r="H34" i="76"/>
  <c r="E34" i="76"/>
  <c r="G34" i="76" s="1"/>
  <c r="B34" i="76"/>
  <c r="AL33" i="76"/>
  <c r="AJ33" i="76"/>
  <c r="AK33" i="76" s="1"/>
  <c r="AG33" i="76"/>
  <c r="AH33" i="76" s="1"/>
  <c r="AI33" i="76" s="1"/>
  <c r="AF33" i="76"/>
  <c r="AD33" i="76"/>
  <c r="AE33" i="76" s="1"/>
  <c r="AC33" i="76"/>
  <c r="AA33" i="76"/>
  <c r="AB33" i="76" s="1"/>
  <c r="T33" i="76"/>
  <c r="S33" i="76"/>
  <c r="M33" i="76"/>
  <c r="L33" i="76"/>
  <c r="I33" i="76"/>
  <c r="J33" i="76" s="1"/>
  <c r="H33" i="76"/>
  <c r="E33" i="76"/>
  <c r="G33" i="76" s="1"/>
  <c r="B33" i="76"/>
  <c r="AL32" i="76"/>
  <c r="AJ32" i="76"/>
  <c r="AK32" i="76" s="1"/>
  <c r="AG32" i="76"/>
  <c r="AH32" i="76" s="1"/>
  <c r="AI32" i="76" s="1"/>
  <c r="AF32" i="76"/>
  <c r="AD32" i="76"/>
  <c r="AE32" i="76" s="1"/>
  <c r="AC32" i="76"/>
  <c r="AB32" i="76"/>
  <c r="AA32" i="76"/>
  <c r="T32" i="76"/>
  <c r="S32" i="76"/>
  <c r="M32" i="76"/>
  <c r="L32" i="76"/>
  <c r="N32" i="76" s="1"/>
  <c r="I32" i="76"/>
  <c r="J32" i="76" s="1"/>
  <c r="H32" i="76"/>
  <c r="E32" i="76"/>
  <c r="G32" i="76" s="1"/>
  <c r="B32" i="76"/>
  <c r="AL31" i="76"/>
  <c r="AK31" i="76"/>
  <c r="AJ31" i="76"/>
  <c r="AG31" i="76"/>
  <c r="AH31" i="76" s="1"/>
  <c r="AI31" i="76" s="1"/>
  <c r="AF31" i="76"/>
  <c r="AD31" i="76"/>
  <c r="AE31" i="76" s="1"/>
  <c r="AC31" i="76"/>
  <c r="AA31" i="76"/>
  <c r="AB31" i="76" s="1"/>
  <c r="T31" i="76"/>
  <c r="S31" i="76"/>
  <c r="M31" i="76"/>
  <c r="L31" i="76"/>
  <c r="N31" i="76" s="1"/>
  <c r="I31" i="76"/>
  <c r="J31" i="76" s="1"/>
  <c r="H31" i="76"/>
  <c r="G31" i="76"/>
  <c r="E31" i="76"/>
  <c r="B31" i="76"/>
  <c r="AL30" i="76"/>
  <c r="AJ30" i="76"/>
  <c r="AK30" i="76" s="1"/>
  <c r="AG30" i="76"/>
  <c r="AH30" i="76" s="1"/>
  <c r="AI30" i="76" s="1"/>
  <c r="AF30" i="76"/>
  <c r="AD30" i="76"/>
  <c r="AE30" i="76" s="1"/>
  <c r="AC30" i="76"/>
  <c r="AB30" i="76"/>
  <c r="AA30" i="76"/>
  <c r="T30" i="76"/>
  <c r="S30" i="76"/>
  <c r="M30" i="76"/>
  <c r="L30" i="76"/>
  <c r="N30" i="76" s="1"/>
  <c r="I30" i="76"/>
  <c r="J30" i="76" s="1"/>
  <c r="H30" i="76"/>
  <c r="E30" i="76"/>
  <c r="G30" i="76" s="1"/>
  <c r="B30" i="76"/>
  <c r="AL29" i="76"/>
  <c r="AJ29" i="76"/>
  <c r="AK29" i="76" s="1"/>
  <c r="AG29" i="76"/>
  <c r="AH29" i="76" s="1"/>
  <c r="AI29" i="76" s="1"/>
  <c r="AF29" i="76"/>
  <c r="AD29" i="76"/>
  <c r="AE29" i="76" s="1"/>
  <c r="AC29" i="76"/>
  <c r="AA29" i="76"/>
  <c r="AB29" i="76" s="1"/>
  <c r="T29" i="76"/>
  <c r="S29" i="76"/>
  <c r="M29" i="76"/>
  <c r="L29" i="76"/>
  <c r="I29" i="76"/>
  <c r="J29" i="76" s="1"/>
  <c r="H29" i="76"/>
  <c r="E29" i="76"/>
  <c r="G29" i="76" s="1"/>
  <c r="B29" i="76"/>
  <c r="AL28" i="76"/>
  <c r="AJ28" i="76"/>
  <c r="AK28" i="76" s="1"/>
  <c r="AH28" i="76"/>
  <c r="AI28" i="76" s="1"/>
  <c r="AG28" i="76"/>
  <c r="AF28" i="76"/>
  <c r="AD28" i="76"/>
  <c r="AE28" i="76" s="1"/>
  <c r="AC28" i="76"/>
  <c r="AA28" i="76"/>
  <c r="AB28" i="76" s="1"/>
  <c r="T28" i="76"/>
  <c r="S28" i="76"/>
  <c r="O28" i="76"/>
  <c r="M28" i="76"/>
  <c r="L28" i="76"/>
  <c r="N28" i="76" s="1"/>
  <c r="J28" i="76"/>
  <c r="G28" i="76"/>
  <c r="B28" i="76"/>
  <c r="AL27" i="76"/>
  <c r="AJ27" i="76"/>
  <c r="AK27" i="76" s="1"/>
  <c r="AG27" i="76"/>
  <c r="AH27" i="76" s="1"/>
  <c r="AI27" i="76" s="1"/>
  <c r="AF27" i="76"/>
  <c r="AD27" i="76"/>
  <c r="AE27" i="76" s="1"/>
  <c r="AC27" i="76"/>
  <c r="AB27" i="76"/>
  <c r="AA27" i="76"/>
  <c r="T27" i="76"/>
  <c r="S27" i="76"/>
  <c r="M27" i="76"/>
  <c r="L27" i="76"/>
  <c r="N27" i="76" s="1"/>
  <c r="I27" i="76"/>
  <c r="J27" i="76" s="1"/>
  <c r="H27" i="76"/>
  <c r="E27" i="76"/>
  <c r="G27" i="76" s="1"/>
  <c r="B27" i="76"/>
  <c r="AL26" i="76"/>
  <c r="AK26" i="76"/>
  <c r="AJ26" i="76"/>
  <c r="AG26" i="76"/>
  <c r="AH26" i="76" s="1"/>
  <c r="AI26" i="76" s="1"/>
  <c r="AF26" i="76"/>
  <c r="AD26" i="76"/>
  <c r="AE26" i="76" s="1"/>
  <c r="AC26" i="76"/>
  <c r="AA26" i="76"/>
  <c r="AB26" i="76" s="1"/>
  <c r="T26" i="76"/>
  <c r="S26" i="76"/>
  <c r="M26" i="76"/>
  <c r="L26" i="76"/>
  <c r="N26" i="76" s="1"/>
  <c r="I26" i="76"/>
  <c r="J26" i="76" s="1"/>
  <c r="H26" i="76"/>
  <c r="E26" i="76"/>
  <c r="G26" i="76" s="1"/>
  <c r="B26" i="76"/>
  <c r="AL25" i="76"/>
  <c r="AJ25" i="76"/>
  <c r="AK25" i="76" s="1"/>
  <c r="AH25" i="76"/>
  <c r="AI25" i="76" s="1"/>
  <c r="AG25" i="76"/>
  <c r="AF25" i="76"/>
  <c r="AD25" i="76"/>
  <c r="AE25" i="76" s="1"/>
  <c r="AC25" i="76"/>
  <c r="AB25" i="76"/>
  <c r="AA25" i="76"/>
  <c r="T25" i="76"/>
  <c r="S25" i="76"/>
  <c r="M25" i="76"/>
  <c r="L25" i="76"/>
  <c r="N25" i="76" s="1"/>
  <c r="O25" i="76" s="1"/>
  <c r="I25" i="76"/>
  <c r="J25" i="76" s="1"/>
  <c r="H25" i="76"/>
  <c r="E25" i="76"/>
  <c r="G25" i="76" s="1"/>
  <c r="B25" i="76"/>
  <c r="AL24" i="76"/>
  <c r="AK24" i="76"/>
  <c r="AJ24" i="76"/>
  <c r="AG24" i="76"/>
  <c r="AH24" i="76" s="1"/>
  <c r="AI24" i="76" s="1"/>
  <c r="AF24" i="76"/>
  <c r="AD24" i="76"/>
  <c r="AE24" i="76" s="1"/>
  <c r="AC24" i="76"/>
  <c r="AA24" i="76"/>
  <c r="AB24" i="76" s="1"/>
  <c r="T24" i="76"/>
  <c r="S24" i="76"/>
  <c r="M24" i="76"/>
  <c r="L24" i="76"/>
  <c r="I24" i="76"/>
  <c r="J24" i="76" s="1"/>
  <c r="H24" i="76"/>
  <c r="E24" i="76"/>
  <c r="G24" i="76" s="1"/>
  <c r="B24" i="76"/>
  <c r="AL23" i="76"/>
  <c r="AJ23" i="76"/>
  <c r="AK23" i="76" s="1"/>
  <c r="AH23" i="76"/>
  <c r="AI23" i="76" s="1"/>
  <c r="AG23" i="76"/>
  <c r="AF23" i="76"/>
  <c r="AD23" i="76"/>
  <c r="AE23" i="76" s="1"/>
  <c r="AC23" i="76"/>
  <c r="AB23" i="76"/>
  <c r="AA23" i="76"/>
  <c r="T23" i="76"/>
  <c r="S23" i="76"/>
  <c r="M23" i="76"/>
  <c r="L23" i="76"/>
  <c r="N23" i="76" s="1"/>
  <c r="I23" i="76"/>
  <c r="J23" i="76" s="1"/>
  <c r="H23" i="76"/>
  <c r="E23" i="76"/>
  <c r="G23" i="76" s="1"/>
  <c r="B23" i="76"/>
  <c r="AL22" i="76"/>
  <c r="AK22" i="76"/>
  <c r="AJ22" i="76"/>
  <c r="AG22" i="76"/>
  <c r="AH22" i="76" s="1"/>
  <c r="AI22" i="76" s="1"/>
  <c r="AF22" i="76"/>
  <c r="AD22" i="76"/>
  <c r="AE22" i="76" s="1"/>
  <c r="AC22" i="76"/>
  <c r="AA22" i="76"/>
  <c r="AB22" i="76" s="1"/>
  <c r="T22" i="76"/>
  <c r="S22" i="76"/>
  <c r="M22" i="76"/>
  <c r="L22" i="76"/>
  <c r="N22" i="76" s="1"/>
  <c r="O22" i="76" s="1"/>
  <c r="I22" i="76"/>
  <c r="J22" i="76" s="1"/>
  <c r="H22" i="76"/>
  <c r="E22" i="76"/>
  <c r="G22" i="76" s="1"/>
  <c r="B22" i="76"/>
  <c r="AL21" i="76"/>
  <c r="AJ21" i="76"/>
  <c r="AK21" i="76" s="1"/>
  <c r="AH21" i="76"/>
  <c r="AI21" i="76" s="1"/>
  <c r="AG21" i="76"/>
  <c r="AF21" i="76"/>
  <c r="AD21" i="76"/>
  <c r="AE21" i="76" s="1"/>
  <c r="AC21" i="76"/>
  <c r="AA21" i="76"/>
  <c r="AB21" i="76" s="1"/>
  <c r="T21" i="76"/>
  <c r="S21" i="76"/>
  <c r="O21" i="76"/>
  <c r="M21" i="76"/>
  <c r="L21" i="76"/>
  <c r="N21" i="76" s="1"/>
  <c r="I21" i="76"/>
  <c r="J21" i="76" s="1"/>
  <c r="H21" i="76"/>
  <c r="E21" i="76"/>
  <c r="G21" i="76" s="1"/>
  <c r="B21" i="76"/>
  <c r="AL20" i="76"/>
  <c r="AK20" i="76"/>
  <c r="AJ20" i="76"/>
  <c r="AI20" i="76"/>
  <c r="AG20" i="76"/>
  <c r="AH20" i="76" s="1"/>
  <c r="AF20" i="76"/>
  <c r="AD20" i="76"/>
  <c r="AE20" i="76" s="1"/>
  <c r="AC20" i="76"/>
  <c r="AA20" i="76"/>
  <c r="AB20" i="76" s="1"/>
  <c r="T20" i="76"/>
  <c r="S20" i="76"/>
  <c r="M20" i="76"/>
  <c r="L20" i="76"/>
  <c r="I20" i="76"/>
  <c r="J20" i="76" s="1"/>
  <c r="H20" i="76"/>
  <c r="G20" i="76"/>
  <c r="E20" i="76"/>
  <c r="B20" i="76"/>
  <c r="AL19" i="76"/>
  <c r="AJ19" i="76"/>
  <c r="AK19" i="76" s="1"/>
  <c r="AG19" i="76"/>
  <c r="AH19" i="76" s="1"/>
  <c r="AI19" i="76" s="1"/>
  <c r="AF19" i="76"/>
  <c r="AD19" i="76"/>
  <c r="AE19" i="76" s="1"/>
  <c r="AC19" i="76"/>
  <c r="AB19" i="76"/>
  <c r="AA19" i="76"/>
  <c r="T19" i="76"/>
  <c r="S19" i="76"/>
  <c r="M19" i="76"/>
  <c r="L19" i="76"/>
  <c r="N19" i="76" s="1"/>
  <c r="I19" i="76"/>
  <c r="J19" i="76" s="1"/>
  <c r="H19" i="76"/>
  <c r="E19" i="76"/>
  <c r="G19" i="76" s="1"/>
  <c r="B19" i="76"/>
  <c r="AL18" i="76"/>
  <c r="AJ18" i="76"/>
  <c r="AK18" i="76" s="1"/>
  <c r="AG18" i="76"/>
  <c r="AH18" i="76" s="1"/>
  <c r="AI18" i="76" s="1"/>
  <c r="AF18" i="76"/>
  <c r="AD18" i="76"/>
  <c r="AE18" i="76" s="1"/>
  <c r="AC18" i="76"/>
  <c r="AA18" i="76"/>
  <c r="AB18" i="76" s="1"/>
  <c r="T18" i="76"/>
  <c r="S18" i="76"/>
  <c r="N18" i="76"/>
  <c r="M18" i="76"/>
  <c r="L18" i="76"/>
  <c r="I18" i="76"/>
  <c r="J18" i="76" s="1"/>
  <c r="H18" i="76"/>
  <c r="E18" i="76"/>
  <c r="G18" i="76" s="1"/>
  <c r="B18" i="76"/>
  <c r="AL17" i="76"/>
  <c r="AJ17" i="76"/>
  <c r="AK17" i="76" s="1"/>
  <c r="AG17" i="76"/>
  <c r="AH17" i="76" s="1"/>
  <c r="AI17" i="76" s="1"/>
  <c r="AF17" i="76"/>
  <c r="AD17" i="76"/>
  <c r="AE17" i="76" s="1"/>
  <c r="AC17" i="76"/>
  <c r="AA17" i="76"/>
  <c r="AB17" i="76" s="1"/>
  <c r="T17" i="76"/>
  <c r="S17" i="76"/>
  <c r="M17" i="76"/>
  <c r="L17" i="76"/>
  <c r="N17" i="76" s="1"/>
  <c r="I17" i="76"/>
  <c r="J17" i="76" s="1"/>
  <c r="H17" i="76"/>
  <c r="E17" i="76"/>
  <c r="G17" i="76" s="1"/>
  <c r="B17" i="76"/>
  <c r="AL16" i="76"/>
  <c r="AJ16" i="76"/>
  <c r="AK16" i="76" s="1"/>
  <c r="AG16" i="76"/>
  <c r="AH16" i="76" s="1"/>
  <c r="AI16" i="76" s="1"/>
  <c r="AF16" i="76"/>
  <c r="AD16" i="76"/>
  <c r="AE16" i="76" s="1"/>
  <c r="AC16" i="76"/>
  <c r="AA16" i="76"/>
  <c r="AB16" i="76" s="1"/>
  <c r="T16" i="76"/>
  <c r="S16" i="76"/>
  <c r="M16" i="76"/>
  <c r="L16" i="76"/>
  <c r="N16" i="76" s="1"/>
  <c r="I16" i="76"/>
  <c r="J16" i="76" s="1"/>
  <c r="H16" i="76"/>
  <c r="E16" i="76"/>
  <c r="G16" i="76" s="1"/>
  <c r="B16" i="76"/>
  <c r="AL15" i="76"/>
  <c r="AJ15" i="76"/>
  <c r="AK15" i="76" s="1"/>
  <c r="AG15" i="76"/>
  <c r="AH15" i="76" s="1"/>
  <c r="AI15" i="76" s="1"/>
  <c r="AF15" i="76"/>
  <c r="AD15" i="76"/>
  <c r="AE15" i="76" s="1"/>
  <c r="AC15" i="76"/>
  <c r="AA15" i="76"/>
  <c r="AB15" i="76" s="1"/>
  <c r="T15" i="76"/>
  <c r="S15" i="76"/>
  <c r="M15" i="76"/>
  <c r="L15" i="76"/>
  <c r="N15" i="76" s="1"/>
  <c r="I15" i="76"/>
  <c r="J15" i="76" s="1"/>
  <c r="H15" i="76"/>
  <c r="E15" i="76"/>
  <c r="G15" i="76" s="1"/>
  <c r="B15" i="76"/>
  <c r="AL14" i="76"/>
  <c r="AJ14" i="76"/>
  <c r="AK14" i="76" s="1"/>
  <c r="AG14" i="76"/>
  <c r="AH14" i="76" s="1"/>
  <c r="AI14" i="76" s="1"/>
  <c r="AF14" i="76"/>
  <c r="AD14" i="76"/>
  <c r="AE14" i="76" s="1"/>
  <c r="AC14" i="76"/>
  <c r="AA14" i="76"/>
  <c r="AB14" i="76" s="1"/>
  <c r="T14" i="76"/>
  <c r="S14" i="76"/>
  <c r="N14" i="76"/>
  <c r="M14" i="76"/>
  <c r="L14" i="76"/>
  <c r="I14" i="76"/>
  <c r="J14" i="76" s="1"/>
  <c r="H14" i="76"/>
  <c r="E14" i="76"/>
  <c r="G14" i="76" s="1"/>
  <c r="B14" i="76"/>
  <c r="AL13" i="76"/>
  <c r="AJ13" i="76"/>
  <c r="AK13" i="76" s="1"/>
  <c r="AG13" i="76"/>
  <c r="AH13" i="76" s="1"/>
  <c r="AI13" i="76" s="1"/>
  <c r="AF13" i="76"/>
  <c r="AD13" i="76"/>
  <c r="AE13" i="76" s="1"/>
  <c r="AC13" i="76"/>
  <c r="AB13" i="76"/>
  <c r="AA13" i="76"/>
  <c r="T13" i="76"/>
  <c r="S13" i="76"/>
  <c r="M13" i="76"/>
  <c r="L13" i="76"/>
  <c r="N13" i="76" s="1"/>
  <c r="I13" i="76"/>
  <c r="J13" i="76" s="1"/>
  <c r="H13" i="76"/>
  <c r="E13" i="76"/>
  <c r="G13" i="76" s="1"/>
  <c r="B13" i="76"/>
  <c r="AL12" i="76"/>
  <c r="AJ12" i="76"/>
  <c r="AK12" i="76" s="1"/>
  <c r="AG12" i="76"/>
  <c r="AH12" i="76" s="1"/>
  <c r="AI12" i="76" s="1"/>
  <c r="AF12" i="76"/>
  <c r="AD12" i="76"/>
  <c r="AE12" i="76" s="1"/>
  <c r="AC12" i="76"/>
  <c r="AA12" i="76"/>
  <c r="AB12" i="76" s="1"/>
  <c r="T12" i="76"/>
  <c r="S12" i="76"/>
  <c r="M12" i="76"/>
  <c r="L12" i="76"/>
  <c r="N12" i="76" s="1"/>
  <c r="I12" i="76"/>
  <c r="J12" i="76" s="1"/>
  <c r="H12" i="76"/>
  <c r="E12" i="76"/>
  <c r="G12" i="76" s="1"/>
  <c r="B12" i="76"/>
  <c r="AL11" i="76"/>
  <c r="AJ11" i="76"/>
  <c r="AK11" i="76" s="1"/>
  <c r="AH11" i="76"/>
  <c r="AI11" i="76" s="1"/>
  <c r="AG11" i="76"/>
  <c r="AF11" i="76"/>
  <c r="AD11" i="76"/>
  <c r="AE11" i="76" s="1"/>
  <c r="AC11" i="76"/>
  <c r="AA11" i="76"/>
  <c r="AB11" i="76" s="1"/>
  <c r="T11" i="76"/>
  <c r="S11" i="76"/>
  <c r="M11" i="76"/>
  <c r="L11" i="76"/>
  <c r="N11" i="76" s="1"/>
  <c r="I11" i="76"/>
  <c r="J11" i="76" s="1"/>
  <c r="H11" i="76"/>
  <c r="E11" i="76"/>
  <c r="G11" i="76" s="1"/>
  <c r="B11" i="76"/>
  <c r="AL10" i="76"/>
  <c r="AJ10" i="76"/>
  <c r="AK10" i="76" s="1"/>
  <c r="AG10" i="76"/>
  <c r="AH10" i="76" s="1"/>
  <c r="AI10" i="76" s="1"/>
  <c r="AF10" i="76"/>
  <c r="AD10" i="76"/>
  <c r="AE10" i="76" s="1"/>
  <c r="AC10" i="76"/>
  <c r="AA10" i="76"/>
  <c r="AB10" i="76" s="1"/>
  <c r="T10" i="76"/>
  <c r="S10" i="76"/>
  <c r="M10" i="76"/>
  <c r="L10" i="76"/>
  <c r="N10" i="76" s="1"/>
  <c r="I10" i="76"/>
  <c r="J10" i="76" s="1"/>
  <c r="H10" i="76"/>
  <c r="E10" i="76"/>
  <c r="G10" i="76" s="1"/>
  <c r="B10" i="76"/>
  <c r="AL9" i="76"/>
  <c r="AJ9" i="76"/>
  <c r="AK9" i="76" s="1"/>
  <c r="AG9" i="76"/>
  <c r="AH9" i="76" s="1"/>
  <c r="AI9" i="76" s="1"/>
  <c r="AF9" i="76"/>
  <c r="AD9" i="76"/>
  <c r="AE9" i="76" s="1"/>
  <c r="AC9" i="76"/>
  <c r="AA9" i="76"/>
  <c r="AB9" i="76" s="1"/>
  <c r="T9" i="76"/>
  <c r="S9" i="76"/>
  <c r="N9" i="76"/>
  <c r="M9" i="76"/>
  <c r="L9" i="76"/>
  <c r="I9" i="76"/>
  <c r="J9" i="76" s="1"/>
  <c r="H9" i="76"/>
  <c r="G9" i="76"/>
  <c r="E9" i="76"/>
  <c r="B9" i="76"/>
  <c r="A9" i="76"/>
  <c r="A10" i="76" s="1"/>
  <c r="A11" i="76" s="1"/>
  <c r="A12" i="76" s="1"/>
  <c r="A13" i="76" s="1"/>
  <c r="A14" i="76" s="1"/>
  <c r="A15" i="76" s="1"/>
  <c r="A16" i="76" s="1"/>
  <c r="A17" i="76" s="1"/>
  <c r="A18" i="76" s="1"/>
  <c r="A19" i="76" s="1"/>
  <c r="A20" i="76" s="1"/>
  <c r="A21" i="76" s="1"/>
  <c r="A22" i="76" s="1"/>
  <c r="A23" i="76" s="1"/>
  <c r="A24" i="76" s="1"/>
  <c r="A25" i="76" s="1"/>
  <c r="A26" i="76" s="1"/>
  <c r="A27" i="76" s="1"/>
  <c r="A28" i="76" s="1"/>
  <c r="A29" i="76" s="1"/>
  <c r="A30" i="76" s="1"/>
  <c r="A31" i="76" s="1"/>
  <c r="A32" i="76" s="1"/>
  <c r="A33" i="76" s="1"/>
  <c r="A34" i="76" s="1"/>
  <c r="A35" i="76" s="1"/>
  <c r="A36" i="76" s="1"/>
  <c r="A37" i="76" s="1"/>
  <c r="A38" i="76" s="1"/>
  <c r="A39" i="76" s="1"/>
  <c r="A40" i="76" s="1"/>
  <c r="A41" i="76" s="1"/>
  <c r="A42" i="76" s="1"/>
  <c r="A43" i="76" s="1"/>
  <c r="A44" i="76" s="1"/>
  <c r="A45" i="76" s="1"/>
  <c r="A46" i="76" s="1"/>
  <c r="A47" i="76" s="1"/>
  <c r="A48" i="76" s="1"/>
  <c r="A49" i="76" s="1"/>
  <c r="A50" i="76" s="1"/>
  <c r="A51" i="76" s="1"/>
  <c r="A52" i="76" s="1"/>
  <c r="A53" i="76" s="1"/>
  <c r="A54" i="76" s="1"/>
  <c r="A55" i="76" s="1"/>
  <c r="A56" i="76" s="1"/>
  <c r="A57" i="76" s="1"/>
  <c r="A58" i="76" s="1"/>
  <c r="A59" i="76" s="1"/>
  <c r="A60" i="76" s="1"/>
  <c r="A61" i="76" s="1"/>
  <c r="A62" i="76" s="1"/>
  <c r="A63" i="76" s="1"/>
  <c r="A64" i="76" s="1"/>
  <c r="A65" i="76" s="1"/>
  <c r="A66" i="76" s="1"/>
  <c r="A67" i="76" s="1"/>
  <c r="A68" i="76" s="1"/>
  <c r="A69" i="76" s="1"/>
  <c r="A70" i="76" s="1"/>
  <c r="A71" i="76" s="1"/>
  <c r="A72" i="76" s="1"/>
  <c r="A73" i="76" s="1"/>
  <c r="A74" i="76" s="1"/>
  <c r="A75" i="76" s="1"/>
  <c r="A76" i="76" s="1"/>
  <c r="A77" i="76" s="1"/>
  <c r="A78" i="76" s="1"/>
  <c r="A79" i="76" s="1"/>
  <c r="A80" i="76" s="1"/>
  <c r="A81" i="76" s="1"/>
  <c r="A82" i="76" s="1"/>
  <c r="A83" i="76" s="1"/>
  <c r="A84" i="76" s="1"/>
  <c r="A85" i="76" s="1"/>
  <c r="A86" i="76" s="1"/>
  <c r="A87" i="76" s="1"/>
  <c r="A88" i="76" s="1"/>
  <c r="A89" i="76" s="1"/>
  <c r="A90" i="76" s="1"/>
  <c r="A91" i="76" s="1"/>
  <c r="A92" i="76" s="1"/>
  <c r="A93" i="76" s="1"/>
  <c r="A94" i="76" s="1"/>
  <c r="A95" i="76" s="1"/>
  <c r="A96" i="76" s="1"/>
  <c r="A97" i="76" s="1"/>
  <c r="A98" i="76" s="1"/>
  <c r="A99" i="76" s="1"/>
  <c r="A100" i="76" s="1"/>
  <c r="A101" i="76" s="1"/>
  <c r="A102" i="76" s="1"/>
  <c r="A103" i="76" s="1"/>
  <c r="A104" i="76" s="1"/>
  <c r="A105" i="76" s="1"/>
  <c r="A106" i="76" s="1"/>
  <c r="A107" i="76" s="1"/>
  <c r="AL8" i="76"/>
  <c r="AJ8" i="76"/>
  <c r="AK8" i="76" s="1"/>
  <c r="AG8" i="76"/>
  <c r="AH8" i="76" s="1"/>
  <c r="AI8" i="76" s="1"/>
  <c r="AF8" i="76"/>
  <c r="AD8" i="76"/>
  <c r="AE8" i="76" s="1"/>
  <c r="AC8" i="76"/>
  <c r="AA8" i="76"/>
  <c r="AB8" i="76" s="1"/>
  <c r="T8" i="76"/>
  <c r="S8" i="76"/>
  <c r="M8" i="76"/>
  <c r="L8" i="76"/>
  <c r="L108" i="76" s="1"/>
  <c r="L110" i="76" s="1"/>
  <c r="H8" i="76"/>
  <c r="I8" i="76" s="1"/>
  <c r="J8" i="76" s="1"/>
  <c r="B8" i="76"/>
  <c r="G4" i="76"/>
  <c r="D4" i="76"/>
  <c r="P3" i="76" s="1"/>
  <c r="Q3" i="76" s="1"/>
  <c r="G3" i="76"/>
  <c r="D3" i="76"/>
  <c r="K108" i="75"/>
  <c r="D108" i="75"/>
  <c r="AL107" i="75"/>
  <c r="AJ107" i="75"/>
  <c r="AK107" i="75" s="1"/>
  <c r="AG107" i="75"/>
  <c r="AH107" i="75" s="1"/>
  <c r="AI107" i="75" s="1"/>
  <c r="AF107" i="75"/>
  <c r="AD107" i="75"/>
  <c r="AE107" i="75" s="1"/>
  <c r="AC107" i="75"/>
  <c r="AA107" i="75"/>
  <c r="AB107" i="75" s="1"/>
  <c r="T107" i="75"/>
  <c r="S107" i="75"/>
  <c r="M107" i="75"/>
  <c r="L107" i="75"/>
  <c r="N107" i="75" s="1"/>
  <c r="O107" i="75" s="1"/>
  <c r="I107" i="75"/>
  <c r="J107" i="75" s="1"/>
  <c r="H107" i="75"/>
  <c r="E107" i="75"/>
  <c r="G107" i="75" s="1"/>
  <c r="B107" i="75"/>
  <c r="AL106" i="75"/>
  <c r="AJ106" i="75"/>
  <c r="AK106" i="75" s="1"/>
  <c r="AG106" i="75"/>
  <c r="AH106" i="75" s="1"/>
  <c r="AI106" i="75" s="1"/>
  <c r="AF106" i="75"/>
  <c r="AD106" i="75"/>
  <c r="AE106" i="75" s="1"/>
  <c r="AC106" i="75"/>
  <c r="AA106" i="75"/>
  <c r="AB106" i="75" s="1"/>
  <c r="T106" i="75"/>
  <c r="S106" i="75"/>
  <c r="M106" i="75"/>
  <c r="L106" i="75"/>
  <c r="I106" i="75"/>
  <c r="J106" i="75" s="1"/>
  <c r="H106" i="75"/>
  <c r="E106" i="75"/>
  <c r="G106" i="75" s="1"/>
  <c r="B106" i="75"/>
  <c r="AL105" i="75"/>
  <c r="AJ105" i="75"/>
  <c r="AK105" i="75" s="1"/>
  <c r="AG105" i="75"/>
  <c r="AH105" i="75" s="1"/>
  <c r="AI105" i="75" s="1"/>
  <c r="AF105" i="75"/>
  <c r="AD105" i="75"/>
  <c r="AE105" i="75" s="1"/>
  <c r="AC105" i="75"/>
  <c r="AA105" i="75"/>
  <c r="AB105" i="75" s="1"/>
  <c r="T105" i="75"/>
  <c r="S105" i="75"/>
  <c r="N105" i="75"/>
  <c r="O105" i="75" s="1"/>
  <c r="M105" i="75"/>
  <c r="L105" i="75"/>
  <c r="I105" i="75"/>
  <c r="J105" i="75" s="1"/>
  <c r="H105" i="75"/>
  <c r="E105" i="75"/>
  <c r="G105" i="75" s="1"/>
  <c r="B105" i="75"/>
  <c r="AL104" i="75"/>
  <c r="AJ104" i="75"/>
  <c r="AK104" i="75" s="1"/>
  <c r="AG104" i="75"/>
  <c r="AH104" i="75" s="1"/>
  <c r="AI104" i="75" s="1"/>
  <c r="AF104" i="75"/>
  <c r="AD104" i="75"/>
  <c r="AE104" i="75" s="1"/>
  <c r="AC104" i="75"/>
  <c r="AA104" i="75"/>
  <c r="AB104" i="75" s="1"/>
  <c r="T104" i="75"/>
  <c r="S104" i="75"/>
  <c r="M104" i="75"/>
  <c r="L104" i="75"/>
  <c r="N104" i="75" s="1"/>
  <c r="I104" i="75"/>
  <c r="J104" i="75" s="1"/>
  <c r="H104" i="75"/>
  <c r="E104" i="75"/>
  <c r="G104" i="75" s="1"/>
  <c r="B104" i="75"/>
  <c r="AL103" i="75"/>
  <c r="AJ103" i="75"/>
  <c r="AK103" i="75" s="1"/>
  <c r="AG103" i="75"/>
  <c r="AH103" i="75" s="1"/>
  <c r="AI103" i="75" s="1"/>
  <c r="AF103" i="75"/>
  <c r="AD103" i="75"/>
  <c r="AE103" i="75" s="1"/>
  <c r="AC103" i="75"/>
  <c r="AA103" i="75"/>
  <c r="AB103" i="75" s="1"/>
  <c r="T103" i="75"/>
  <c r="S103" i="75"/>
  <c r="M103" i="75"/>
  <c r="L103" i="75"/>
  <c r="N103" i="75" s="1"/>
  <c r="O103" i="75" s="1"/>
  <c r="I103" i="75"/>
  <c r="J103" i="75" s="1"/>
  <c r="H103" i="75"/>
  <c r="E103" i="75"/>
  <c r="G103" i="75" s="1"/>
  <c r="B103" i="75"/>
  <c r="AL102" i="75"/>
  <c r="AJ102" i="75"/>
  <c r="AK102" i="75" s="1"/>
  <c r="AG102" i="75"/>
  <c r="AH102" i="75" s="1"/>
  <c r="AI102" i="75" s="1"/>
  <c r="AF102" i="75"/>
  <c r="AD102" i="75"/>
  <c r="AE102" i="75" s="1"/>
  <c r="AC102" i="75"/>
  <c r="AA102" i="75"/>
  <c r="AB102" i="75" s="1"/>
  <c r="T102" i="75"/>
  <c r="S102" i="75"/>
  <c r="M102" i="75"/>
  <c r="L102" i="75"/>
  <c r="I102" i="75"/>
  <c r="J102" i="75" s="1"/>
  <c r="H102" i="75"/>
  <c r="E102" i="75"/>
  <c r="G102" i="75" s="1"/>
  <c r="B102" i="75"/>
  <c r="AL101" i="75"/>
  <c r="AJ101" i="75"/>
  <c r="AK101" i="75" s="1"/>
  <c r="AG101" i="75"/>
  <c r="AH101" i="75" s="1"/>
  <c r="AI101" i="75" s="1"/>
  <c r="AF101" i="75"/>
  <c r="AD101" i="75"/>
  <c r="AE101" i="75" s="1"/>
  <c r="AC101" i="75"/>
  <c r="AA101" i="75"/>
  <c r="AB101" i="75" s="1"/>
  <c r="T101" i="75"/>
  <c r="S101" i="75"/>
  <c r="N101" i="75"/>
  <c r="O101" i="75" s="1"/>
  <c r="M101" i="75"/>
  <c r="L101" i="75"/>
  <c r="I101" i="75"/>
  <c r="J101" i="75" s="1"/>
  <c r="H101" i="75"/>
  <c r="E101" i="75"/>
  <c r="G101" i="75" s="1"/>
  <c r="B101" i="75"/>
  <c r="AL100" i="75"/>
  <c r="AJ100" i="75"/>
  <c r="AK100" i="75" s="1"/>
  <c r="AG100" i="75"/>
  <c r="AH100" i="75" s="1"/>
  <c r="AI100" i="75" s="1"/>
  <c r="AF100" i="75"/>
  <c r="AD100" i="75"/>
  <c r="AE100" i="75" s="1"/>
  <c r="AC100" i="75"/>
  <c r="AB100" i="75"/>
  <c r="AA100" i="75"/>
  <c r="T100" i="75"/>
  <c r="S100" i="75"/>
  <c r="M100" i="75"/>
  <c r="L100" i="75"/>
  <c r="N100" i="75" s="1"/>
  <c r="I100" i="75"/>
  <c r="J100" i="75" s="1"/>
  <c r="H100" i="75"/>
  <c r="E100" i="75"/>
  <c r="G100" i="75" s="1"/>
  <c r="B100" i="75"/>
  <c r="AL99" i="75"/>
  <c r="AJ99" i="75"/>
  <c r="AK99" i="75" s="1"/>
  <c r="AG99" i="75"/>
  <c r="AH99" i="75" s="1"/>
  <c r="AI99" i="75" s="1"/>
  <c r="AF99" i="75"/>
  <c r="AD99" i="75"/>
  <c r="AE99" i="75" s="1"/>
  <c r="AC99" i="75"/>
  <c r="AA99" i="75"/>
  <c r="AB99" i="75" s="1"/>
  <c r="T99" i="75"/>
  <c r="S99" i="75"/>
  <c r="M99" i="75"/>
  <c r="L99" i="75"/>
  <c r="N99" i="75" s="1"/>
  <c r="O99" i="75" s="1"/>
  <c r="I99" i="75"/>
  <c r="J99" i="75" s="1"/>
  <c r="H99" i="75"/>
  <c r="G99" i="75"/>
  <c r="E99" i="75"/>
  <c r="B99" i="75"/>
  <c r="AL98" i="75"/>
  <c r="AJ98" i="75"/>
  <c r="AK98" i="75" s="1"/>
  <c r="AG98" i="75"/>
  <c r="AH98" i="75" s="1"/>
  <c r="AI98" i="75" s="1"/>
  <c r="AF98" i="75"/>
  <c r="AD98" i="75"/>
  <c r="AE98" i="75" s="1"/>
  <c r="AC98" i="75"/>
  <c r="AA98" i="75"/>
  <c r="AB98" i="75" s="1"/>
  <c r="T98" i="75"/>
  <c r="S98" i="75"/>
  <c r="M98" i="75"/>
  <c r="L98" i="75"/>
  <c r="I98" i="75"/>
  <c r="J98" i="75" s="1"/>
  <c r="H98" i="75"/>
  <c r="G98" i="75"/>
  <c r="E98" i="75"/>
  <c r="B98" i="75"/>
  <c r="AL97" i="75"/>
  <c r="AK97" i="75"/>
  <c r="AJ97" i="75"/>
  <c r="AG97" i="75"/>
  <c r="AH97" i="75" s="1"/>
  <c r="AI97" i="75" s="1"/>
  <c r="AF97" i="75"/>
  <c r="AD97" i="75"/>
  <c r="AE97" i="75" s="1"/>
  <c r="AC97" i="75"/>
  <c r="AA97" i="75"/>
  <c r="AB97" i="75" s="1"/>
  <c r="T97" i="75"/>
  <c r="S97" i="75"/>
  <c r="M97" i="75"/>
  <c r="L97" i="75"/>
  <c r="N97" i="75" s="1"/>
  <c r="I97" i="75"/>
  <c r="J97" i="75" s="1"/>
  <c r="H97" i="75"/>
  <c r="E97" i="75"/>
  <c r="G97" i="75" s="1"/>
  <c r="B97" i="75"/>
  <c r="AL96" i="75"/>
  <c r="AJ96" i="75"/>
  <c r="AK96" i="75" s="1"/>
  <c r="AG96" i="75"/>
  <c r="AH96" i="75" s="1"/>
  <c r="AI96" i="75" s="1"/>
  <c r="AF96" i="75"/>
  <c r="AD96" i="75"/>
  <c r="AE96" i="75" s="1"/>
  <c r="AC96" i="75"/>
  <c r="AA96" i="75"/>
  <c r="AB96" i="75" s="1"/>
  <c r="T96" i="75"/>
  <c r="S96" i="75"/>
  <c r="N96" i="75"/>
  <c r="M96" i="75"/>
  <c r="L96" i="75"/>
  <c r="I96" i="75"/>
  <c r="J96" i="75" s="1"/>
  <c r="H96" i="75"/>
  <c r="G96" i="75"/>
  <c r="E96" i="75"/>
  <c r="B96" i="75"/>
  <c r="AL95" i="75"/>
  <c r="AJ95" i="75"/>
  <c r="AK95" i="75" s="1"/>
  <c r="AH95" i="75"/>
  <c r="AI95" i="75" s="1"/>
  <c r="AG95" i="75"/>
  <c r="AF95" i="75"/>
  <c r="AD95" i="75"/>
  <c r="AE95" i="75" s="1"/>
  <c r="AC95" i="75"/>
  <c r="AA95" i="75"/>
  <c r="AB95" i="75" s="1"/>
  <c r="T95" i="75"/>
  <c r="S95" i="75"/>
  <c r="M95" i="75"/>
  <c r="L95" i="75"/>
  <c r="N95" i="75" s="1"/>
  <c r="O95" i="75" s="1"/>
  <c r="I95" i="75"/>
  <c r="J95" i="75" s="1"/>
  <c r="H95" i="75"/>
  <c r="E95" i="75"/>
  <c r="G95" i="75" s="1"/>
  <c r="B95" i="75"/>
  <c r="AL94" i="75"/>
  <c r="AJ94" i="75"/>
  <c r="AK94" i="75" s="1"/>
  <c r="AG94" i="75"/>
  <c r="AH94" i="75" s="1"/>
  <c r="AI94" i="75" s="1"/>
  <c r="AF94" i="75"/>
  <c r="AD94" i="75"/>
  <c r="AE94" i="75" s="1"/>
  <c r="AC94" i="75"/>
  <c r="AA94" i="75"/>
  <c r="AB94" i="75" s="1"/>
  <c r="T94" i="75"/>
  <c r="S94" i="75"/>
  <c r="M94" i="75"/>
  <c r="L94" i="75"/>
  <c r="I94" i="75"/>
  <c r="J94" i="75" s="1"/>
  <c r="H94" i="75"/>
  <c r="E94" i="75"/>
  <c r="G94" i="75" s="1"/>
  <c r="B94" i="75"/>
  <c r="AL93" i="75"/>
  <c r="AJ93" i="75"/>
  <c r="AK93" i="75" s="1"/>
  <c r="AG93" i="75"/>
  <c r="AH93" i="75" s="1"/>
  <c r="AI93" i="75" s="1"/>
  <c r="AF93" i="75"/>
  <c r="AD93" i="75"/>
  <c r="AE93" i="75" s="1"/>
  <c r="AC93" i="75"/>
  <c r="AA93" i="75"/>
  <c r="AB93" i="75" s="1"/>
  <c r="T93" i="75"/>
  <c r="S93" i="75"/>
  <c r="N93" i="75"/>
  <c r="O93" i="75" s="1"/>
  <c r="M93" i="75"/>
  <c r="L93" i="75"/>
  <c r="I93" i="75"/>
  <c r="J93" i="75" s="1"/>
  <c r="H93" i="75"/>
  <c r="E93" i="75"/>
  <c r="G93" i="75" s="1"/>
  <c r="B93" i="75"/>
  <c r="AL92" i="75"/>
  <c r="AJ92" i="75"/>
  <c r="AK92" i="75" s="1"/>
  <c r="AG92" i="75"/>
  <c r="AH92" i="75" s="1"/>
  <c r="AI92" i="75" s="1"/>
  <c r="AF92" i="75"/>
  <c r="AD92" i="75"/>
  <c r="AE92" i="75" s="1"/>
  <c r="AC92" i="75"/>
  <c r="AB92" i="75"/>
  <c r="AA92" i="75"/>
  <c r="T92" i="75"/>
  <c r="S92" i="75"/>
  <c r="M92" i="75"/>
  <c r="L92" i="75"/>
  <c r="N92" i="75" s="1"/>
  <c r="I92" i="75"/>
  <c r="J92" i="75" s="1"/>
  <c r="H92" i="75"/>
  <c r="E92" i="75"/>
  <c r="G92" i="75" s="1"/>
  <c r="B92" i="75"/>
  <c r="AL91" i="75"/>
  <c r="AJ91" i="75"/>
  <c r="AK91" i="75" s="1"/>
  <c r="AG91" i="75"/>
  <c r="AH91" i="75" s="1"/>
  <c r="AI91" i="75" s="1"/>
  <c r="AF91" i="75"/>
  <c r="AD91" i="75"/>
  <c r="AE91" i="75" s="1"/>
  <c r="AC91" i="75"/>
  <c r="AB91" i="75"/>
  <c r="AA91" i="75"/>
  <c r="T91" i="75"/>
  <c r="S91" i="75"/>
  <c r="M91" i="75"/>
  <c r="L91" i="75"/>
  <c r="N91" i="75" s="1"/>
  <c r="O91" i="75" s="1"/>
  <c r="I91" i="75"/>
  <c r="J91" i="75" s="1"/>
  <c r="H91" i="75"/>
  <c r="E91" i="75"/>
  <c r="G91" i="75" s="1"/>
  <c r="B91" i="75"/>
  <c r="AL90" i="75"/>
  <c r="AK90" i="75"/>
  <c r="AJ90" i="75"/>
  <c r="AG90" i="75"/>
  <c r="AH90" i="75" s="1"/>
  <c r="AI90" i="75" s="1"/>
  <c r="AF90" i="75"/>
  <c r="AD90" i="75"/>
  <c r="AE90" i="75" s="1"/>
  <c r="AC90" i="75"/>
  <c r="AA90" i="75"/>
  <c r="AB90" i="75" s="1"/>
  <c r="T90" i="75"/>
  <c r="S90" i="75"/>
  <c r="M90" i="75"/>
  <c r="L90" i="75"/>
  <c r="I90" i="75"/>
  <c r="J90" i="75" s="1"/>
  <c r="H90" i="75"/>
  <c r="E90" i="75"/>
  <c r="G90" i="75" s="1"/>
  <c r="B90" i="75"/>
  <c r="AL89" i="75"/>
  <c r="AJ89" i="75"/>
  <c r="AK89" i="75" s="1"/>
  <c r="AG89" i="75"/>
  <c r="AH89" i="75" s="1"/>
  <c r="AI89" i="75" s="1"/>
  <c r="AF89" i="75"/>
  <c r="AD89" i="75"/>
  <c r="AE89" i="75" s="1"/>
  <c r="AC89" i="75"/>
  <c r="AA89" i="75"/>
  <c r="AB89" i="75" s="1"/>
  <c r="T89" i="75"/>
  <c r="S89" i="75"/>
  <c r="N89" i="75"/>
  <c r="O89" i="75" s="1"/>
  <c r="M89" i="75"/>
  <c r="L89" i="75"/>
  <c r="I89" i="75"/>
  <c r="J89" i="75" s="1"/>
  <c r="H89" i="75"/>
  <c r="E89" i="75"/>
  <c r="G89" i="75" s="1"/>
  <c r="B89" i="75"/>
  <c r="AL88" i="75"/>
  <c r="AJ88" i="75"/>
  <c r="AK88" i="75" s="1"/>
  <c r="AI88" i="75"/>
  <c r="AG88" i="75"/>
  <c r="AH88" i="75" s="1"/>
  <c r="AF88" i="75"/>
  <c r="AD88" i="75"/>
  <c r="AE88" i="75" s="1"/>
  <c r="AC88" i="75"/>
  <c r="AA88" i="75"/>
  <c r="AB88" i="75" s="1"/>
  <c r="T88" i="75"/>
  <c r="S88" i="75"/>
  <c r="M88" i="75"/>
  <c r="L88" i="75"/>
  <c r="N88" i="75" s="1"/>
  <c r="I88" i="75"/>
  <c r="J88" i="75" s="1"/>
  <c r="H88" i="75"/>
  <c r="G88" i="75"/>
  <c r="E88" i="75"/>
  <c r="B88" i="75"/>
  <c r="AL87" i="75"/>
  <c r="AJ87" i="75"/>
  <c r="AK87" i="75" s="1"/>
  <c r="AH87" i="75"/>
  <c r="AI87" i="75" s="1"/>
  <c r="AG87" i="75"/>
  <c r="AF87" i="75"/>
  <c r="AD87" i="75"/>
  <c r="AE87" i="75" s="1"/>
  <c r="AC87" i="75"/>
  <c r="AA87" i="75"/>
  <c r="AB87" i="75" s="1"/>
  <c r="T87" i="75"/>
  <c r="S87" i="75"/>
  <c r="P87" i="75"/>
  <c r="O87" i="75"/>
  <c r="M87" i="75"/>
  <c r="L87" i="75"/>
  <c r="N87" i="75" s="1"/>
  <c r="I87" i="75"/>
  <c r="J87" i="75" s="1"/>
  <c r="H87" i="75"/>
  <c r="E87" i="75"/>
  <c r="G87" i="75" s="1"/>
  <c r="B87" i="75"/>
  <c r="AL86" i="75"/>
  <c r="AJ86" i="75"/>
  <c r="AK86" i="75" s="1"/>
  <c r="AG86" i="75"/>
  <c r="AH86" i="75" s="1"/>
  <c r="AI86" i="75" s="1"/>
  <c r="AF86" i="75"/>
  <c r="AD86" i="75"/>
  <c r="AE86" i="75" s="1"/>
  <c r="AC86" i="75"/>
  <c r="AA86" i="75"/>
  <c r="AB86" i="75" s="1"/>
  <c r="T86" i="75"/>
  <c r="S86" i="75"/>
  <c r="M86" i="75"/>
  <c r="L86" i="75"/>
  <c r="I86" i="75"/>
  <c r="J86" i="75" s="1"/>
  <c r="H86" i="75"/>
  <c r="E86" i="75"/>
  <c r="G86" i="75" s="1"/>
  <c r="B86" i="75"/>
  <c r="AL85" i="75"/>
  <c r="AJ85" i="75"/>
  <c r="AK85" i="75" s="1"/>
  <c r="AG85" i="75"/>
  <c r="AH85" i="75" s="1"/>
  <c r="AI85" i="75" s="1"/>
  <c r="AF85" i="75"/>
  <c r="AD85" i="75"/>
  <c r="AE85" i="75" s="1"/>
  <c r="AC85" i="75"/>
  <c r="AA85" i="75"/>
  <c r="AB85" i="75" s="1"/>
  <c r="T85" i="75"/>
  <c r="S85" i="75"/>
  <c r="N85" i="75"/>
  <c r="O85" i="75" s="1"/>
  <c r="M85" i="75"/>
  <c r="L85" i="75"/>
  <c r="I85" i="75"/>
  <c r="J85" i="75" s="1"/>
  <c r="H85" i="75"/>
  <c r="E85" i="75"/>
  <c r="G85" i="75" s="1"/>
  <c r="B85" i="75"/>
  <c r="AL84" i="75"/>
  <c r="AJ84" i="75"/>
  <c r="AK84" i="75" s="1"/>
  <c r="AG84" i="75"/>
  <c r="AH84" i="75" s="1"/>
  <c r="AI84" i="75" s="1"/>
  <c r="AF84" i="75"/>
  <c r="AD84" i="75"/>
  <c r="AE84" i="75" s="1"/>
  <c r="AC84" i="75"/>
  <c r="AA84" i="75"/>
  <c r="AB84" i="75" s="1"/>
  <c r="T84" i="75"/>
  <c r="S84" i="75"/>
  <c r="M84" i="75"/>
  <c r="L84" i="75"/>
  <c r="I84" i="75"/>
  <c r="J84" i="75" s="1"/>
  <c r="H84" i="75"/>
  <c r="E84" i="75"/>
  <c r="G84" i="75" s="1"/>
  <c r="B84" i="75"/>
  <c r="AL83" i="75"/>
  <c r="AJ83" i="75"/>
  <c r="AK83" i="75" s="1"/>
  <c r="AG83" i="75"/>
  <c r="AH83" i="75" s="1"/>
  <c r="AI83" i="75" s="1"/>
  <c r="AF83" i="75"/>
  <c r="AD83" i="75"/>
  <c r="AE83" i="75" s="1"/>
  <c r="AC83" i="75"/>
  <c r="AA83" i="75"/>
  <c r="AB83" i="75" s="1"/>
  <c r="T83" i="75"/>
  <c r="S83" i="75"/>
  <c r="M83" i="75"/>
  <c r="L83" i="75"/>
  <c r="N83" i="75" s="1"/>
  <c r="I83" i="75"/>
  <c r="J83" i="75" s="1"/>
  <c r="H83" i="75"/>
  <c r="E83" i="75"/>
  <c r="G83" i="75" s="1"/>
  <c r="B83" i="75"/>
  <c r="AL82" i="75"/>
  <c r="AJ82" i="75"/>
  <c r="AK82" i="75" s="1"/>
  <c r="AG82" i="75"/>
  <c r="AH82" i="75" s="1"/>
  <c r="AI82" i="75" s="1"/>
  <c r="AF82" i="75"/>
  <c r="AD82" i="75"/>
  <c r="AE82" i="75" s="1"/>
  <c r="AC82" i="75"/>
  <c r="AA82" i="75"/>
  <c r="AB82" i="75" s="1"/>
  <c r="T82" i="75"/>
  <c r="S82" i="75"/>
  <c r="M82" i="75"/>
  <c r="L82" i="75"/>
  <c r="I82" i="75"/>
  <c r="J82" i="75" s="1"/>
  <c r="H82" i="75"/>
  <c r="G82" i="75"/>
  <c r="E82" i="75"/>
  <c r="B82" i="75"/>
  <c r="AL81" i="75"/>
  <c r="AK81" i="75"/>
  <c r="AJ81" i="75"/>
  <c r="AG81" i="75"/>
  <c r="AH81" i="75" s="1"/>
  <c r="AI81" i="75" s="1"/>
  <c r="AF81" i="75"/>
  <c r="AD81" i="75"/>
  <c r="AE81" i="75" s="1"/>
  <c r="AC81" i="75"/>
  <c r="AB81" i="75"/>
  <c r="AA81" i="75"/>
  <c r="T81" i="75"/>
  <c r="S81" i="75"/>
  <c r="M81" i="75"/>
  <c r="L81" i="75"/>
  <c r="N81" i="75" s="1"/>
  <c r="O81" i="75" s="1"/>
  <c r="I81" i="75"/>
  <c r="J81" i="75" s="1"/>
  <c r="H81" i="75"/>
  <c r="E81" i="75"/>
  <c r="G81" i="75" s="1"/>
  <c r="B81" i="75"/>
  <c r="AL80" i="75"/>
  <c r="AJ80" i="75"/>
  <c r="AK80" i="75" s="1"/>
  <c r="AG80" i="75"/>
  <c r="AH80" i="75" s="1"/>
  <c r="AI80" i="75" s="1"/>
  <c r="AF80" i="75"/>
  <c r="AD80" i="75"/>
  <c r="AE80" i="75" s="1"/>
  <c r="AC80" i="75"/>
  <c r="AA80" i="75"/>
  <c r="AB80" i="75" s="1"/>
  <c r="T80" i="75"/>
  <c r="S80" i="75"/>
  <c r="M80" i="75"/>
  <c r="L80" i="75"/>
  <c r="I80" i="75"/>
  <c r="J80" i="75" s="1"/>
  <c r="H80" i="75"/>
  <c r="E80" i="75"/>
  <c r="G80" i="75" s="1"/>
  <c r="B80" i="75"/>
  <c r="AL79" i="75"/>
  <c r="AK79" i="75"/>
  <c r="AJ79" i="75"/>
  <c r="AG79" i="75"/>
  <c r="AH79" i="75" s="1"/>
  <c r="AI79" i="75" s="1"/>
  <c r="AF79" i="75"/>
  <c r="AD79" i="75"/>
  <c r="AE79" i="75" s="1"/>
  <c r="AC79" i="75"/>
  <c r="AB79" i="75"/>
  <c r="AA79" i="75"/>
  <c r="T79" i="75"/>
  <c r="S79" i="75"/>
  <c r="N79" i="75"/>
  <c r="M79" i="75"/>
  <c r="L79" i="75"/>
  <c r="I79" i="75"/>
  <c r="J79" i="75" s="1"/>
  <c r="H79" i="75"/>
  <c r="E79" i="75"/>
  <c r="G79" i="75" s="1"/>
  <c r="B79" i="75"/>
  <c r="AL78" i="75"/>
  <c r="AJ78" i="75"/>
  <c r="AK78" i="75" s="1"/>
  <c r="AG78" i="75"/>
  <c r="AH78" i="75" s="1"/>
  <c r="AI78" i="75" s="1"/>
  <c r="AF78" i="75"/>
  <c r="AD78" i="75"/>
  <c r="AE78" i="75" s="1"/>
  <c r="AC78" i="75"/>
  <c r="AB78" i="75"/>
  <c r="AA78" i="75"/>
  <c r="T78" i="75"/>
  <c r="S78" i="75"/>
  <c r="M78" i="75"/>
  <c r="L78" i="75"/>
  <c r="N78" i="75" s="1"/>
  <c r="I78" i="75"/>
  <c r="J78" i="75" s="1"/>
  <c r="H78" i="75"/>
  <c r="G78" i="75"/>
  <c r="E78" i="75"/>
  <c r="B78" i="75"/>
  <c r="AL77" i="75"/>
  <c r="AJ77" i="75"/>
  <c r="AK77" i="75" s="1"/>
  <c r="AH77" i="75"/>
  <c r="AI77" i="75" s="1"/>
  <c r="AG77" i="75"/>
  <c r="AF77" i="75"/>
  <c r="AD77" i="75"/>
  <c r="AE77" i="75" s="1"/>
  <c r="AC77" i="75"/>
  <c r="AA77" i="75"/>
  <c r="AB77" i="75" s="1"/>
  <c r="T77" i="75"/>
  <c r="S77" i="75"/>
  <c r="M77" i="75"/>
  <c r="L77" i="75"/>
  <c r="I77" i="75"/>
  <c r="J77" i="75" s="1"/>
  <c r="H77" i="75"/>
  <c r="G77" i="75"/>
  <c r="E77" i="75"/>
  <c r="B77" i="75"/>
  <c r="AL76" i="75"/>
  <c r="AK76" i="75"/>
  <c r="AJ76" i="75"/>
  <c r="AH76" i="75"/>
  <c r="AI76" i="75" s="1"/>
  <c r="AG76" i="75"/>
  <c r="AF76" i="75"/>
  <c r="AD76" i="75"/>
  <c r="AE76" i="75" s="1"/>
  <c r="AC76" i="75"/>
  <c r="AA76" i="75"/>
  <c r="AB76" i="75" s="1"/>
  <c r="T76" i="75"/>
  <c r="S76" i="75"/>
  <c r="O76" i="75"/>
  <c r="N76" i="75"/>
  <c r="M76" i="75"/>
  <c r="L76" i="75"/>
  <c r="I76" i="75"/>
  <c r="J76" i="75" s="1"/>
  <c r="H76" i="75"/>
  <c r="E76" i="75"/>
  <c r="G76" i="75" s="1"/>
  <c r="B76" i="75"/>
  <c r="AL75" i="75"/>
  <c r="AK75" i="75"/>
  <c r="AJ75" i="75"/>
  <c r="AG75" i="75"/>
  <c r="AH75" i="75" s="1"/>
  <c r="AI75" i="75" s="1"/>
  <c r="AF75" i="75"/>
  <c r="AD75" i="75"/>
  <c r="AE75" i="75" s="1"/>
  <c r="AC75" i="75"/>
  <c r="AB75" i="75"/>
  <c r="AA75" i="75"/>
  <c r="T75" i="75"/>
  <c r="S75" i="75"/>
  <c r="N75" i="75"/>
  <c r="M75" i="75"/>
  <c r="L75" i="75"/>
  <c r="I75" i="75"/>
  <c r="J75" i="75" s="1"/>
  <c r="H75" i="75"/>
  <c r="E75" i="75"/>
  <c r="G75" i="75" s="1"/>
  <c r="B75" i="75"/>
  <c r="AL74" i="75"/>
  <c r="AJ74" i="75"/>
  <c r="AK74" i="75" s="1"/>
  <c r="AG74" i="75"/>
  <c r="AH74" i="75" s="1"/>
  <c r="AI74" i="75" s="1"/>
  <c r="AF74" i="75"/>
  <c r="AD74" i="75"/>
  <c r="AE74" i="75" s="1"/>
  <c r="AC74" i="75"/>
  <c r="AB74" i="75"/>
  <c r="AA74" i="75"/>
  <c r="T74" i="75"/>
  <c r="S74" i="75"/>
  <c r="Q74" i="75"/>
  <c r="P74" i="75"/>
  <c r="M74" i="75"/>
  <c r="L74" i="75"/>
  <c r="N74" i="75" s="1"/>
  <c r="O74" i="75" s="1"/>
  <c r="I74" i="75"/>
  <c r="J74" i="75" s="1"/>
  <c r="H74" i="75"/>
  <c r="G74" i="75"/>
  <c r="E74" i="75"/>
  <c r="B74" i="75"/>
  <c r="AL73" i="75"/>
  <c r="AJ73" i="75"/>
  <c r="AK73" i="75" s="1"/>
  <c r="AH73" i="75"/>
  <c r="AI73" i="75" s="1"/>
  <c r="AG73" i="75"/>
  <c r="AF73" i="75"/>
  <c r="AD73" i="75"/>
  <c r="AE73" i="75" s="1"/>
  <c r="AC73" i="75"/>
  <c r="AA73" i="75"/>
  <c r="AB73" i="75" s="1"/>
  <c r="T73" i="75"/>
  <c r="S73" i="75"/>
  <c r="M73" i="75"/>
  <c r="L73" i="75"/>
  <c r="I73" i="75"/>
  <c r="J73" i="75" s="1"/>
  <c r="H73" i="75"/>
  <c r="E73" i="75"/>
  <c r="G73" i="75" s="1"/>
  <c r="B73" i="75"/>
  <c r="AL72" i="75"/>
  <c r="AK72" i="75"/>
  <c r="AJ72" i="75"/>
  <c r="AG72" i="75"/>
  <c r="AH72" i="75" s="1"/>
  <c r="AI72" i="75" s="1"/>
  <c r="AF72" i="75"/>
  <c r="AD72" i="75"/>
  <c r="AE72" i="75" s="1"/>
  <c r="AC72" i="75"/>
  <c r="AA72" i="75"/>
  <c r="AB72" i="75" s="1"/>
  <c r="T72" i="75"/>
  <c r="S72" i="75"/>
  <c r="N72" i="75"/>
  <c r="M72" i="75"/>
  <c r="L72" i="75"/>
  <c r="I72" i="75"/>
  <c r="J72" i="75" s="1"/>
  <c r="H72" i="75"/>
  <c r="E72" i="75"/>
  <c r="G72" i="75" s="1"/>
  <c r="B72" i="75"/>
  <c r="AL71" i="75"/>
  <c r="AJ71" i="75"/>
  <c r="AK71" i="75" s="1"/>
  <c r="AG71" i="75"/>
  <c r="AH71" i="75" s="1"/>
  <c r="AI71" i="75" s="1"/>
  <c r="AF71" i="75"/>
  <c r="AD71" i="75"/>
  <c r="AE71" i="75" s="1"/>
  <c r="AC71" i="75"/>
  <c r="AB71" i="75"/>
  <c r="AA71" i="75"/>
  <c r="T71" i="75"/>
  <c r="S71" i="75"/>
  <c r="M71" i="75"/>
  <c r="L71" i="75"/>
  <c r="N71" i="75" s="1"/>
  <c r="I71" i="75"/>
  <c r="J71" i="75" s="1"/>
  <c r="H71" i="75"/>
  <c r="E71" i="75"/>
  <c r="G71" i="75" s="1"/>
  <c r="B71" i="75"/>
  <c r="AL70" i="75"/>
  <c r="AJ70" i="75"/>
  <c r="AK70" i="75" s="1"/>
  <c r="AG70" i="75"/>
  <c r="AH70" i="75" s="1"/>
  <c r="AI70" i="75" s="1"/>
  <c r="AF70" i="75"/>
  <c r="AD70" i="75"/>
  <c r="AE70" i="75" s="1"/>
  <c r="AC70" i="75"/>
  <c r="AB70" i="75"/>
  <c r="AA70" i="75"/>
  <c r="T70" i="75"/>
  <c r="S70" i="75"/>
  <c r="Q70" i="75"/>
  <c r="P70" i="75"/>
  <c r="M70" i="75"/>
  <c r="L70" i="75"/>
  <c r="N70" i="75" s="1"/>
  <c r="O70" i="75" s="1"/>
  <c r="I70" i="75"/>
  <c r="J70" i="75" s="1"/>
  <c r="H70" i="75"/>
  <c r="G70" i="75"/>
  <c r="E70" i="75"/>
  <c r="B70" i="75"/>
  <c r="AL69" i="75"/>
  <c r="AJ69" i="75"/>
  <c r="AK69" i="75" s="1"/>
  <c r="AH69" i="75"/>
  <c r="AI69" i="75" s="1"/>
  <c r="AG69" i="75"/>
  <c r="AF69" i="75"/>
  <c r="AD69" i="75"/>
  <c r="AE69" i="75" s="1"/>
  <c r="AC69" i="75"/>
  <c r="AA69" i="75"/>
  <c r="AB69" i="75" s="1"/>
  <c r="T69" i="75"/>
  <c r="S69" i="75"/>
  <c r="M69" i="75"/>
  <c r="L69" i="75"/>
  <c r="I69" i="75"/>
  <c r="J69" i="75" s="1"/>
  <c r="H69" i="75"/>
  <c r="E69" i="75"/>
  <c r="G69" i="75" s="1"/>
  <c r="B69" i="75"/>
  <c r="AL68" i="75"/>
  <c r="AK68" i="75"/>
  <c r="AJ68" i="75"/>
  <c r="AG68" i="75"/>
  <c r="AH68" i="75" s="1"/>
  <c r="AI68" i="75" s="1"/>
  <c r="AF68" i="75"/>
  <c r="AD68" i="75"/>
  <c r="AE68" i="75" s="1"/>
  <c r="AC68" i="75"/>
  <c r="AA68" i="75"/>
  <c r="AB68" i="75" s="1"/>
  <c r="T68" i="75"/>
  <c r="S68" i="75"/>
  <c r="N68" i="75"/>
  <c r="M68" i="75"/>
  <c r="L68" i="75"/>
  <c r="J68" i="75"/>
  <c r="G68" i="75"/>
  <c r="B68" i="75"/>
  <c r="AL67" i="75"/>
  <c r="AK67" i="75"/>
  <c r="AJ67" i="75"/>
  <c r="AG67" i="75"/>
  <c r="AH67" i="75" s="1"/>
  <c r="AI67" i="75" s="1"/>
  <c r="AF67" i="75"/>
  <c r="AD67" i="75"/>
  <c r="AE67" i="75" s="1"/>
  <c r="AC67" i="75"/>
  <c r="AA67" i="75"/>
  <c r="AB67" i="75" s="1"/>
  <c r="T67" i="75"/>
  <c r="S67" i="75"/>
  <c r="N67" i="75"/>
  <c r="M67" i="75"/>
  <c r="L67" i="75"/>
  <c r="I67" i="75"/>
  <c r="J67" i="75" s="1"/>
  <c r="H67" i="75"/>
  <c r="E67" i="75"/>
  <c r="G67" i="75" s="1"/>
  <c r="B67" i="75"/>
  <c r="AL66" i="75"/>
  <c r="AJ66" i="75"/>
  <c r="AK66" i="75" s="1"/>
  <c r="AG66" i="75"/>
  <c r="AH66" i="75" s="1"/>
  <c r="AI66" i="75" s="1"/>
  <c r="AF66" i="75"/>
  <c r="AD66" i="75"/>
  <c r="AE66" i="75" s="1"/>
  <c r="AC66" i="75"/>
  <c r="AB66" i="75"/>
  <c r="AA66" i="75"/>
  <c r="T66" i="75"/>
  <c r="S66" i="75"/>
  <c r="M66" i="75"/>
  <c r="L66" i="75"/>
  <c r="N66" i="75" s="1"/>
  <c r="I66" i="75"/>
  <c r="J66" i="75" s="1"/>
  <c r="H66" i="75"/>
  <c r="E66" i="75"/>
  <c r="G66" i="75" s="1"/>
  <c r="B66" i="75"/>
  <c r="AL65" i="75"/>
  <c r="AJ65" i="75"/>
  <c r="AK65" i="75" s="1"/>
  <c r="AG65" i="75"/>
  <c r="AH65" i="75" s="1"/>
  <c r="AI65" i="75" s="1"/>
  <c r="AF65" i="75"/>
  <c r="AD65" i="75"/>
  <c r="AE65" i="75" s="1"/>
  <c r="AC65" i="75"/>
  <c r="AA65" i="75"/>
  <c r="AB65" i="75" s="1"/>
  <c r="T65" i="75"/>
  <c r="S65" i="75"/>
  <c r="M65" i="75"/>
  <c r="L65" i="75"/>
  <c r="N65" i="75" s="1"/>
  <c r="O65" i="75" s="1"/>
  <c r="I65" i="75"/>
  <c r="J65" i="75" s="1"/>
  <c r="H65" i="75"/>
  <c r="G65" i="75"/>
  <c r="E65" i="75"/>
  <c r="B65" i="75"/>
  <c r="AL64" i="75"/>
  <c r="AJ64" i="75"/>
  <c r="AK64" i="75" s="1"/>
  <c r="AG64" i="75"/>
  <c r="AH64" i="75" s="1"/>
  <c r="AI64" i="75" s="1"/>
  <c r="AF64" i="75"/>
  <c r="AD64" i="75"/>
  <c r="AE64" i="75" s="1"/>
  <c r="AC64" i="75"/>
  <c r="AA64" i="75"/>
  <c r="AB64" i="75" s="1"/>
  <c r="T64" i="75"/>
  <c r="S64" i="75"/>
  <c r="M64" i="75"/>
  <c r="L64" i="75"/>
  <c r="I64" i="75"/>
  <c r="J64" i="75" s="1"/>
  <c r="H64" i="75"/>
  <c r="E64" i="75"/>
  <c r="G64" i="75" s="1"/>
  <c r="B64" i="75"/>
  <c r="AL63" i="75"/>
  <c r="AK63" i="75"/>
  <c r="AJ63" i="75"/>
  <c r="AG63" i="75"/>
  <c r="AH63" i="75" s="1"/>
  <c r="AI63" i="75" s="1"/>
  <c r="AF63" i="75"/>
  <c r="AD63" i="75"/>
  <c r="AE63" i="75" s="1"/>
  <c r="AC63" i="75"/>
  <c r="AA63" i="75"/>
  <c r="AB63" i="75" s="1"/>
  <c r="T63" i="75"/>
  <c r="S63" i="75"/>
  <c r="M63" i="75"/>
  <c r="L63" i="75"/>
  <c r="I63" i="75"/>
  <c r="J63" i="75" s="1"/>
  <c r="H63" i="75"/>
  <c r="E63" i="75"/>
  <c r="G63" i="75" s="1"/>
  <c r="B63" i="75"/>
  <c r="AL62" i="75"/>
  <c r="AJ62" i="75"/>
  <c r="AK62" i="75" s="1"/>
  <c r="AH62" i="75"/>
  <c r="AI62" i="75" s="1"/>
  <c r="AG62" i="75"/>
  <c r="AF62" i="75"/>
  <c r="AD62" i="75"/>
  <c r="AE62" i="75" s="1"/>
  <c r="AC62" i="75"/>
  <c r="AA62" i="75"/>
  <c r="AB62" i="75" s="1"/>
  <c r="T62" i="75"/>
  <c r="S62" i="75"/>
  <c r="M62" i="75"/>
  <c r="L62" i="75"/>
  <c r="N62" i="75" s="1"/>
  <c r="I62" i="75"/>
  <c r="J62" i="75" s="1"/>
  <c r="H62" i="75"/>
  <c r="E62" i="75"/>
  <c r="G62" i="75" s="1"/>
  <c r="B62" i="75"/>
  <c r="AL61" i="75"/>
  <c r="AJ61" i="75"/>
  <c r="AK61" i="75" s="1"/>
  <c r="AG61" i="75"/>
  <c r="AH61" i="75" s="1"/>
  <c r="AI61" i="75" s="1"/>
  <c r="AF61" i="75"/>
  <c r="AD61" i="75"/>
  <c r="AE61" i="75" s="1"/>
  <c r="AC61" i="75"/>
  <c r="AA61" i="75"/>
  <c r="AB61" i="75" s="1"/>
  <c r="T61" i="75"/>
  <c r="S61" i="75"/>
  <c r="M61" i="75"/>
  <c r="L61" i="75"/>
  <c r="N61" i="75" s="1"/>
  <c r="I61" i="75"/>
  <c r="J61" i="75" s="1"/>
  <c r="H61" i="75"/>
  <c r="E61" i="75"/>
  <c r="G61" i="75" s="1"/>
  <c r="B61" i="75"/>
  <c r="AL60" i="75"/>
  <c r="AJ60" i="75"/>
  <c r="AK60" i="75" s="1"/>
  <c r="AG60" i="75"/>
  <c r="AH60" i="75" s="1"/>
  <c r="AI60" i="75" s="1"/>
  <c r="AF60" i="75"/>
  <c r="AD60" i="75"/>
  <c r="AE60" i="75" s="1"/>
  <c r="AC60" i="75"/>
  <c r="AA60" i="75"/>
  <c r="AB60" i="75" s="1"/>
  <c r="T60" i="75"/>
  <c r="S60" i="75"/>
  <c r="M60" i="75"/>
  <c r="L60" i="75"/>
  <c r="N60" i="75" s="1"/>
  <c r="I60" i="75"/>
  <c r="J60" i="75" s="1"/>
  <c r="H60" i="75"/>
  <c r="E60" i="75"/>
  <c r="G60" i="75" s="1"/>
  <c r="B60" i="75"/>
  <c r="AL59" i="75"/>
  <c r="AJ59" i="75"/>
  <c r="AK59" i="75" s="1"/>
  <c r="AG59" i="75"/>
  <c r="AH59" i="75" s="1"/>
  <c r="AI59" i="75" s="1"/>
  <c r="AF59" i="75"/>
  <c r="AD59" i="75"/>
  <c r="AE59" i="75" s="1"/>
  <c r="AC59" i="75"/>
  <c r="AA59" i="75"/>
  <c r="AB59" i="75" s="1"/>
  <c r="T59" i="75"/>
  <c r="S59" i="75"/>
  <c r="M59" i="75"/>
  <c r="L59" i="75"/>
  <c r="I59" i="75"/>
  <c r="J59" i="75" s="1"/>
  <c r="H59" i="75"/>
  <c r="E59" i="75"/>
  <c r="G59" i="75" s="1"/>
  <c r="B59" i="75"/>
  <c r="AL58" i="75"/>
  <c r="AJ58" i="75"/>
  <c r="AK58" i="75" s="1"/>
  <c r="AH58" i="75"/>
  <c r="AI58" i="75" s="1"/>
  <c r="AG58" i="75"/>
  <c r="AF58" i="75"/>
  <c r="AD58" i="75"/>
  <c r="AE58" i="75" s="1"/>
  <c r="AC58" i="75"/>
  <c r="AA58" i="75"/>
  <c r="AB58" i="75" s="1"/>
  <c r="T58" i="75"/>
  <c r="S58" i="75"/>
  <c r="M58" i="75"/>
  <c r="L58" i="75"/>
  <c r="N58" i="75" s="1"/>
  <c r="J58" i="75"/>
  <c r="I58" i="75"/>
  <c r="H58" i="75"/>
  <c r="E58" i="75"/>
  <c r="G58" i="75" s="1"/>
  <c r="B58" i="75"/>
  <c r="AL57" i="75"/>
  <c r="AK57" i="75"/>
  <c r="AJ57" i="75"/>
  <c r="AG57" i="75"/>
  <c r="AH57" i="75" s="1"/>
  <c r="AI57" i="75" s="1"/>
  <c r="AF57" i="75"/>
  <c r="AD57" i="75"/>
  <c r="AE57" i="75" s="1"/>
  <c r="AC57" i="75"/>
  <c r="AA57" i="75"/>
  <c r="AB57" i="75" s="1"/>
  <c r="T57" i="75"/>
  <c r="S57" i="75"/>
  <c r="N57" i="75"/>
  <c r="M57" i="75"/>
  <c r="L57" i="75"/>
  <c r="I57" i="75"/>
  <c r="J57" i="75" s="1"/>
  <c r="H57" i="75"/>
  <c r="E57" i="75"/>
  <c r="G57" i="75" s="1"/>
  <c r="B57" i="75"/>
  <c r="AL56" i="75"/>
  <c r="AJ56" i="75"/>
  <c r="AK56" i="75" s="1"/>
  <c r="AG56" i="75"/>
  <c r="AH56" i="75" s="1"/>
  <c r="AI56" i="75" s="1"/>
  <c r="AF56" i="75"/>
  <c r="AD56" i="75"/>
  <c r="AE56" i="75" s="1"/>
  <c r="AC56" i="75"/>
  <c r="AB56" i="75"/>
  <c r="AA56" i="75"/>
  <c r="T56" i="75"/>
  <c r="S56" i="75"/>
  <c r="M56" i="75"/>
  <c r="L56" i="75"/>
  <c r="N56" i="75" s="1"/>
  <c r="I56" i="75"/>
  <c r="J56" i="75" s="1"/>
  <c r="H56" i="75"/>
  <c r="E56" i="75"/>
  <c r="G56" i="75" s="1"/>
  <c r="B56" i="75"/>
  <c r="AL55" i="75"/>
  <c r="AJ55" i="75"/>
  <c r="AK55" i="75" s="1"/>
  <c r="AG55" i="75"/>
  <c r="AH55" i="75" s="1"/>
  <c r="AI55" i="75" s="1"/>
  <c r="AF55" i="75"/>
  <c r="AD55" i="75"/>
  <c r="AE55" i="75" s="1"/>
  <c r="AC55" i="75"/>
  <c r="AA55" i="75"/>
  <c r="AB55" i="75" s="1"/>
  <c r="T55" i="75"/>
  <c r="S55" i="75"/>
  <c r="M55" i="75"/>
  <c r="L55" i="75"/>
  <c r="I55" i="75"/>
  <c r="J55" i="75" s="1"/>
  <c r="H55" i="75"/>
  <c r="E55" i="75"/>
  <c r="G55" i="75" s="1"/>
  <c r="B55" i="75"/>
  <c r="AL54" i="75"/>
  <c r="AJ54" i="75"/>
  <c r="AK54" i="75" s="1"/>
  <c r="AH54" i="75"/>
  <c r="AI54" i="75" s="1"/>
  <c r="AG54" i="75"/>
  <c r="AF54" i="75"/>
  <c r="AD54" i="75"/>
  <c r="AE54" i="75" s="1"/>
  <c r="AC54" i="75"/>
  <c r="AA54" i="75"/>
  <c r="AB54" i="75" s="1"/>
  <c r="T54" i="75"/>
  <c r="S54" i="75"/>
  <c r="M54" i="75"/>
  <c r="L54" i="75"/>
  <c r="I54" i="75"/>
  <c r="J54" i="75" s="1"/>
  <c r="H54" i="75"/>
  <c r="E54" i="75"/>
  <c r="G54" i="75" s="1"/>
  <c r="B54" i="75"/>
  <c r="AL53" i="75"/>
  <c r="AK53" i="75"/>
  <c r="AJ53" i="75"/>
  <c r="AH53" i="75"/>
  <c r="AI53" i="75" s="1"/>
  <c r="AG53" i="75"/>
  <c r="AF53" i="75"/>
  <c r="AD53" i="75"/>
  <c r="AE53" i="75" s="1"/>
  <c r="AC53" i="75"/>
  <c r="AA53" i="75"/>
  <c r="AB53" i="75" s="1"/>
  <c r="T53" i="75"/>
  <c r="S53" i="75"/>
  <c r="M53" i="75"/>
  <c r="L53" i="75"/>
  <c r="N53" i="75" s="1"/>
  <c r="O53" i="75" s="1"/>
  <c r="I53" i="75"/>
  <c r="J53" i="75" s="1"/>
  <c r="H53" i="75"/>
  <c r="E53" i="75"/>
  <c r="G53" i="75" s="1"/>
  <c r="B53" i="75"/>
  <c r="AL52" i="75"/>
  <c r="AJ52" i="75"/>
  <c r="AK52" i="75" s="1"/>
  <c r="AG52" i="75"/>
  <c r="AH52" i="75" s="1"/>
  <c r="AI52" i="75" s="1"/>
  <c r="AF52" i="75"/>
  <c r="AD52" i="75"/>
  <c r="AE52" i="75" s="1"/>
  <c r="AC52" i="75"/>
  <c r="AA52" i="75"/>
  <c r="AB52" i="75" s="1"/>
  <c r="T52" i="75"/>
  <c r="S52" i="75"/>
  <c r="N52" i="75"/>
  <c r="M52" i="75"/>
  <c r="L52" i="75"/>
  <c r="I52" i="75"/>
  <c r="J52" i="75" s="1"/>
  <c r="H52" i="75"/>
  <c r="E52" i="75"/>
  <c r="G52" i="75" s="1"/>
  <c r="B52" i="75"/>
  <c r="AL51" i="75"/>
  <c r="AJ51" i="75"/>
  <c r="AK51" i="75" s="1"/>
  <c r="AG51" i="75"/>
  <c r="AH51" i="75" s="1"/>
  <c r="AI51" i="75" s="1"/>
  <c r="AF51" i="75"/>
  <c r="AD51" i="75"/>
  <c r="AE51" i="75" s="1"/>
  <c r="AC51" i="75"/>
  <c r="AB51" i="75"/>
  <c r="AA51" i="75"/>
  <c r="T51" i="75"/>
  <c r="S51" i="75"/>
  <c r="M51" i="75"/>
  <c r="L51" i="75"/>
  <c r="N51" i="75" s="1"/>
  <c r="O51" i="75" s="1"/>
  <c r="I51" i="75"/>
  <c r="J51" i="75" s="1"/>
  <c r="H51" i="75"/>
  <c r="G51" i="75"/>
  <c r="E51" i="75"/>
  <c r="B51" i="75"/>
  <c r="AL50" i="75"/>
  <c r="AJ50" i="75"/>
  <c r="AK50" i="75" s="1"/>
  <c r="AH50" i="75"/>
  <c r="AI50" i="75" s="1"/>
  <c r="AG50" i="75"/>
  <c r="AF50" i="75"/>
  <c r="AD50" i="75"/>
  <c r="AE50" i="75" s="1"/>
  <c r="AC50" i="75"/>
  <c r="AA50" i="75"/>
  <c r="AB50" i="75" s="1"/>
  <c r="T50" i="75"/>
  <c r="S50" i="75"/>
  <c r="M50" i="75"/>
  <c r="L50" i="75"/>
  <c r="I50" i="75"/>
  <c r="J50" i="75" s="1"/>
  <c r="H50" i="75"/>
  <c r="E50" i="75"/>
  <c r="G50" i="75" s="1"/>
  <c r="B50" i="75"/>
  <c r="AL49" i="75"/>
  <c r="AK49" i="75"/>
  <c r="AJ49" i="75"/>
  <c r="AH49" i="75"/>
  <c r="AI49" i="75" s="1"/>
  <c r="AG49" i="75"/>
  <c r="AF49" i="75"/>
  <c r="AD49" i="75"/>
  <c r="AE49" i="75" s="1"/>
  <c r="AC49" i="75"/>
  <c r="AA49" i="75"/>
  <c r="AB49" i="75" s="1"/>
  <c r="T49" i="75"/>
  <c r="S49" i="75"/>
  <c r="M49" i="75"/>
  <c r="L49" i="75"/>
  <c r="N49" i="75" s="1"/>
  <c r="O49" i="75" s="1"/>
  <c r="I49" i="75"/>
  <c r="J49" i="75" s="1"/>
  <c r="H49" i="75"/>
  <c r="E49" i="75"/>
  <c r="G49" i="75" s="1"/>
  <c r="B49" i="75"/>
  <c r="AL48" i="75"/>
  <c r="AJ48" i="75"/>
  <c r="AK48" i="75" s="1"/>
  <c r="AG48" i="75"/>
  <c r="AH48" i="75" s="1"/>
  <c r="AI48" i="75" s="1"/>
  <c r="AF48" i="75"/>
  <c r="AD48" i="75"/>
  <c r="AE48" i="75" s="1"/>
  <c r="AC48" i="75"/>
  <c r="AA48" i="75"/>
  <c r="AB48" i="75" s="1"/>
  <c r="T48" i="75"/>
  <c r="S48" i="75"/>
  <c r="N48" i="75"/>
  <c r="M48" i="75"/>
  <c r="L48" i="75"/>
  <c r="J48" i="75"/>
  <c r="G48" i="75"/>
  <c r="B48" i="75"/>
  <c r="AL47" i="75"/>
  <c r="AK47" i="75"/>
  <c r="AJ47" i="75"/>
  <c r="AG47" i="75"/>
  <c r="AH47" i="75" s="1"/>
  <c r="AI47" i="75" s="1"/>
  <c r="AF47" i="75"/>
  <c r="AD47" i="75"/>
  <c r="AE47" i="75" s="1"/>
  <c r="AC47" i="75"/>
  <c r="AB47" i="75"/>
  <c r="AA47" i="75"/>
  <c r="T47" i="75"/>
  <c r="S47" i="75"/>
  <c r="M47" i="75"/>
  <c r="L47" i="75"/>
  <c r="N47" i="75" s="1"/>
  <c r="O47" i="75" s="1"/>
  <c r="J47" i="75"/>
  <c r="I47" i="75"/>
  <c r="H47" i="75"/>
  <c r="E47" i="75"/>
  <c r="G47" i="75" s="1"/>
  <c r="B47" i="75"/>
  <c r="AL46" i="75"/>
  <c r="AJ46" i="75"/>
  <c r="AK46" i="75" s="1"/>
  <c r="AG46" i="75"/>
  <c r="AH46" i="75" s="1"/>
  <c r="AI46" i="75" s="1"/>
  <c r="AF46" i="75"/>
  <c r="AD46" i="75"/>
  <c r="AE46" i="75" s="1"/>
  <c r="AC46" i="75"/>
  <c r="AA46" i="75"/>
  <c r="AB46" i="75" s="1"/>
  <c r="T46" i="75"/>
  <c r="S46" i="75"/>
  <c r="M46" i="75"/>
  <c r="L46" i="75"/>
  <c r="N46" i="75" s="1"/>
  <c r="I46" i="75"/>
  <c r="J46" i="75" s="1"/>
  <c r="H46" i="75"/>
  <c r="E46" i="75"/>
  <c r="G46" i="75" s="1"/>
  <c r="B46" i="75"/>
  <c r="AL45" i="75"/>
  <c r="AJ45" i="75"/>
  <c r="AK45" i="75" s="1"/>
  <c r="AG45" i="75"/>
  <c r="AH45" i="75" s="1"/>
  <c r="AI45" i="75" s="1"/>
  <c r="AF45" i="75"/>
  <c r="AD45" i="75"/>
  <c r="AE45" i="75" s="1"/>
  <c r="AC45" i="75"/>
  <c r="AA45" i="75"/>
  <c r="AB45" i="75" s="1"/>
  <c r="T45" i="75"/>
  <c r="S45" i="75"/>
  <c r="M45" i="75"/>
  <c r="L45" i="75"/>
  <c r="N45" i="75" s="1"/>
  <c r="O45" i="75" s="1"/>
  <c r="P45" i="75" s="1"/>
  <c r="I45" i="75"/>
  <c r="J45" i="75" s="1"/>
  <c r="H45" i="75"/>
  <c r="E45" i="75"/>
  <c r="G45" i="75" s="1"/>
  <c r="B45" i="75"/>
  <c r="AL44" i="75"/>
  <c r="AK44" i="75"/>
  <c r="AJ44" i="75"/>
  <c r="AG44" i="75"/>
  <c r="AH44" i="75" s="1"/>
  <c r="AI44" i="75" s="1"/>
  <c r="AF44" i="75"/>
  <c r="AD44" i="75"/>
  <c r="AE44" i="75" s="1"/>
  <c r="AC44" i="75"/>
  <c r="AA44" i="75"/>
  <c r="AB44" i="75" s="1"/>
  <c r="T44" i="75"/>
  <c r="S44" i="75"/>
  <c r="M44" i="75"/>
  <c r="L44" i="75"/>
  <c r="I44" i="75"/>
  <c r="J44" i="75" s="1"/>
  <c r="H44" i="75"/>
  <c r="G44" i="75"/>
  <c r="E44" i="75"/>
  <c r="B44" i="75"/>
  <c r="AL43" i="75"/>
  <c r="AK43" i="75"/>
  <c r="AJ43" i="75"/>
  <c r="AG43" i="75"/>
  <c r="AH43" i="75" s="1"/>
  <c r="AI43" i="75" s="1"/>
  <c r="AF43" i="75"/>
  <c r="AD43" i="75"/>
  <c r="AE43" i="75" s="1"/>
  <c r="AC43" i="75"/>
  <c r="AB43" i="75"/>
  <c r="AA43" i="75"/>
  <c r="T43" i="75"/>
  <c r="S43" i="75"/>
  <c r="M43" i="75"/>
  <c r="L43" i="75"/>
  <c r="N43" i="75" s="1"/>
  <c r="O43" i="75" s="1"/>
  <c r="I43" i="75"/>
  <c r="J43" i="75" s="1"/>
  <c r="H43" i="75"/>
  <c r="E43" i="75"/>
  <c r="G43" i="75" s="1"/>
  <c r="B43" i="75"/>
  <c r="AL42" i="75"/>
  <c r="AJ42" i="75"/>
  <c r="AK42" i="75" s="1"/>
  <c r="AI42" i="75"/>
  <c r="AG42" i="75"/>
  <c r="AH42" i="75" s="1"/>
  <c r="AF42" i="75"/>
  <c r="AD42" i="75"/>
  <c r="AE42" i="75" s="1"/>
  <c r="AC42" i="75"/>
  <c r="AA42" i="75"/>
  <c r="AB42" i="75" s="1"/>
  <c r="T42" i="75"/>
  <c r="S42" i="75"/>
  <c r="M42" i="75"/>
  <c r="L42" i="75"/>
  <c r="N42" i="75" s="1"/>
  <c r="I42" i="75"/>
  <c r="J42" i="75" s="1"/>
  <c r="H42" i="75"/>
  <c r="G42" i="75"/>
  <c r="E42" i="75"/>
  <c r="B42" i="75"/>
  <c r="AL41" i="75"/>
  <c r="AJ41" i="75"/>
  <c r="AK41" i="75" s="1"/>
  <c r="AH41" i="75"/>
  <c r="AI41" i="75" s="1"/>
  <c r="AG41" i="75"/>
  <c r="AF41" i="75"/>
  <c r="AD41" i="75"/>
  <c r="AE41" i="75" s="1"/>
  <c r="AC41" i="75"/>
  <c r="AA41" i="75"/>
  <c r="AB41" i="75" s="1"/>
  <c r="T41" i="75"/>
  <c r="S41" i="75"/>
  <c r="M41" i="75"/>
  <c r="L41" i="75"/>
  <c r="N41" i="75" s="1"/>
  <c r="O41" i="75" s="1"/>
  <c r="P41" i="75" s="1"/>
  <c r="I41" i="75"/>
  <c r="J41" i="75" s="1"/>
  <c r="H41" i="75"/>
  <c r="E41" i="75"/>
  <c r="G41" i="75" s="1"/>
  <c r="B41" i="75"/>
  <c r="AL40" i="75"/>
  <c r="AK40" i="75"/>
  <c r="AJ40" i="75"/>
  <c r="AG40" i="75"/>
  <c r="AH40" i="75" s="1"/>
  <c r="AI40" i="75" s="1"/>
  <c r="AF40" i="75"/>
  <c r="AD40" i="75"/>
  <c r="AE40" i="75" s="1"/>
  <c r="AC40" i="75"/>
  <c r="AA40" i="75"/>
  <c r="AB40" i="75" s="1"/>
  <c r="T40" i="75"/>
  <c r="S40" i="75"/>
  <c r="M40" i="75"/>
  <c r="L40" i="75"/>
  <c r="I40" i="75"/>
  <c r="J40" i="75" s="1"/>
  <c r="H40" i="75"/>
  <c r="E40" i="75"/>
  <c r="G40" i="75" s="1"/>
  <c r="B40" i="75"/>
  <c r="AL39" i="75"/>
  <c r="AJ39" i="75"/>
  <c r="AK39" i="75" s="1"/>
  <c r="AG39" i="75"/>
  <c r="AH39" i="75" s="1"/>
  <c r="AI39" i="75" s="1"/>
  <c r="AF39" i="75"/>
  <c r="AD39" i="75"/>
  <c r="AE39" i="75" s="1"/>
  <c r="AC39" i="75"/>
  <c r="AA39" i="75"/>
  <c r="AB39" i="75" s="1"/>
  <c r="T39" i="75"/>
  <c r="S39" i="75"/>
  <c r="M39" i="75"/>
  <c r="L39" i="75"/>
  <c r="N39" i="75" s="1"/>
  <c r="I39" i="75"/>
  <c r="J39" i="75" s="1"/>
  <c r="H39" i="75"/>
  <c r="E39" i="75"/>
  <c r="G39" i="75" s="1"/>
  <c r="B39" i="75"/>
  <c r="AL38" i="75"/>
  <c r="AJ38" i="75"/>
  <c r="AK38" i="75" s="1"/>
  <c r="AG38" i="75"/>
  <c r="AH38" i="75" s="1"/>
  <c r="AI38" i="75" s="1"/>
  <c r="AF38" i="75"/>
  <c r="AD38" i="75"/>
  <c r="AE38" i="75" s="1"/>
  <c r="AC38" i="75"/>
  <c r="AA38" i="75"/>
  <c r="AB38" i="75" s="1"/>
  <c r="T38" i="75"/>
  <c r="S38" i="75"/>
  <c r="M38" i="75"/>
  <c r="L38" i="75"/>
  <c r="N38" i="75" s="1"/>
  <c r="I38" i="75"/>
  <c r="J38" i="75" s="1"/>
  <c r="H38" i="75"/>
  <c r="E38" i="75"/>
  <c r="G38" i="75" s="1"/>
  <c r="B38" i="75"/>
  <c r="AL37" i="75"/>
  <c r="AJ37" i="75"/>
  <c r="AK37" i="75" s="1"/>
  <c r="AG37" i="75"/>
  <c r="AH37" i="75" s="1"/>
  <c r="AI37" i="75" s="1"/>
  <c r="AF37" i="75"/>
  <c r="AD37" i="75"/>
  <c r="AE37" i="75" s="1"/>
  <c r="AC37" i="75"/>
  <c r="AB37" i="75"/>
  <c r="AA37" i="75"/>
  <c r="T37" i="75"/>
  <c r="S37" i="75"/>
  <c r="N37" i="75"/>
  <c r="M37" i="75"/>
  <c r="L37" i="75"/>
  <c r="I37" i="75"/>
  <c r="J37" i="75" s="1"/>
  <c r="H37" i="75"/>
  <c r="E37" i="75"/>
  <c r="G37" i="75" s="1"/>
  <c r="B37" i="75"/>
  <c r="AL36" i="75"/>
  <c r="AJ36" i="75"/>
  <c r="AK36" i="75" s="1"/>
  <c r="AG36" i="75"/>
  <c r="AH36" i="75" s="1"/>
  <c r="AI36" i="75" s="1"/>
  <c r="AF36" i="75"/>
  <c r="AD36" i="75"/>
  <c r="AE36" i="75" s="1"/>
  <c r="AC36" i="75"/>
  <c r="AA36" i="75"/>
  <c r="AB36" i="75" s="1"/>
  <c r="T36" i="75"/>
  <c r="S36" i="75"/>
  <c r="M36" i="75"/>
  <c r="L36" i="75"/>
  <c r="N36" i="75" s="1"/>
  <c r="I36" i="75"/>
  <c r="J36" i="75" s="1"/>
  <c r="H36" i="75"/>
  <c r="E36" i="75"/>
  <c r="G36" i="75" s="1"/>
  <c r="B36" i="75"/>
  <c r="AL35" i="75"/>
  <c r="AJ35" i="75"/>
  <c r="AK35" i="75" s="1"/>
  <c r="AG35" i="75"/>
  <c r="AH35" i="75" s="1"/>
  <c r="AI35" i="75" s="1"/>
  <c r="AF35" i="75"/>
  <c r="AD35" i="75"/>
  <c r="AE35" i="75" s="1"/>
  <c r="AC35" i="75"/>
  <c r="AA35" i="75"/>
  <c r="AB35" i="75" s="1"/>
  <c r="T35" i="75"/>
  <c r="S35" i="75"/>
  <c r="M35" i="75"/>
  <c r="L35" i="75"/>
  <c r="N35" i="75" s="1"/>
  <c r="I35" i="75"/>
  <c r="J35" i="75" s="1"/>
  <c r="H35" i="75"/>
  <c r="E35" i="75"/>
  <c r="G35" i="75" s="1"/>
  <c r="B35" i="75"/>
  <c r="AL34" i="75"/>
  <c r="AK34" i="75"/>
  <c r="AJ34" i="75"/>
  <c r="AG34" i="75"/>
  <c r="AH34" i="75" s="1"/>
  <c r="AI34" i="75" s="1"/>
  <c r="AF34" i="75"/>
  <c r="AD34" i="75"/>
  <c r="AE34" i="75" s="1"/>
  <c r="AC34" i="75"/>
  <c r="AB34" i="75"/>
  <c r="AA34" i="75"/>
  <c r="T34" i="75"/>
  <c r="S34" i="75"/>
  <c r="M34" i="75"/>
  <c r="L34" i="75"/>
  <c r="N34" i="75" s="1"/>
  <c r="I34" i="75"/>
  <c r="J34" i="75" s="1"/>
  <c r="H34" i="75"/>
  <c r="E34" i="75"/>
  <c r="G34" i="75" s="1"/>
  <c r="B34" i="75"/>
  <c r="AL33" i="75"/>
  <c r="AJ33" i="75"/>
  <c r="AK33" i="75" s="1"/>
  <c r="AG33" i="75"/>
  <c r="AH33" i="75" s="1"/>
  <c r="AI33" i="75" s="1"/>
  <c r="AF33" i="75"/>
  <c r="AD33" i="75"/>
  <c r="AE33" i="75" s="1"/>
  <c r="AC33" i="75"/>
  <c r="AA33" i="75"/>
  <c r="AB33" i="75" s="1"/>
  <c r="T33" i="75"/>
  <c r="S33" i="75"/>
  <c r="M33" i="75"/>
  <c r="L33" i="75"/>
  <c r="N33" i="75" s="1"/>
  <c r="I33" i="75"/>
  <c r="J33" i="75" s="1"/>
  <c r="H33" i="75"/>
  <c r="G33" i="75"/>
  <c r="E33" i="75"/>
  <c r="B33" i="75"/>
  <c r="AL32" i="75"/>
  <c r="AJ32" i="75"/>
  <c r="AK32" i="75" s="1"/>
  <c r="AH32" i="75"/>
  <c r="AI32" i="75" s="1"/>
  <c r="AG32" i="75"/>
  <c r="AF32" i="75"/>
  <c r="AD32" i="75"/>
  <c r="AE32" i="75" s="1"/>
  <c r="AC32" i="75"/>
  <c r="AA32" i="75"/>
  <c r="AB32" i="75" s="1"/>
  <c r="T32" i="75"/>
  <c r="S32" i="75"/>
  <c r="M32" i="75"/>
  <c r="L32" i="75"/>
  <c r="N32" i="75" s="1"/>
  <c r="I32" i="75"/>
  <c r="J32" i="75" s="1"/>
  <c r="H32" i="75"/>
  <c r="E32" i="75"/>
  <c r="G32" i="75" s="1"/>
  <c r="B32" i="75"/>
  <c r="AL31" i="75"/>
  <c r="AJ31" i="75"/>
  <c r="AK31" i="75" s="1"/>
  <c r="AG31" i="75"/>
  <c r="AH31" i="75" s="1"/>
  <c r="AI31" i="75" s="1"/>
  <c r="AF31" i="75"/>
  <c r="AD31" i="75"/>
  <c r="AE31" i="75" s="1"/>
  <c r="AC31" i="75"/>
  <c r="AA31" i="75"/>
  <c r="AB31" i="75" s="1"/>
  <c r="T31" i="75"/>
  <c r="S31" i="75"/>
  <c r="M31" i="75"/>
  <c r="L31" i="75"/>
  <c r="N31" i="75" s="1"/>
  <c r="I31" i="75"/>
  <c r="J31" i="75" s="1"/>
  <c r="H31" i="75"/>
  <c r="E31" i="75"/>
  <c r="G31" i="75" s="1"/>
  <c r="B31" i="75"/>
  <c r="AL30" i="75"/>
  <c r="AK30" i="75"/>
  <c r="AJ30" i="75"/>
  <c r="AG30" i="75"/>
  <c r="AH30" i="75" s="1"/>
  <c r="AI30" i="75" s="1"/>
  <c r="AF30" i="75"/>
  <c r="AD30" i="75"/>
  <c r="AE30" i="75" s="1"/>
  <c r="AC30" i="75"/>
  <c r="AB30" i="75"/>
  <c r="AA30" i="75"/>
  <c r="T30" i="75"/>
  <c r="S30" i="75"/>
  <c r="M30" i="75"/>
  <c r="L30" i="75"/>
  <c r="N30" i="75" s="1"/>
  <c r="I30" i="75"/>
  <c r="J30" i="75" s="1"/>
  <c r="H30" i="75"/>
  <c r="E30" i="75"/>
  <c r="G30" i="75" s="1"/>
  <c r="B30" i="75"/>
  <c r="AL29" i="75"/>
  <c r="AJ29" i="75"/>
  <c r="AK29" i="75" s="1"/>
  <c r="AG29" i="75"/>
  <c r="AH29" i="75" s="1"/>
  <c r="AI29" i="75" s="1"/>
  <c r="AF29" i="75"/>
  <c r="AD29" i="75"/>
  <c r="AE29" i="75" s="1"/>
  <c r="AC29" i="75"/>
  <c r="AA29" i="75"/>
  <c r="AB29" i="75" s="1"/>
  <c r="T29" i="75"/>
  <c r="S29" i="75"/>
  <c r="M29" i="75"/>
  <c r="L29" i="75"/>
  <c r="N29" i="75" s="1"/>
  <c r="I29" i="75"/>
  <c r="J29" i="75" s="1"/>
  <c r="H29" i="75"/>
  <c r="E29" i="75"/>
  <c r="G29" i="75" s="1"/>
  <c r="B29" i="75"/>
  <c r="AL28" i="75"/>
  <c r="AJ28" i="75"/>
  <c r="AK28" i="75" s="1"/>
  <c r="AG28" i="75"/>
  <c r="AH28" i="75" s="1"/>
  <c r="AI28" i="75" s="1"/>
  <c r="AF28" i="75"/>
  <c r="AD28" i="75"/>
  <c r="AE28" i="75" s="1"/>
  <c r="AC28" i="75"/>
  <c r="AA28" i="75"/>
  <c r="AB28" i="75" s="1"/>
  <c r="T28" i="75"/>
  <c r="S28" i="75"/>
  <c r="M28" i="75"/>
  <c r="L28" i="75"/>
  <c r="N28" i="75" s="1"/>
  <c r="J28" i="75"/>
  <c r="G28" i="75"/>
  <c r="B28" i="75"/>
  <c r="AL27" i="75"/>
  <c r="AJ27" i="75"/>
  <c r="AK27" i="75" s="1"/>
  <c r="AG27" i="75"/>
  <c r="AH27" i="75" s="1"/>
  <c r="AI27" i="75" s="1"/>
  <c r="AF27" i="75"/>
  <c r="AD27" i="75"/>
  <c r="AE27" i="75" s="1"/>
  <c r="AC27" i="75"/>
  <c r="AA27" i="75"/>
  <c r="AB27" i="75" s="1"/>
  <c r="T27" i="75"/>
  <c r="S27" i="75"/>
  <c r="M27" i="75"/>
  <c r="L27" i="75"/>
  <c r="N27" i="75" s="1"/>
  <c r="I27" i="75"/>
  <c r="J27" i="75" s="1"/>
  <c r="H27" i="75"/>
  <c r="G27" i="75"/>
  <c r="E27" i="75"/>
  <c r="B27" i="75"/>
  <c r="AL26" i="75"/>
  <c r="AK26" i="75"/>
  <c r="AJ26" i="75"/>
  <c r="AH26" i="75"/>
  <c r="AI26" i="75" s="1"/>
  <c r="AG26" i="75"/>
  <c r="AF26" i="75"/>
  <c r="AD26" i="75"/>
  <c r="AE26" i="75" s="1"/>
  <c r="AC26" i="75"/>
  <c r="AA26" i="75"/>
  <c r="AB26" i="75" s="1"/>
  <c r="T26" i="75"/>
  <c r="S26" i="75"/>
  <c r="O26" i="75"/>
  <c r="N26" i="75"/>
  <c r="M26" i="75"/>
  <c r="L26" i="75"/>
  <c r="I26" i="75"/>
  <c r="J26" i="75" s="1"/>
  <c r="H26" i="75"/>
  <c r="E26" i="75"/>
  <c r="G26" i="75" s="1"/>
  <c r="B26" i="75"/>
  <c r="AL25" i="75"/>
  <c r="AJ25" i="75"/>
  <c r="AK25" i="75" s="1"/>
  <c r="AG25" i="75"/>
  <c r="AH25" i="75" s="1"/>
  <c r="AI25" i="75" s="1"/>
  <c r="AF25" i="75"/>
  <c r="AD25" i="75"/>
  <c r="AE25" i="75" s="1"/>
  <c r="AC25" i="75"/>
  <c r="AA25" i="75"/>
  <c r="AB25" i="75" s="1"/>
  <c r="T25" i="75"/>
  <c r="S25" i="75"/>
  <c r="M25" i="75"/>
  <c r="L25" i="75"/>
  <c r="N25" i="75" s="1"/>
  <c r="I25" i="75"/>
  <c r="J25" i="75" s="1"/>
  <c r="H25" i="75"/>
  <c r="E25" i="75"/>
  <c r="G25" i="75" s="1"/>
  <c r="B25" i="75"/>
  <c r="AL24" i="75"/>
  <c r="AJ24" i="75"/>
  <c r="AK24" i="75" s="1"/>
  <c r="AG24" i="75"/>
  <c r="AH24" i="75" s="1"/>
  <c r="AI24" i="75" s="1"/>
  <c r="AF24" i="75"/>
  <c r="AD24" i="75"/>
  <c r="AE24" i="75" s="1"/>
  <c r="AC24" i="75"/>
  <c r="AB24" i="75"/>
  <c r="AA24" i="75"/>
  <c r="T24" i="75"/>
  <c r="S24" i="75"/>
  <c r="M24" i="75"/>
  <c r="L24" i="75"/>
  <c r="N24" i="75" s="1"/>
  <c r="I24" i="75"/>
  <c r="J24" i="75" s="1"/>
  <c r="H24" i="75"/>
  <c r="G24" i="75"/>
  <c r="E24" i="75"/>
  <c r="B24" i="75"/>
  <c r="AL23" i="75"/>
  <c r="AJ23" i="75"/>
  <c r="AK23" i="75" s="1"/>
  <c r="AH23" i="75"/>
  <c r="AI23" i="75" s="1"/>
  <c r="AG23" i="75"/>
  <c r="AF23" i="75"/>
  <c r="AD23" i="75"/>
  <c r="AE23" i="75" s="1"/>
  <c r="AC23" i="75"/>
  <c r="AA23" i="75"/>
  <c r="AB23" i="75" s="1"/>
  <c r="T23" i="75"/>
  <c r="S23" i="75"/>
  <c r="M23" i="75"/>
  <c r="L23" i="75"/>
  <c r="N23" i="75" s="1"/>
  <c r="I23" i="75"/>
  <c r="J23" i="75" s="1"/>
  <c r="H23" i="75"/>
  <c r="E23" i="75"/>
  <c r="G23" i="75" s="1"/>
  <c r="B23" i="75"/>
  <c r="AL22" i="75"/>
  <c r="AJ22" i="75"/>
  <c r="AK22" i="75" s="1"/>
  <c r="AG22" i="75"/>
  <c r="AH22" i="75" s="1"/>
  <c r="AI22" i="75" s="1"/>
  <c r="AF22" i="75"/>
  <c r="AD22" i="75"/>
  <c r="AE22" i="75" s="1"/>
  <c r="AC22" i="75"/>
  <c r="AA22" i="75"/>
  <c r="AB22" i="75" s="1"/>
  <c r="T22" i="75"/>
  <c r="S22" i="75"/>
  <c r="M22" i="75"/>
  <c r="L22" i="75"/>
  <c r="N22" i="75" s="1"/>
  <c r="I22" i="75"/>
  <c r="J22" i="75" s="1"/>
  <c r="H22" i="75"/>
  <c r="E22" i="75"/>
  <c r="G22" i="75" s="1"/>
  <c r="B22" i="75"/>
  <c r="AL21" i="75"/>
  <c r="AK21" i="75"/>
  <c r="AJ21" i="75"/>
  <c r="AG21" i="75"/>
  <c r="AH21" i="75" s="1"/>
  <c r="AI21" i="75" s="1"/>
  <c r="AF21" i="75"/>
  <c r="AD21" i="75"/>
  <c r="AE21" i="75" s="1"/>
  <c r="AC21" i="75"/>
  <c r="AB21" i="75"/>
  <c r="AA21" i="75"/>
  <c r="T21" i="75"/>
  <c r="S21" i="75"/>
  <c r="N21" i="75"/>
  <c r="M21" i="75"/>
  <c r="L21" i="75"/>
  <c r="I21" i="75"/>
  <c r="J21" i="75" s="1"/>
  <c r="H21" i="75"/>
  <c r="E21" i="75"/>
  <c r="G21" i="75" s="1"/>
  <c r="B21" i="75"/>
  <c r="AL20" i="75"/>
  <c r="AJ20" i="75"/>
  <c r="AK20" i="75" s="1"/>
  <c r="AG20" i="75"/>
  <c r="AH20" i="75" s="1"/>
  <c r="AI20" i="75" s="1"/>
  <c r="AF20" i="75"/>
  <c r="AD20" i="75"/>
  <c r="AE20" i="75" s="1"/>
  <c r="AC20" i="75"/>
  <c r="AA20" i="75"/>
  <c r="AB20" i="75" s="1"/>
  <c r="T20" i="75"/>
  <c r="S20" i="75"/>
  <c r="M20" i="75"/>
  <c r="L20" i="75"/>
  <c r="N20" i="75" s="1"/>
  <c r="I20" i="75"/>
  <c r="J20" i="75" s="1"/>
  <c r="H20" i="75"/>
  <c r="E20" i="75"/>
  <c r="G20" i="75" s="1"/>
  <c r="B20" i="75"/>
  <c r="AL19" i="75"/>
  <c r="AJ19" i="75"/>
  <c r="AK19" i="75" s="1"/>
  <c r="AG19" i="75"/>
  <c r="AH19" i="75" s="1"/>
  <c r="AI19" i="75" s="1"/>
  <c r="AF19" i="75"/>
  <c r="AD19" i="75"/>
  <c r="AE19" i="75" s="1"/>
  <c r="AC19" i="75"/>
  <c r="AA19" i="75"/>
  <c r="AB19" i="75" s="1"/>
  <c r="T19" i="75"/>
  <c r="S19" i="75"/>
  <c r="M19" i="75"/>
  <c r="L19" i="75"/>
  <c r="N19" i="75" s="1"/>
  <c r="I19" i="75"/>
  <c r="J19" i="75" s="1"/>
  <c r="H19" i="75"/>
  <c r="G19" i="75"/>
  <c r="E19" i="75"/>
  <c r="B19" i="75"/>
  <c r="AL18" i="75"/>
  <c r="AK18" i="75"/>
  <c r="AJ18" i="75"/>
  <c r="AH18" i="75"/>
  <c r="AI18" i="75" s="1"/>
  <c r="AG18" i="75"/>
  <c r="AF18" i="75"/>
  <c r="AD18" i="75"/>
  <c r="AE18" i="75" s="1"/>
  <c r="AC18" i="75"/>
  <c r="AA18" i="75"/>
  <c r="AB18" i="75" s="1"/>
  <c r="T18" i="75"/>
  <c r="S18" i="75"/>
  <c r="M18" i="75"/>
  <c r="L18" i="75"/>
  <c r="N18" i="75" s="1"/>
  <c r="I18" i="75"/>
  <c r="J18" i="75" s="1"/>
  <c r="H18" i="75"/>
  <c r="E18" i="75"/>
  <c r="G18" i="75" s="1"/>
  <c r="B18" i="75"/>
  <c r="AL17" i="75"/>
  <c r="AJ17" i="75"/>
  <c r="AK17" i="75" s="1"/>
  <c r="AG17" i="75"/>
  <c r="AH17" i="75" s="1"/>
  <c r="AI17" i="75" s="1"/>
  <c r="AF17" i="75"/>
  <c r="AD17" i="75"/>
  <c r="AE17" i="75" s="1"/>
  <c r="AC17" i="75"/>
  <c r="AA17" i="75"/>
  <c r="AB17" i="75" s="1"/>
  <c r="T17" i="75"/>
  <c r="S17" i="75"/>
  <c r="N17" i="75"/>
  <c r="M17" i="75"/>
  <c r="L17" i="75"/>
  <c r="I17" i="75"/>
  <c r="J17" i="75" s="1"/>
  <c r="H17" i="75"/>
  <c r="E17" i="75"/>
  <c r="G17" i="75" s="1"/>
  <c r="B17" i="75"/>
  <c r="AL16" i="75"/>
  <c r="AJ16" i="75"/>
  <c r="AK16" i="75" s="1"/>
  <c r="AG16" i="75"/>
  <c r="AH16" i="75" s="1"/>
  <c r="AI16" i="75" s="1"/>
  <c r="AF16" i="75"/>
  <c r="AD16" i="75"/>
  <c r="AE16" i="75" s="1"/>
  <c r="AC16" i="75"/>
  <c r="AB16" i="75"/>
  <c r="AA16" i="75"/>
  <c r="T16" i="75"/>
  <c r="S16" i="75"/>
  <c r="M16" i="75"/>
  <c r="L16" i="75"/>
  <c r="N16" i="75" s="1"/>
  <c r="I16" i="75"/>
  <c r="J16" i="75" s="1"/>
  <c r="H16" i="75"/>
  <c r="G16" i="75"/>
  <c r="E16" i="75"/>
  <c r="B16" i="75"/>
  <c r="AL15" i="75"/>
  <c r="AJ15" i="75"/>
  <c r="AK15" i="75" s="1"/>
  <c r="AH15" i="75"/>
  <c r="AI15" i="75" s="1"/>
  <c r="AG15" i="75"/>
  <c r="AF15" i="75"/>
  <c r="AD15" i="75"/>
  <c r="AE15" i="75" s="1"/>
  <c r="AC15" i="75"/>
  <c r="AA15" i="75"/>
  <c r="AB15" i="75" s="1"/>
  <c r="T15" i="75"/>
  <c r="S15" i="75"/>
  <c r="M15" i="75"/>
  <c r="L15" i="75"/>
  <c r="N15" i="75" s="1"/>
  <c r="I15" i="75"/>
  <c r="J15" i="75" s="1"/>
  <c r="H15" i="75"/>
  <c r="E15" i="75"/>
  <c r="G15" i="75" s="1"/>
  <c r="B15" i="75"/>
  <c r="AL14" i="75"/>
  <c r="AJ14" i="75"/>
  <c r="AK14" i="75" s="1"/>
  <c r="AG14" i="75"/>
  <c r="AH14" i="75" s="1"/>
  <c r="AI14" i="75" s="1"/>
  <c r="AF14" i="75"/>
  <c r="AD14" i="75"/>
  <c r="AE14" i="75" s="1"/>
  <c r="AC14" i="75"/>
  <c r="AA14" i="75"/>
  <c r="AB14" i="75" s="1"/>
  <c r="T14" i="75"/>
  <c r="S14" i="75"/>
  <c r="N14" i="75"/>
  <c r="M14" i="75"/>
  <c r="L14" i="75"/>
  <c r="I14" i="75"/>
  <c r="J14" i="75" s="1"/>
  <c r="H14" i="75"/>
  <c r="E14" i="75"/>
  <c r="G14" i="75" s="1"/>
  <c r="B14" i="75"/>
  <c r="AL13" i="75"/>
  <c r="AK13" i="75"/>
  <c r="AJ13" i="75"/>
  <c r="AG13" i="75"/>
  <c r="AH13" i="75" s="1"/>
  <c r="AI13" i="75" s="1"/>
  <c r="AF13" i="75"/>
  <c r="AD13" i="75"/>
  <c r="AE13" i="75" s="1"/>
  <c r="AC13" i="75"/>
  <c r="AB13" i="75"/>
  <c r="AA13" i="75"/>
  <c r="T13" i="75"/>
  <c r="S13" i="75"/>
  <c r="M13" i="75"/>
  <c r="L13" i="75"/>
  <c r="N13" i="75" s="1"/>
  <c r="I13" i="75"/>
  <c r="J13" i="75" s="1"/>
  <c r="H13" i="75"/>
  <c r="E13" i="75"/>
  <c r="G13" i="75" s="1"/>
  <c r="B13" i="75"/>
  <c r="AL12" i="75"/>
  <c r="AJ12" i="75"/>
  <c r="AK12" i="75" s="1"/>
  <c r="AG12" i="75"/>
  <c r="AH12" i="75" s="1"/>
  <c r="AI12" i="75" s="1"/>
  <c r="AF12" i="75"/>
  <c r="AD12" i="75"/>
  <c r="AE12" i="75" s="1"/>
  <c r="AC12" i="75"/>
  <c r="AA12" i="75"/>
  <c r="AB12" i="75" s="1"/>
  <c r="T12" i="75"/>
  <c r="S12" i="75"/>
  <c r="M12" i="75"/>
  <c r="L12" i="75"/>
  <c r="N12" i="75" s="1"/>
  <c r="I12" i="75"/>
  <c r="J12" i="75" s="1"/>
  <c r="H12" i="75"/>
  <c r="E12" i="75"/>
  <c r="G12" i="75" s="1"/>
  <c r="B12" i="75"/>
  <c r="AL11" i="75"/>
  <c r="AJ11" i="75"/>
  <c r="AK11" i="75" s="1"/>
  <c r="AG11" i="75"/>
  <c r="AH11" i="75" s="1"/>
  <c r="AI11" i="75" s="1"/>
  <c r="AF11" i="75"/>
  <c r="AD11" i="75"/>
  <c r="AE11" i="75" s="1"/>
  <c r="AC11" i="75"/>
  <c r="AA11" i="75"/>
  <c r="AB11" i="75" s="1"/>
  <c r="T11" i="75"/>
  <c r="S11" i="75"/>
  <c r="M11" i="75"/>
  <c r="L11" i="75"/>
  <c r="N11" i="75" s="1"/>
  <c r="I11" i="75"/>
  <c r="J11" i="75" s="1"/>
  <c r="H11" i="75"/>
  <c r="G11" i="75"/>
  <c r="E11" i="75"/>
  <c r="B11" i="75"/>
  <c r="AL10" i="75"/>
  <c r="AK10" i="75"/>
  <c r="AJ10" i="75"/>
  <c r="AH10" i="75"/>
  <c r="AI10" i="75" s="1"/>
  <c r="AG10" i="75"/>
  <c r="AF10" i="75"/>
  <c r="AD10" i="75"/>
  <c r="AE10" i="75" s="1"/>
  <c r="AC10" i="75"/>
  <c r="AA10" i="75"/>
  <c r="AB10" i="75" s="1"/>
  <c r="T10" i="75"/>
  <c r="S10" i="75"/>
  <c r="O10" i="75"/>
  <c r="N10" i="75"/>
  <c r="M10" i="75"/>
  <c r="L10" i="75"/>
  <c r="I10" i="75"/>
  <c r="J10" i="75" s="1"/>
  <c r="H10" i="75"/>
  <c r="E10" i="75"/>
  <c r="G10" i="75" s="1"/>
  <c r="B10" i="75"/>
  <c r="AL9" i="75"/>
  <c r="AJ9" i="75"/>
  <c r="AK9" i="75" s="1"/>
  <c r="AG9" i="75"/>
  <c r="AH9" i="75" s="1"/>
  <c r="AI9" i="75" s="1"/>
  <c r="AF9" i="75"/>
  <c r="AD9" i="75"/>
  <c r="AE9" i="75" s="1"/>
  <c r="AC9" i="75"/>
  <c r="AA9" i="75"/>
  <c r="AB9" i="75" s="1"/>
  <c r="T9" i="75"/>
  <c r="S9" i="75"/>
  <c r="M9" i="75"/>
  <c r="L9" i="75"/>
  <c r="N9" i="75" s="1"/>
  <c r="I9" i="75"/>
  <c r="J9" i="75" s="1"/>
  <c r="H9" i="75"/>
  <c r="E9" i="75"/>
  <c r="G9" i="75" s="1"/>
  <c r="B9" i="75"/>
  <c r="A9" i="75"/>
  <c r="A10" i="75" s="1"/>
  <c r="A11" i="75" s="1"/>
  <c r="A12" i="75" s="1"/>
  <c r="A13" i="75" s="1"/>
  <c r="A14" i="75" s="1"/>
  <c r="A15" i="75" s="1"/>
  <c r="A16" i="75" s="1"/>
  <c r="A17" i="75" s="1"/>
  <c r="A18" i="75" s="1"/>
  <c r="A19" i="75" s="1"/>
  <c r="A20" i="75" s="1"/>
  <c r="A21" i="75" s="1"/>
  <c r="A22" i="75" s="1"/>
  <c r="A23" i="75" s="1"/>
  <c r="A24" i="75" s="1"/>
  <c r="A25" i="75" s="1"/>
  <c r="A26" i="75" s="1"/>
  <c r="A27" i="75" s="1"/>
  <c r="A28" i="75" s="1"/>
  <c r="A29" i="75" s="1"/>
  <c r="A30" i="75" s="1"/>
  <c r="A31" i="75" s="1"/>
  <c r="A32" i="75" s="1"/>
  <c r="A33" i="75" s="1"/>
  <c r="A34" i="75" s="1"/>
  <c r="A35" i="75" s="1"/>
  <c r="A36" i="75" s="1"/>
  <c r="A37" i="75" s="1"/>
  <c r="A38" i="75" s="1"/>
  <c r="A39" i="75" s="1"/>
  <c r="A40" i="75" s="1"/>
  <c r="A41" i="75" s="1"/>
  <c r="A42" i="75" s="1"/>
  <c r="A43" i="75" s="1"/>
  <c r="A44" i="75" s="1"/>
  <c r="A45" i="75" s="1"/>
  <c r="A46" i="75" s="1"/>
  <c r="A47" i="75" s="1"/>
  <c r="A48" i="75" s="1"/>
  <c r="A49" i="75" s="1"/>
  <c r="A50" i="75" s="1"/>
  <c r="A51" i="75" s="1"/>
  <c r="A52" i="75" s="1"/>
  <c r="A53" i="75" s="1"/>
  <c r="A54" i="75" s="1"/>
  <c r="A55" i="75" s="1"/>
  <c r="A56" i="75" s="1"/>
  <c r="A57" i="75" s="1"/>
  <c r="A58" i="75" s="1"/>
  <c r="A59" i="75" s="1"/>
  <c r="A60" i="75" s="1"/>
  <c r="A61" i="75" s="1"/>
  <c r="A62" i="75" s="1"/>
  <c r="A63" i="75" s="1"/>
  <c r="A64" i="75" s="1"/>
  <c r="A65" i="75" s="1"/>
  <c r="A66" i="75" s="1"/>
  <c r="A67" i="75" s="1"/>
  <c r="A68" i="75" s="1"/>
  <c r="A69" i="75" s="1"/>
  <c r="A70" i="75" s="1"/>
  <c r="A71" i="75" s="1"/>
  <c r="A72" i="75" s="1"/>
  <c r="A73" i="75" s="1"/>
  <c r="A74" i="75" s="1"/>
  <c r="A75" i="75" s="1"/>
  <c r="A76" i="75" s="1"/>
  <c r="A77" i="75" s="1"/>
  <c r="A78" i="75" s="1"/>
  <c r="A79" i="75" s="1"/>
  <c r="A80" i="75" s="1"/>
  <c r="A81" i="75" s="1"/>
  <c r="A82" i="75" s="1"/>
  <c r="A83" i="75" s="1"/>
  <c r="A84" i="75" s="1"/>
  <c r="A85" i="75" s="1"/>
  <c r="A86" i="75" s="1"/>
  <c r="A87" i="75" s="1"/>
  <c r="A88" i="75" s="1"/>
  <c r="A89" i="75" s="1"/>
  <c r="A90" i="75" s="1"/>
  <c r="A91" i="75" s="1"/>
  <c r="A92" i="75" s="1"/>
  <c r="A93" i="75" s="1"/>
  <c r="A94" i="75" s="1"/>
  <c r="A95" i="75" s="1"/>
  <c r="A96" i="75" s="1"/>
  <c r="A97" i="75" s="1"/>
  <c r="A98" i="75" s="1"/>
  <c r="A99" i="75" s="1"/>
  <c r="A100" i="75" s="1"/>
  <c r="A101" i="75" s="1"/>
  <c r="A102" i="75" s="1"/>
  <c r="A103" i="75" s="1"/>
  <c r="A104" i="75" s="1"/>
  <c r="A105" i="75" s="1"/>
  <c r="A106" i="75" s="1"/>
  <c r="A107" i="75" s="1"/>
  <c r="AL8" i="75"/>
  <c r="AJ8" i="75"/>
  <c r="AK8" i="75" s="1"/>
  <c r="AG8" i="75"/>
  <c r="AH8" i="75" s="1"/>
  <c r="AI8" i="75" s="1"/>
  <c r="AF8" i="75"/>
  <c r="AD8" i="75"/>
  <c r="AE8" i="75" s="1"/>
  <c r="AC8" i="75"/>
  <c r="AA8" i="75"/>
  <c r="AB8" i="75" s="1"/>
  <c r="T8" i="75"/>
  <c r="S8" i="75"/>
  <c r="M8" i="75"/>
  <c r="L8" i="75"/>
  <c r="N8" i="75" s="1"/>
  <c r="H8" i="75"/>
  <c r="I8" i="75" s="1"/>
  <c r="J8" i="75" s="1"/>
  <c r="B8" i="75"/>
  <c r="G4" i="75"/>
  <c r="D4" i="75"/>
  <c r="G3" i="75"/>
  <c r="D3" i="75"/>
  <c r="K108" i="74"/>
  <c r="D108" i="74"/>
  <c r="AL107" i="74"/>
  <c r="AJ107" i="74"/>
  <c r="AK107" i="74" s="1"/>
  <c r="AG107" i="74"/>
  <c r="AH107" i="74" s="1"/>
  <c r="AI107" i="74" s="1"/>
  <c r="AF107" i="74"/>
  <c r="AD107" i="74"/>
  <c r="AE107" i="74" s="1"/>
  <c r="AC107" i="74"/>
  <c r="AA107" i="74"/>
  <c r="AB107" i="74" s="1"/>
  <c r="T107" i="74"/>
  <c r="S107" i="74"/>
  <c r="M107" i="74"/>
  <c r="L107" i="74"/>
  <c r="I107" i="74"/>
  <c r="J107" i="74" s="1"/>
  <c r="H107" i="74"/>
  <c r="E107" i="74"/>
  <c r="G107" i="74" s="1"/>
  <c r="B107" i="74"/>
  <c r="AL106" i="74"/>
  <c r="AJ106" i="74"/>
  <c r="AK106" i="74" s="1"/>
  <c r="AH106" i="74"/>
  <c r="AI106" i="74" s="1"/>
  <c r="AG106" i="74"/>
  <c r="AF106" i="74"/>
  <c r="AD106" i="74"/>
  <c r="AE106" i="74" s="1"/>
  <c r="AC106" i="74"/>
  <c r="AA106" i="74"/>
  <c r="AB106" i="74" s="1"/>
  <c r="T106" i="74"/>
  <c r="S106" i="74"/>
  <c r="M106" i="74"/>
  <c r="L106" i="74"/>
  <c r="N106" i="74" s="1"/>
  <c r="I106" i="74"/>
  <c r="J106" i="74" s="1"/>
  <c r="H106" i="74"/>
  <c r="E106" i="74"/>
  <c r="G106" i="74" s="1"/>
  <c r="B106" i="74"/>
  <c r="AL105" i="74"/>
  <c r="AJ105" i="74"/>
  <c r="AK105" i="74" s="1"/>
  <c r="AG105" i="74"/>
  <c r="AH105" i="74" s="1"/>
  <c r="AI105" i="74" s="1"/>
  <c r="AF105" i="74"/>
  <c r="AD105" i="74"/>
  <c r="AE105" i="74" s="1"/>
  <c r="AC105" i="74"/>
  <c r="AA105" i="74"/>
  <c r="AB105" i="74" s="1"/>
  <c r="T105" i="74"/>
  <c r="S105" i="74"/>
  <c r="N105" i="74"/>
  <c r="M105" i="74"/>
  <c r="L105" i="74"/>
  <c r="I105" i="74"/>
  <c r="J105" i="74" s="1"/>
  <c r="H105" i="74"/>
  <c r="E105" i="74"/>
  <c r="G105" i="74" s="1"/>
  <c r="B105" i="74"/>
  <c r="AL104" i="74"/>
  <c r="AJ104" i="74"/>
  <c r="AK104" i="74" s="1"/>
  <c r="AG104" i="74"/>
  <c r="AH104" i="74" s="1"/>
  <c r="AI104" i="74" s="1"/>
  <c r="AF104" i="74"/>
  <c r="AD104" i="74"/>
  <c r="AE104" i="74" s="1"/>
  <c r="AC104" i="74"/>
  <c r="AA104" i="74"/>
  <c r="AB104" i="74" s="1"/>
  <c r="T104" i="74"/>
  <c r="S104" i="74"/>
  <c r="M104" i="74"/>
  <c r="L104" i="74"/>
  <c r="N104" i="74" s="1"/>
  <c r="I104" i="74"/>
  <c r="J104" i="74" s="1"/>
  <c r="H104" i="74"/>
  <c r="E104" i="74"/>
  <c r="G104" i="74" s="1"/>
  <c r="B104" i="74"/>
  <c r="AL103" i="74"/>
  <c r="AJ103" i="74"/>
  <c r="AK103" i="74" s="1"/>
  <c r="AG103" i="74"/>
  <c r="AH103" i="74" s="1"/>
  <c r="AI103" i="74" s="1"/>
  <c r="AF103" i="74"/>
  <c r="AD103" i="74"/>
  <c r="AE103" i="74" s="1"/>
  <c r="AC103" i="74"/>
  <c r="AA103" i="74"/>
  <c r="AB103" i="74" s="1"/>
  <c r="T103" i="74"/>
  <c r="S103" i="74"/>
  <c r="M103" i="74"/>
  <c r="L103" i="74"/>
  <c r="I103" i="74"/>
  <c r="J103" i="74" s="1"/>
  <c r="H103" i="74"/>
  <c r="E103" i="74"/>
  <c r="G103" i="74" s="1"/>
  <c r="B103" i="74"/>
  <c r="AL102" i="74"/>
  <c r="AJ102" i="74"/>
  <c r="AK102" i="74" s="1"/>
  <c r="AG102" i="74"/>
  <c r="AH102" i="74" s="1"/>
  <c r="AI102" i="74" s="1"/>
  <c r="AF102" i="74"/>
  <c r="AD102" i="74"/>
  <c r="AE102" i="74" s="1"/>
  <c r="AC102" i="74"/>
  <c r="AA102" i="74"/>
  <c r="AB102" i="74" s="1"/>
  <c r="T102" i="74"/>
  <c r="S102" i="74"/>
  <c r="M102" i="74"/>
  <c r="L102" i="74"/>
  <c r="N102" i="74" s="1"/>
  <c r="I102" i="74"/>
  <c r="J102" i="74" s="1"/>
  <c r="H102" i="74"/>
  <c r="E102" i="74"/>
  <c r="G102" i="74" s="1"/>
  <c r="B102" i="74"/>
  <c r="AL101" i="74"/>
  <c r="AK101" i="74"/>
  <c r="AJ101" i="74"/>
  <c r="AG101" i="74"/>
  <c r="AH101" i="74" s="1"/>
  <c r="AI101" i="74" s="1"/>
  <c r="AF101" i="74"/>
  <c r="AD101" i="74"/>
  <c r="AE101" i="74" s="1"/>
  <c r="AC101" i="74"/>
  <c r="AB101" i="74"/>
  <c r="AA101" i="74"/>
  <c r="T101" i="74"/>
  <c r="S101" i="74"/>
  <c r="N101" i="74"/>
  <c r="M101" i="74"/>
  <c r="L101" i="74"/>
  <c r="I101" i="74"/>
  <c r="J101" i="74" s="1"/>
  <c r="H101" i="74"/>
  <c r="E101" i="74"/>
  <c r="G101" i="74" s="1"/>
  <c r="B101" i="74"/>
  <c r="AL100" i="74"/>
  <c r="AJ100" i="74"/>
  <c r="AK100" i="74" s="1"/>
  <c r="AG100" i="74"/>
  <c r="AH100" i="74" s="1"/>
  <c r="AI100" i="74" s="1"/>
  <c r="AF100" i="74"/>
  <c r="AD100" i="74"/>
  <c r="AE100" i="74" s="1"/>
  <c r="AC100" i="74"/>
  <c r="AA100" i="74"/>
  <c r="AB100" i="74" s="1"/>
  <c r="T100" i="74"/>
  <c r="S100" i="74"/>
  <c r="M100" i="74"/>
  <c r="L100" i="74"/>
  <c r="N100" i="74" s="1"/>
  <c r="I100" i="74"/>
  <c r="J100" i="74" s="1"/>
  <c r="H100" i="74"/>
  <c r="E100" i="74"/>
  <c r="G100" i="74" s="1"/>
  <c r="B100" i="74"/>
  <c r="AL99" i="74"/>
  <c r="AJ99" i="74"/>
  <c r="AK99" i="74" s="1"/>
  <c r="AG99" i="74"/>
  <c r="AH99" i="74" s="1"/>
  <c r="AI99" i="74" s="1"/>
  <c r="AF99" i="74"/>
  <c r="AD99" i="74"/>
  <c r="AE99" i="74" s="1"/>
  <c r="AC99" i="74"/>
  <c r="AA99" i="74"/>
  <c r="AB99" i="74" s="1"/>
  <c r="T99" i="74"/>
  <c r="S99" i="74"/>
  <c r="M99" i="74"/>
  <c r="L99" i="74"/>
  <c r="I99" i="74"/>
  <c r="J99" i="74" s="1"/>
  <c r="H99" i="74"/>
  <c r="E99" i="74"/>
  <c r="G99" i="74" s="1"/>
  <c r="B99" i="74"/>
  <c r="AL98" i="74"/>
  <c r="AJ98" i="74"/>
  <c r="AK98" i="74" s="1"/>
  <c r="AG98" i="74"/>
  <c r="AH98" i="74" s="1"/>
  <c r="AI98" i="74" s="1"/>
  <c r="AF98" i="74"/>
  <c r="AD98" i="74"/>
  <c r="AE98" i="74" s="1"/>
  <c r="AC98" i="74"/>
  <c r="AA98" i="74"/>
  <c r="AB98" i="74" s="1"/>
  <c r="T98" i="74"/>
  <c r="S98" i="74"/>
  <c r="M98" i="74"/>
  <c r="L98" i="74"/>
  <c r="N98" i="74" s="1"/>
  <c r="O98" i="74" s="1"/>
  <c r="I98" i="74"/>
  <c r="J98" i="74" s="1"/>
  <c r="H98" i="74"/>
  <c r="E98" i="74"/>
  <c r="G98" i="74" s="1"/>
  <c r="B98" i="74"/>
  <c r="AL97" i="74"/>
  <c r="AJ97" i="74"/>
  <c r="AK97" i="74" s="1"/>
  <c r="AG97" i="74"/>
  <c r="AH97" i="74" s="1"/>
  <c r="AI97" i="74" s="1"/>
  <c r="AF97" i="74"/>
  <c r="AD97" i="74"/>
  <c r="AE97" i="74" s="1"/>
  <c r="AC97" i="74"/>
  <c r="AA97" i="74"/>
  <c r="AB97" i="74" s="1"/>
  <c r="T97" i="74"/>
  <c r="S97" i="74"/>
  <c r="M97" i="74"/>
  <c r="L97" i="74"/>
  <c r="N97" i="74" s="1"/>
  <c r="I97" i="74"/>
  <c r="J97" i="74" s="1"/>
  <c r="H97" i="74"/>
  <c r="G97" i="74"/>
  <c r="E97" i="74"/>
  <c r="B97" i="74"/>
  <c r="AL96" i="74"/>
  <c r="AJ96" i="74"/>
  <c r="AK96" i="74" s="1"/>
  <c r="AH96" i="74"/>
  <c r="AI96" i="74" s="1"/>
  <c r="AG96" i="74"/>
  <c r="AF96" i="74"/>
  <c r="AD96" i="74"/>
  <c r="AE96" i="74" s="1"/>
  <c r="AC96" i="74"/>
  <c r="AA96" i="74"/>
  <c r="AB96" i="74" s="1"/>
  <c r="T96" i="74"/>
  <c r="S96" i="74"/>
  <c r="M96" i="74"/>
  <c r="L96" i="74"/>
  <c r="N96" i="74" s="1"/>
  <c r="I96" i="74"/>
  <c r="J96" i="74" s="1"/>
  <c r="H96" i="74"/>
  <c r="E96" i="74"/>
  <c r="G96" i="74" s="1"/>
  <c r="B96" i="74"/>
  <c r="AL95" i="74"/>
  <c r="AJ95" i="74"/>
  <c r="AK95" i="74" s="1"/>
  <c r="AH95" i="74"/>
  <c r="AI95" i="74" s="1"/>
  <c r="AG95" i="74"/>
  <c r="AF95" i="74"/>
  <c r="AD95" i="74"/>
  <c r="AE95" i="74" s="1"/>
  <c r="AC95" i="74"/>
  <c r="AA95" i="74"/>
  <c r="AB95" i="74" s="1"/>
  <c r="T95" i="74"/>
  <c r="S95" i="74"/>
  <c r="M95" i="74"/>
  <c r="L95" i="74"/>
  <c r="I95" i="74"/>
  <c r="J95" i="74" s="1"/>
  <c r="H95" i="74"/>
  <c r="E95" i="74"/>
  <c r="G95" i="74" s="1"/>
  <c r="B95" i="74"/>
  <c r="AL94" i="74"/>
  <c r="AJ94" i="74"/>
  <c r="AK94" i="74" s="1"/>
  <c r="AG94" i="74"/>
  <c r="AH94" i="74" s="1"/>
  <c r="AI94" i="74" s="1"/>
  <c r="AF94" i="74"/>
  <c r="AD94" i="74"/>
  <c r="AE94" i="74" s="1"/>
  <c r="AC94" i="74"/>
  <c r="AB94" i="74"/>
  <c r="AA94" i="74"/>
  <c r="T94" i="74"/>
  <c r="S94" i="74"/>
  <c r="M94" i="74"/>
  <c r="L94" i="74"/>
  <c r="N94" i="74" s="1"/>
  <c r="I94" i="74"/>
  <c r="J94" i="74" s="1"/>
  <c r="H94" i="74"/>
  <c r="E94" i="74"/>
  <c r="G94" i="74" s="1"/>
  <c r="B94" i="74"/>
  <c r="AL93" i="74"/>
  <c r="AK93" i="74"/>
  <c r="AJ93" i="74"/>
  <c r="AG93" i="74"/>
  <c r="AH93" i="74" s="1"/>
  <c r="AI93" i="74" s="1"/>
  <c r="AF93" i="74"/>
  <c r="AD93" i="74"/>
  <c r="AE93" i="74" s="1"/>
  <c r="AC93" i="74"/>
  <c r="AB93" i="74"/>
  <c r="AA93" i="74"/>
  <c r="T93" i="74"/>
  <c r="S93" i="74"/>
  <c r="N93" i="74"/>
  <c r="M93" i="74"/>
  <c r="L93" i="74"/>
  <c r="I93" i="74"/>
  <c r="J93" i="74" s="1"/>
  <c r="H93" i="74"/>
  <c r="E93" i="74"/>
  <c r="G93" i="74" s="1"/>
  <c r="B93" i="74"/>
  <c r="AL92" i="74"/>
  <c r="AJ92" i="74"/>
  <c r="AK92" i="74" s="1"/>
  <c r="AG92" i="74"/>
  <c r="AH92" i="74" s="1"/>
  <c r="AI92" i="74" s="1"/>
  <c r="AF92" i="74"/>
  <c r="AD92" i="74"/>
  <c r="AE92" i="74" s="1"/>
  <c r="AC92" i="74"/>
  <c r="AA92" i="74"/>
  <c r="AB92" i="74" s="1"/>
  <c r="T92" i="74"/>
  <c r="S92" i="74"/>
  <c r="P92" i="74"/>
  <c r="M92" i="74"/>
  <c r="L92" i="74"/>
  <c r="N92" i="74" s="1"/>
  <c r="O92" i="74" s="1"/>
  <c r="J92" i="74"/>
  <c r="I92" i="74"/>
  <c r="H92" i="74"/>
  <c r="E92" i="74"/>
  <c r="G92" i="74" s="1"/>
  <c r="B92" i="74"/>
  <c r="AL91" i="74"/>
  <c r="AJ91" i="74"/>
  <c r="AK91" i="74" s="1"/>
  <c r="AH91" i="74"/>
  <c r="AI91" i="74" s="1"/>
  <c r="AG91" i="74"/>
  <c r="AF91" i="74"/>
  <c r="AD91" i="74"/>
  <c r="AE91" i="74" s="1"/>
  <c r="AC91" i="74"/>
  <c r="AA91" i="74"/>
  <c r="AB91" i="74" s="1"/>
  <c r="T91" i="74"/>
  <c r="S91" i="74"/>
  <c r="M91" i="74"/>
  <c r="L91" i="74"/>
  <c r="I91" i="74"/>
  <c r="J91" i="74" s="1"/>
  <c r="H91" i="74"/>
  <c r="E91" i="74"/>
  <c r="G91" i="74" s="1"/>
  <c r="B91" i="74"/>
  <c r="AL90" i="74"/>
  <c r="AJ90" i="74"/>
  <c r="AK90" i="74" s="1"/>
  <c r="AG90" i="74"/>
  <c r="AH90" i="74" s="1"/>
  <c r="AI90" i="74" s="1"/>
  <c r="AF90" i="74"/>
  <c r="AD90" i="74"/>
  <c r="AE90" i="74" s="1"/>
  <c r="AC90" i="74"/>
  <c r="AA90" i="74"/>
  <c r="AB90" i="74" s="1"/>
  <c r="T90" i="74"/>
  <c r="S90" i="74"/>
  <c r="N90" i="74"/>
  <c r="O90" i="74" s="1"/>
  <c r="M90" i="74"/>
  <c r="L90" i="74"/>
  <c r="I90" i="74"/>
  <c r="J90" i="74" s="1"/>
  <c r="H90" i="74"/>
  <c r="E90" i="74"/>
  <c r="G90" i="74" s="1"/>
  <c r="B90" i="74"/>
  <c r="AL89" i="74"/>
  <c r="AJ89" i="74"/>
  <c r="AK89" i="74" s="1"/>
  <c r="AG89" i="74"/>
  <c r="AH89" i="74" s="1"/>
  <c r="AI89" i="74" s="1"/>
  <c r="AF89" i="74"/>
  <c r="AD89" i="74"/>
  <c r="AE89" i="74" s="1"/>
  <c r="AC89" i="74"/>
  <c r="AA89" i="74"/>
  <c r="AB89" i="74" s="1"/>
  <c r="T89" i="74"/>
  <c r="S89" i="74"/>
  <c r="M89" i="74"/>
  <c r="L89" i="74"/>
  <c r="N89" i="74" s="1"/>
  <c r="I89" i="74"/>
  <c r="J89" i="74" s="1"/>
  <c r="H89" i="74"/>
  <c r="G89" i="74"/>
  <c r="E89" i="74"/>
  <c r="B89" i="74"/>
  <c r="AL88" i="74"/>
  <c r="AJ88" i="74"/>
  <c r="AK88" i="74" s="1"/>
  <c r="AH88" i="74"/>
  <c r="AI88" i="74" s="1"/>
  <c r="AG88" i="74"/>
  <c r="AF88" i="74"/>
  <c r="AD88" i="74"/>
  <c r="AE88" i="74" s="1"/>
  <c r="AC88" i="74"/>
  <c r="AA88" i="74"/>
  <c r="AB88" i="74" s="1"/>
  <c r="T88" i="74"/>
  <c r="S88" i="74"/>
  <c r="M88" i="74"/>
  <c r="L88" i="74"/>
  <c r="N88" i="74" s="1"/>
  <c r="O88" i="74" s="1"/>
  <c r="I88" i="74"/>
  <c r="J88" i="74" s="1"/>
  <c r="H88" i="74"/>
  <c r="E88" i="74"/>
  <c r="G88" i="74" s="1"/>
  <c r="B88" i="74"/>
  <c r="AL87" i="74"/>
  <c r="AJ87" i="74"/>
  <c r="AK87" i="74" s="1"/>
  <c r="AG87" i="74"/>
  <c r="AH87" i="74" s="1"/>
  <c r="AI87" i="74" s="1"/>
  <c r="AF87" i="74"/>
  <c r="AD87" i="74"/>
  <c r="AE87" i="74" s="1"/>
  <c r="AC87" i="74"/>
  <c r="AA87" i="74"/>
  <c r="AB87" i="74" s="1"/>
  <c r="T87" i="74"/>
  <c r="S87" i="74"/>
  <c r="M87" i="74"/>
  <c r="L87" i="74"/>
  <c r="I87" i="74"/>
  <c r="J87" i="74" s="1"/>
  <c r="H87" i="74"/>
  <c r="E87" i="74"/>
  <c r="G87" i="74" s="1"/>
  <c r="B87" i="74"/>
  <c r="AL86" i="74"/>
  <c r="AJ86" i="74"/>
  <c r="AK86" i="74" s="1"/>
  <c r="AG86" i="74"/>
  <c r="AH86" i="74" s="1"/>
  <c r="AI86" i="74" s="1"/>
  <c r="AF86" i="74"/>
  <c r="AD86" i="74"/>
  <c r="AE86" i="74" s="1"/>
  <c r="AC86" i="74"/>
  <c r="AB86" i="74"/>
  <c r="AA86" i="74"/>
  <c r="T86" i="74"/>
  <c r="S86" i="74"/>
  <c r="M86" i="74"/>
  <c r="L86" i="74"/>
  <c r="N86" i="74" s="1"/>
  <c r="I86" i="74"/>
  <c r="J86" i="74" s="1"/>
  <c r="H86" i="74"/>
  <c r="E86" i="74"/>
  <c r="G86" i="74" s="1"/>
  <c r="B86" i="74"/>
  <c r="AL85" i="74"/>
  <c r="AJ85" i="74"/>
  <c r="AK85" i="74" s="1"/>
  <c r="AG85" i="74"/>
  <c r="AH85" i="74" s="1"/>
  <c r="AI85" i="74" s="1"/>
  <c r="AF85" i="74"/>
  <c r="AD85" i="74"/>
  <c r="AE85" i="74" s="1"/>
  <c r="AC85" i="74"/>
  <c r="AA85" i="74"/>
  <c r="AB85" i="74" s="1"/>
  <c r="T85" i="74"/>
  <c r="S85" i="74"/>
  <c r="N85" i="74"/>
  <c r="M85" i="74"/>
  <c r="L85" i="74"/>
  <c r="I85" i="74"/>
  <c r="J85" i="74" s="1"/>
  <c r="H85" i="74"/>
  <c r="G85" i="74"/>
  <c r="E85" i="74"/>
  <c r="B85" i="74"/>
  <c r="AL84" i="74"/>
  <c r="AJ84" i="74"/>
  <c r="AK84" i="74" s="1"/>
  <c r="AG84" i="74"/>
  <c r="AH84" i="74" s="1"/>
  <c r="AI84" i="74" s="1"/>
  <c r="AF84" i="74"/>
  <c r="AD84" i="74"/>
  <c r="AE84" i="74" s="1"/>
  <c r="AC84" i="74"/>
  <c r="AA84" i="74"/>
  <c r="AB84" i="74" s="1"/>
  <c r="T84" i="74"/>
  <c r="S84" i="74"/>
  <c r="M84" i="74"/>
  <c r="L84" i="74"/>
  <c r="N84" i="74" s="1"/>
  <c r="O84" i="74" s="1"/>
  <c r="P84" i="74" s="1"/>
  <c r="I84" i="74"/>
  <c r="J84" i="74" s="1"/>
  <c r="H84" i="74"/>
  <c r="E84" i="74"/>
  <c r="G84" i="74" s="1"/>
  <c r="B84" i="74"/>
  <c r="AL83" i="74"/>
  <c r="AJ83" i="74"/>
  <c r="AK83" i="74" s="1"/>
  <c r="AG83" i="74"/>
  <c r="AH83" i="74" s="1"/>
  <c r="AI83" i="74" s="1"/>
  <c r="AF83" i="74"/>
  <c r="AD83" i="74"/>
  <c r="AE83" i="74" s="1"/>
  <c r="AC83" i="74"/>
  <c r="AA83" i="74"/>
  <c r="AB83" i="74" s="1"/>
  <c r="T83" i="74"/>
  <c r="S83" i="74"/>
  <c r="M83" i="74"/>
  <c r="L83" i="74"/>
  <c r="I83" i="74"/>
  <c r="J83" i="74" s="1"/>
  <c r="H83" i="74"/>
  <c r="E83" i="74"/>
  <c r="G83" i="74" s="1"/>
  <c r="B83" i="74"/>
  <c r="AL82" i="74"/>
  <c r="AJ82" i="74"/>
  <c r="AK82" i="74" s="1"/>
  <c r="AH82" i="74"/>
  <c r="AI82" i="74" s="1"/>
  <c r="AG82" i="74"/>
  <c r="AF82" i="74"/>
  <c r="AD82" i="74"/>
  <c r="AE82" i="74" s="1"/>
  <c r="AC82" i="74"/>
  <c r="AA82" i="74"/>
  <c r="AB82" i="74" s="1"/>
  <c r="T82" i="74"/>
  <c r="S82" i="74"/>
  <c r="N82" i="74"/>
  <c r="M82" i="74"/>
  <c r="L82" i="74"/>
  <c r="I82" i="74"/>
  <c r="J82" i="74" s="1"/>
  <c r="H82" i="74"/>
  <c r="E82" i="74"/>
  <c r="G82" i="74" s="1"/>
  <c r="B82" i="74"/>
  <c r="AL81" i="74"/>
  <c r="AJ81" i="74"/>
  <c r="AK81" i="74" s="1"/>
  <c r="AI81" i="74"/>
  <c r="AG81" i="74"/>
  <c r="AH81" i="74" s="1"/>
  <c r="AF81" i="74"/>
  <c r="AD81" i="74"/>
  <c r="AE81" i="74" s="1"/>
  <c r="AC81" i="74"/>
  <c r="AA81" i="74"/>
  <c r="AB81" i="74" s="1"/>
  <c r="T81" i="74"/>
  <c r="S81" i="74"/>
  <c r="N81" i="74"/>
  <c r="M81" i="74"/>
  <c r="L81" i="74"/>
  <c r="I81" i="74"/>
  <c r="J81" i="74" s="1"/>
  <c r="H81" i="74"/>
  <c r="E81" i="74"/>
  <c r="G81" i="74" s="1"/>
  <c r="B81" i="74"/>
  <c r="AL80" i="74"/>
  <c r="AJ80" i="74"/>
  <c r="AK80" i="74" s="1"/>
  <c r="AH80" i="74"/>
  <c r="AI80" i="74" s="1"/>
  <c r="AG80" i="74"/>
  <c r="AF80" i="74"/>
  <c r="AD80" i="74"/>
  <c r="AE80" i="74" s="1"/>
  <c r="AC80" i="74"/>
  <c r="AA80" i="74"/>
  <c r="AB80" i="74" s="1"/>
  <c r="T80" i="74"/>
  <c r="S80" i="74"/>
  <c r="M80" i="74"/>
  <c r="L80" i="74"/>
  <c r="N80" i="74" s="1"/>
  <c r="O80" i="74" s="1"/>
  <c r="P80" i="74" s="1"/>
  <c r="I80" i="74"/>
  <c r="J80" i="74" s="1"/>
  <c r="H80" i="74"/>
  <c r="E80" i="74"/>
  <c r="G80" i="74" s="1"/>
  <c r="B80" i="74"/>
  <c r="AL79" i="74"/>
  <c r="AJ79" i="74"/>
  <c r="AK79" i="74" s="1"/>
  <c r="AG79" i="74"/>
  <c r="AH79" i="74" s="1"/>
  <c r="AI79" i="74" s="1"/>
  <c r="AF79" i="74"/>
  <c r="AD79" i="74"/>
  <c r="AE79" i="74" s="1"/>
  <c r="AC79" i="74"/>
  <c r="AA79" i="74"/>
  <c r="AB79" i="74" s="1"/>
  <c r="T79" i="74"/>
  <c r="S79" i="74"/>
  <c r="N79" i="74"/>
  <c r="M79" i="74"/>
  <c r="L79" i="74"/>
  <c r="I79" i="74"/>
  <c r="J79" i="74" s="1"/>
  <c r="H79" i="74"/>
  <c r="G79" i="74"/>
  <c r="E79" i="74"/>
  <c r="B79" i="74"/>
  <c r="AL78" i="74"/>
  <c r="AJ78" i="74"/>
  <c r="AK78" i="74" s="1"/>
  <c r="AH78" i="74"/>
  <c r="AI78" i="74" s="1"/>
  <c r="AG78" i="74"/>
  <c r="AF78" i="74"/>
  <c r="AD78" i="74"/>
  <c r="AE78" i="74" s="1"/>
  <c r="AC78" i="74"/>
  <c r="AA78" i="74"/>
  <c r="AB78" i="74" s="1"/>
  <c r="T78" i="74"/>
  <c r="S78" i="74"/>
  <c r="M78" i="74"/>
  <c r="L78" i="74"/>
  <c r="I78" i="74"/>
  <c r="J78" i="74" s="1"/>
  <c r="H78" i="74"/>
  <c r="E78" i="74"/>
  <c r="G78" i="74" s="1"/>
  <c r="B78" i="74"/>
  <c r="AL77" i="74"/>
  <c r="AJ77" i="74"/>
  <c r="AK77" i="74" s="1"/>
  <c r="AG77" i="74"/>
  <c r="AH77" i="74" s="1"/>
  <c r="AI77" i="74" s="1"/>
  <c r="AF77" i="74"/>
  <c r="AD77" i="74"/>
  <c r="AE77" i="74" s="1"/>
  <c r="AC77" i="74"/>
  <c r="AA77" i="74"/>
  <c r="AB77" i="74" s="1"/>
  <c r="T77" i="74"/>
  <c r="S77" i="74"/>
  <c r="M77" i="74"/>
  <c r="L77" i="74"/>
  <c r="N77" i="74" s="1"/>
  <c r="O77" i="74" s="1"/>
  <c r="I77" i="74"/>
  <c r="J77" i="74" s="1"/>
  <c r="H77" i="74"/>
  <c r="E77" i="74"/>
  <c r="G77" i="74" s="1"/>
  <c r="B77" i="74"/>
  <c r="AL76" i="74"/>
  <c r="AK76" i="74"/>
  <c r="AJ76" i="74"/>
  <c r="AG76" i="74"/>
  <c r="AH76" i="74" s="1"/>
  <c r="AI76" i="74" s="1"/>
  <c r="AF76" i="74"/>
  <c r="AD76" i="74"/>
  <c r="AE76" i="74" s="1"/>
  <c r="AC76" i="74"/>
  <c r="AB76" i="74"/>
  <c r="AA76" i="74"/>
  <c r="T76" i="74"/>
  <c r="S76" i="74"/>
  <c r="N76" i="74"/>
  <c r="M76" i="74"/>
  <c r="L76" i="74"/>
  <c r="I76" i="74"/>
  <c r="J76" i="74" s="1"/>
  <c r="H76" i="74"/>
  <c r="E76" i="74"/>
  <c r="G76" i="74" s="1"/>
  <c r="B76" i="74"/>
  <c r="AL75" i="74"/>
  <c r="AJ75" i="74"/>
  <c r="AK75" i="74" s="1"/>
  <c r="AG75" i="74"/>
  <c r="AH75" i="74" s="1"/>
  <c r="AI75" i="74" s="1"/>
  <c r="AF75" i="74"/>
  <c r="AD75" i="74"/>
  <c r="AE75" i="74" s="1"/>
  <c r="AC75" i="74"/>
  <c r="AA75" i="74"/>
  <c r="AB75" i="74" s="1"/>
  <c r="T75" i="74"/>
  <c r="S75" i="74"/>
  <c r="M75" i="74"/>
  <c r="L75" i="74"/>
  <c r="N75" i="74" s="1"/>
  <c r="I75" i="74"/>
  <c r="J75" i="74" s="1"/>
  <c r="H75" i="74"/>
  <c r="G75" i="74"/>
  <c r="E75" i="74"/>
  <c r="B75" i="74"/>
  <c r="AL74" i="74"/>
  <c r="AJ74" i="74"/>
  <c r="AK74" i="74" s="1"/>
  <c r="AH74" i="74"/>
  <c r="AI74" i="74" s="1"/>
  <c r="AG74" i="74"/>
  <c r="AF74" i="74"/>
  <c r="AD74" i="74"/>
  <c r="AE74" i="74" s="1"/>
  <c r="AC74" i="74"/>
  <c r="AA74" i="74"/>
  <c r="AB74" i="74" s="1"/>
  <c r="T74" i="74"/>
  <c r="S74" i="74"/>
  <c r="M74" i="74"/>
  <c r="L74" i="74"/>
  <c r="I74" i="74"/>
  <c r="J74" i="74" s="1"/>
  <c r="H74" i="74"/>
  <c r="G74" i="74"/>
  <c r="E74" i="74"/>
  <c r="B74" i="74"/>
  <c r="AL73" i="74"/>
  <c r="AK73" i="74"/>
  <c r="AJ73" i="74"/>
  <c r="AH73" i="74"/>
  <c r="AI73" i="74" s="1"/>
  <c r="AG73" i="74"/>
  <c r="AF73" i="74"/>
  <c r="AD73" i="74"/>
  <c r="AE73" i="74" s="1"/>
  <c r="AC73" i="74"/>
  <c r="AA73" i="74"/>
  <c r="AB73" i="74" s="1"/>
  <c r="T73" i="74"/>
  <c r="S73" i="74"/>
  <c r="M73" i="74"/>
  <c r="L73" i="74"/>
  <c r="I73" i="74"/>
  <c r="J73" i="74" s="1"/>
  <c r="H73" i="74"/>
  <c r="E73" i="74"/>
  <c r="G73" i="74" s="1"/>
  <c r="B73" i="74"/>
  <c r="AL72" i="74"/>
  <c r="AJ72" i="74"/>
  <c r="AK72" i="74" s="1"/>
  <c r="AG72" i="74"/>
  <c r="AH72" i="74" s="1"/>
  <c r="AI72" i="74" s="1"/>
  <c r="AF72" i="74"/>
  <c r="AD72" i="74"/>
  <c r="AE72" i="74" s="1"/>
  <c r="AC72" i="74"/>
  <c r="AB72" i="74"/>
  <c r="AA72" i="74"/>
  <c r="T72" i="74"/>
  <c r="S72" i="74"/>
  <c r="M72" i="74"/>
  <c r="L72" i="74"/>
  <c r="N72" i="74" s="1"/>
  <c r="I72" i="74"/>
  <c r="J72" i="74" s="1"/>
  <c r="H72" i="74"/>
  <c r="E72" i="74"/>
  <c r="G72" i="74" s="1"/>
  <c r="B72" i="74"/>
  <c r="AL71" i="74"/>
  <c r="AJ71" i="74"/>
  <c r="AK71" i="74" s="1"/>
  <c r="AG71" i="74"/>
  <c r="AH71" i="74" s="1"/>
  <c r="AI71" i="74" s="1"/>
  <c r="AF71" i="74"/>
  <c r="AD71" i="74"/>
  <c r="AE71" i="74" s="1"/>
  <c r="AC71" i="74"/>
  <c r="AA71" i="74"/>
  <c r="AB71" i="74" s="1"/>
  <c r="T71" i="74"/>
  <c r="S71" i="74"/>
  <c r="N71" i="74"/>
  <c r="M71" i="74"/>
  <c r="L71" i="74"/>
  <c r="I71" i="74"/>
  <c r="J71" i="74" s="1"/>
  <c r="H71" i="74"/>
  <c r="G71" i="74"/>
  <c r="E71" i="74"/>
  <c r="B71" i="74"/>
  <c r="AL70" i="74"/>
  <c r="AJ70" i="74"/>
  <c r="AK70" i="74" s="1"/>
  <c r="AH70" i="74"/>
  <c r="AI70" i="74" s="1"/>
  <c r="AG70" i="74"/>
  <c r="AF70" i="74"/>
  <c r="AD70" i="74"/>
  <c r="AE70" i="74" s="1"/>
  <c r="AC70" i="74"/>
  <c r="AA70" i="74"/>
  <c r="AB70" i="74" s="1"/>
  <c r="T70" i="74"/>
  <c r="S70" i="74"/>
  <c r="M70" i="74"/>
  <c r="L70" i="74"/>
  <c r="I70" i="74"/>
  <c r="J70" i="74" s="1"/>
  <c r="H70" i="74"/>
  <c r="E70" i="74"/>
  <c r="G70" i="74" s="1"/>
  <c r="B70" i="74"/>
  <c r="AL69" i="74"/>
  <c r="AJ69" i="74"/>
  <c r="AK69" i="74" s="1"/>
  <c r="AG69" i="74"/>
  <c r="AH69" i="74" s="1"/>
  <c r="AI69" i="74" s="1"/>
  <c r="AF69" i="74"/>
  <c r="AD69" i="74"/>
  <c r="AE69" i="74" s="1"/>
  <c r="AC69" i="74"/>
  <c r="AA69" i="74"/>
  <c r="AB69" i="74" s="1"/>
  <c r="T69" i="74"/>
  <c r="S69" i="74"/>
  <c r="M69" i="74"/>
  <c r="L69" i="74"/>
  <c r="N69" i="74" s="1"/>
  <c r="I69" i="74"/>
  <c r="J69" i="74" s="1"/>
  <c r="H69" i="74"/>
  <c r="E69" i="74"/>
  <c r="G69" i="74" s="1"/>
  <c r="B69" i="74"/>
  <c r="AL68" i="74"/>
  <c r="AJ68" i="74"/>
  <c r="AK68" i="74" s="1"/>
  <c r="AG68" i="74"/>
  <c r="AH68" i="74" s="1"/>
  <c r="AI68" i="74" s="1"/>
  <c r="AF68" i="74"/>
  <c r="AD68" i="74"/>
  <c r="AE68" i="74" s="1"/>
  <c r="AC68" i="74"/>
  <c r="AA68" i="74"/>
  <c r="AB68" i="74" s="1"/>
  <c r="T68" i="74"/>
  <c r="S68" i="74"/>
  <c r="M68" i="74"/>
  <c r="L68" i="74"/>
  <c r="N68" i="74" s="1"/>
  <c r="J68" i="74"/>
  <c r="G68" i="74"/>
  <c r="B68" i="74"/>
  <c r="AL67" i="74"/>
  <c r="AJ67" i="74"/>
  <c r="AK67" i="74" s="1"/>
  <c r="AG67" i="74"/>
  <c r="AH67" i="74" s="1"/>
  <c r="AI67" i="74" s="1"/>
  <c r="AF67" i="74"/>
  <c r="AD67" i="74"/>
  <c r="AE67" i="74" s="1"/>
  <c r="AC67" i="74"/>
  <c r="AA67" i="74"/>
  <c r="AB67" i="74" s="1"/>
  <c r="T67" i="74"/>
  <c r="S67" i="74"/>
  <c r="M67" i="74"/>
  <c r="L67" i="74"/>
  <c r="N67" i="74" s="1"/>
  <c r="I67" i="74"/>
  <c r="J67" i="74" s="1"/>
  <c r="H67" i="74"/>
  <c r="E67" i="74"/>
  <c r="G67" i="74" s="1"/>
  <c r="B67" i="74"/>
  <c r="AL66" i="74"/>
  <c r="AJ66" i="74"/>
  <c r="AK66" i="74" s="1"/>
  <c r="AG66" i="74"/>
  <c r="AH66" i="74" s="1"/>
  <c r="AI66" i="74" s="1"/>
  <c r="AF66" i="74"/>
  <c r="AD66" i="74"/>
  <c r="AE66" i="74" s="1"/>
  <c r="AC66" i="74"/>
  <c r="AB66" i="74"/>
  <c r="AA66" i="74"/>
  <c r="T66" i="74"/>
  <c r="S66" i="74"/>
  <c r="M66" i="74"/>
  <c r="L66" i="74"/>
  <c r="N66" i="74" s="1"/>
  <c r="I66" i="74"/>
  <c r="J66" i="74" s="1"/>
  <c r="H66" i="74"/>
  <c r="G66" i="74"/>
  <c r="E66" i="74"/>
  <c r="B66" i="74"/>
  <c r="AL65" i="74"/>
  <c r="AJ65" i="74"/>
  <c r="AK65" i="74" s="1"/>
  <c r="AG65" i="74"/>
  <c r="AH65" i="74" s="1"/>
  <c r="AI65" i="74" s="1"/>
  <c r="AF65" i="74"/>
  <c r="AD65" i="74"/>
  <c r="AE65" i="74" s="1"/>
  <c r="AC65" i="74"/>
  <c r="AB65" i="74"/>
  <c r="AA65" i="74"/>
  <c r="T65" i="74"/>
  <c r="S65" i="74"/>
  <c r="M65" i="74"/>
  <c r="L65" i="74"/>
  <c r="N65" i="74" s="1"/>
  <c r="J65" i="74"/>
  <c r="I65" i="74"/>
  <c r="H65" i="74"/>
  <c r="E65" i="74"/>
  <c r="G65" i="74" s="1"/>
  <c r="B65" i="74"/>
  <c r="AL64" i="74"/>
  <c r="AJ64" i="74"/>
  <c r="AK64" i="74" s="1"/>
  <c r="AG64" i="74"/>
  <c r="AH64" i="74" s="1"/>
  <c r="AI64" i="74" s="1"/>
  <c r="AF64" i="74"/>
  <c r="AD64" i="74"/>
  <c r="AE64" i="74" s="1"/>
  <c r="AC64" i="74"/>
  <c r="AA64" i="74"/>
  <c r="AB64" i="74" s="1"/>
  <c r="T64" i="74"/>
  <c r="S64" i="74"/>
  <c r="M64" i="74"/>
  <c r="L64" i="74"/>
  <c r="N64" i="74" s="1"/>
  <c r="I64" i="74"/>
  <c r="J64" i="74" s="1"/>
  <c r="H64" i="74"/>
  <c r="E64" i="74"/>
  <c r="G64" i="74" s="1"/>
  <c r="B64" i="74"/>
  <c r="AL63" i="74"/>
  <c r="AJ63" i="74"/>
  <c r="AK63" i="74" s="1"/>
  <c r="AG63" i="74"/>
  <c r="AH63" i="74" s="1"/>
  <c r="AI63" i="74" s="1"/>
  <c r="AF63" i="74"/>
  <c r="AD63" i="74"/>
  <c r="AE63" i="74" s="1"/>
  <c r="AC63" i="74"/>
  <c r="AB63" i="74"/>
  <c r="AA63" i="74"/>
  <c r="T63" i="74"/>
  <c r="S63" i="74"/>
  <c r="M63" i="74"/>
  <c r="L63" i="74"/>
  <c r="N63" i="74" s="1"/>
  <c r="I63" i="74"/>
  <c r="J63" i="74" s="1"/>
  <c r="H63" i="74"/>
  <c r="E63" i="74"/>
  <c r="G63" i="74" s="1"/>
  <c r="B63" i="74"/>
  <c r="AL62" i="74"/>
  <c r="AK62" i="74"/>
  <c r="AJ62" i="74"/>
  <c r="AI62" i="74"/>
  <c r="AG62" i="74"/>
  <c r="AH62" i="74" s="1"/>
  <c r="AF62" i="74"/>
  <c r="AD62" i="74"/>
  <c r="AE62" i="74" s="1"/>
  <c r="AC62" i="74"/>
  <c r="AA62" i="74"/>
  <c r="AB62" i="74" s="1"/>
  <c r="T62" i="74"/>
  <c r="S62" i="74"/>
  <c r="M62" i="74"/>
  <c r="L62" i="74"/>
  <c r="N62" i="74" s="1"/>
  <c r="I62" i="74"/>
  <c r="J62" i="74" s="1"/>
  <c r="H62" i="74"/>
  <c r="E62" i="74"/>
  <c r="G62" i="74" s="1"/>
  <c r="B62" i="74"/>
  <c r="AL61" i="74"/>
  <c r="AJ61" i="74"/>
  <c r="AK61" i="74" s="1"/>
  <c r="AG61" i="74"/>
  <c r="AH61" i="74" s="1"/>
  <c r="AI61" i="74" s="1"/>
  <c r="AF61" i="74"/>
  <c r="AD61" i="74"/>
  <c r="AE61" i="74" s="1"/>
  <c r="AC61" i="74"/>
  <c r="AB61" i="74"/>
  <c r="AA61" i="74"/>
  <c r="T61" i="74"/>
  <c r="S61" i="74"/>
  <c r="M61" i="74"/>
  <c r="L61" i="74"/>
  <c r="N61" i="74" s="1"/>
  <c r="I61" i="74"/>
  <c r="J61" i="74" s="1"/>
  <c r="H61" i="74"/>
  <c r="E61" i="74"/>
  <c r="G61" i="74" s="1"/>
  <c r="B61" i="74"/>
  <c r="AL60" i="74"/>
  <c r="AJ60" i="74"/>
  <c r="AK60" i="74" s="1"/>
  <c r="AH60" i="74"/>
  <c r="AI60" i="74" s="1"/>
  <c r="AG60" i="74"/>
  <c r="AF60" i="74"/>
  <c r="AD60" i="74"/>
  <c r="AE60" i="74" s="1"/>
  <c r="AC60" i="74"/>
  <c r="AA60" i="74"/>
  <c r="AB60" i="74" s="1"/>
  <c r="T60" i="74"/>
  <c r="S60" i="74"/>
  <c r="M60" i="74"/>
  <c r="L60" i="74"/>
  <c r="I60" i="74"/>
  <c r="J60" i="74" s="1"/>
  <c r="H60" i="74"/>
  <c r="E60" i="74"/>
  <c r="G60" i="74" s="1"/>
  <c r="B60" i="74"/>
  <c r="AL59" i="74"/>
  <c r="AJ59" i="74"/>
  <c r="AK59" i="74" s="1"/>
  <c r="AG59" i="74"/>
  <c r="AH59" i="74" s="1"/>
  <c r="AI59" i="74" s="1"/>
  <c r="AF59" i="74"/>
  <c r="AD59" i="74"/>
  <c r="AE59" i="74" s="1"/>
  <c r="AC59" i="74"/>
  <c r="AB59" i="74"/>
  <c r="AA59" i="74"/>
  <c r="T59" i="74"/>
  <c r="S59" i="74"/>
  <c r="M59" i="74"/>
  <c r="L59" i="74"/>
  <c r="N59" i="74" s="1"/>
  <c r="I59" i="74"/>
  <c r="J59" i="74" s="1"/>
  <c r="H59" i="74"/>
  <c r="E59" i="74"/>
  <c r="G59" i="74" s="1"/>
  <c r="B59" i="74"/>
  <c r="AL58" i="74"/>
  <c r="AJ58" i="74"/>
  <c r="AK58" i="74" s="1"/>
  <c r="AG58" i="74"/>
  <c r="AH58" i="74" s="1"/>
  <c r="AI58" i="74" s="1"/>
  <c r="AF58" i="74"/>
  <c r="AD58" i="74"/>
  <c r="AE58" i="74" s="1"/>
  <c r="AC58" i="74"/>
  <c r="AA58" i="74"/>
  <c r="AB58" i="74" s="1"/>
  <c r="T58" i="74"/>
  <c r="S58" i="74"/>
  <c r="N58" i="74"/>
  <c r="M58" i="74"/>
  <c r="L58" i="74"/>
  <c r="I58" i="74"/>
  <c r="J58" i="74" s="1"/>
  <c r="H58" i="74"/>
  <c r="G58" i="74"/>
  <c r="E58" i="74"/>
  <c r="B58" i="74"/>
  <c r="AL57" i="74"/>
  <c r="AJ57" i="74"/>
  <c r="AK57" i="74" s="1"/>
  <c r="AH57" i="74"/>
  <c r="AI57" i="74" s="1"/>
  <c r="AG57" i="74"/>
  <c r="AF57" i="74"/>
  <c r="AD57" i="74"/>
  <c r="AE57" i="74" s="1"/>
  <c r="AC57" i="74"/>
  <c r="AA57" i="74"/>
  <c r="AB57" i="74" s="1"/>
  <c r="T57" i="74"/>
  <c r="S57" i="74"/>
  <c r="M57" i="74"/>
  <c r="L57" i="74"/>
  <c r="N57" i="74" s="1"/>
  <c r="I57" i="74"/>
  <c r="J57" i="74" s="1"/>
  <c r="H57" i="74"/>
  <c r="E57" i="74"/>
  <c r="G57" i="74" s="1"/>
  <c r="B57" i="74"/>
  <c r="AL56" i="74"/>
  <c r="AJ56" i="74"/>
  <c r="AK56" i="74" s="1"/>
  <c r="AH56" i="74"/>
  <c r="AI56" i="74" s="1"/>
  <c r="AG56" i="74"/>
  <c r="AF56" i="74"/>
  <c r="AD56" i="74"/>
  <c r="AE56" i="74" s="1"/>
  <c r="AC56" i="74"/>
  <c r="AA56" i="74"/>
  <c r="AB56" i="74" s="1"/>
  <c r="T56" i="74"/>
  <c r="S56" i="74"/>
  <c r="M56" i="74"/>
  <c r="L56" i="74"/>
  <c r="I56" i="74"/>
  <c r="J56" i="74" s="1"/>
  <c r="H56" i="74"/>
  <c r="G56" i="74"/>
  <c r="E56" i="74"/>
  <c r="B56" i="74"/>
  <c r="AL55" i="74"/>
  <c r="AK55" i="74"/>
  <c r="AJ55" i="74"/>
  <c r="AH55" i="74"/>
  <c r="AI55" i="74" s="1"/>
  <c r="AG55" i="74"/>
  <c r="AF55" i="74"/>
  <c r="AD55" i="74"/>
  <c r="AE55" i="74" s="1"/>
  <c r="AC55" i="74"/>
  <c r="AA55" i="74"/>
  <c r="AB55" i="74" s="1"/>
  <c r="T55" i="74"/>
  <c r="S55" i="74"/>
  <c r="M55" i="74"/>
  <c r="L55" i="74"/>
  <c r="N55" i="74" s="1"/>
  <c r="O55" i="74" s="1"/>
  <c r="I55" i="74"/>
  <c r="J55" i="74" s="1"/>
  <c r="H55" i="74"/>
  <c r="E55" i="74"/>
  <c r="G55" i="74" s="1"/>
  <c r="B55" i="74"/>
  <c r="AL54" i="74"/>
  <c r="AJ54" i="74"/>
  <c r="AK54" i="74" s="1"/>
  <c r="AG54" i="74"/>
  <c r="AH54" i="74" s="1"/>
  <c r="AI54" i="74" s="1"/>
  <c r="AF54" i="74"/>
  <c r="AD54" i="74"/>
  <c r="AE54" i="74" s="1"/>
  <c r="AC54" i="74"/>
  <c r="AA54" i="74"/>
  <c r="AB54" i="74" s="1"/>
  <c r="T54" i="74"/>
  <c r="S54" i="74"/>
  <c r="M54" i="74"/>
  <c r="L54" i="74"/>
  <c r="N54" i="74" s="1"/>
  <c r="I54" i="74"/>
  <c r="J54" i="74" s="1"/>
  <c r="H54" i="74"/>
  <c r="G54" i="74"/>
  <c r="E54" i="74"/>
  <c r="B54" i="74"/>
  <c r="AL53" i="74"/>
  <c r="AJ53" i="74"/>
  <c r="AK53" i="74" s="1"/>
  <c r="AH53" i="74"/>
  <c r="AI53" i="74" s="1"/>
  <c r="AG53" i="74"/>
  <c r="AF53" i="74"/>
  <c r="AD53" i="74"/>
  <c r="AE53" i="74" s="1"/>
  <c r="AC53" i="74"/>
  <c r="AA53" i="74"/>
  <c r="AB53" i="74" s="1"/>
  <c r="T53" i="74"/>
  <c r="S53" i="74"/>
  <c r="M53" i="74"/>
  <c r="L53" i="74"/>
  <c r="N53" i="74" s="1"/>
  <c r="I53" i="74"/>
  <c r="J53" i="74" s="1"/>
  <c r="H53" i="74"/>
  <c r="G53" i="74"/>
  <c r="E53" i="74"/>
  <c r="B53" i="74"/>
  <c r="AL52" i="74"/>
  <c r="AK52" i="74"/>
  <c r="AJ52" i="74"/>
  <c r="AG52" i="74"/>
  <c r="AH52" i="74" s="1"/>
  <c r="AI52" i="74" s="1"/>
  <c r="AF52" i="74"/>
  <c r="AD52" i="74"/>
  <c r="AE52" i="74" s="1"/>
  <c r="AC52" i="74"/>
  <c r="AA52" i="74"/>
  <c r="AB52" i="74" s="1"/>
  <c r="T52" i="74"/>
  <c r="S52" i="74"/>
  <c r="M52" i="74"/>
  <c r="L52" i="74"/>
  <c r="I52" i="74"/>
  <c r="J52" i="74" s="1"/>
  <c r="H52" i="74"/>
  <c r="G52" i="74"/>
  <c r="E52" i="74"/>
  <c r="B52" i="74"/>
  <c r="AL51" i="74"/>
  <c r="AK51" i="74"/>
  <c r="AJ51" i="74"/>
  <c r="AH51" i="74"/>
  <c r="AI51" i="74" s="1"/>
  <c r="AG51" i="74"/>
  <c r="AF51" i="74"/>
  <c r="AD51" i="74"/>
  <c r="AE51" i="74" s="1"/>
  <c r="AC51" i="74"/>
  <c r="AA51" i="74"/>
  <c r="AB51" i="74" s="1"/>
  <c r="T51" i="74"/>
  <c r="S51" i="74"/>
  <c r="M51" i="74"/>
  <c r="L51" i="74"/>
  <c r="N51" i="74" s="1"/>
  <c r="O51" i="74" s="1"/>
  <c r="I51" i="74"/>
  <c r="J51" i="74" s="1"/>
  <c r="H51" i="74"/>
  <c r="E51" i="74"/>
  <c r="G51" i="74" s="1"/>
  <c r="B51" i="74"/>
  <c r="AL50" i="74"/>
  <c r="AJ50" i="74"/>
  <c r="AK50" i="74" s="1"/>
  <c r="AG50" i="74"/>
  <c r="AH50" i="74" s="1"/>
  <c r="AI50" i="74" s="1"/>
  <c r="AF50" i="74"/>
  <c r="AD50" i="74"/>
  <c r="AE50" i="74" s="1"/>
  <c r="AC50" i="74"/>
  <c r="AA50" i="74"/>
  <c r="AB50" i="74" s="1"/>
  <c r="T50" i="74"/>
  <c r="S50" i="74"/>
  <c r="M50" i="74"/>
  <c r="L50" i="74"/>
  <c r="N50" i="74" s="1"/>
  <c r="I50" i="74"/>
  <c r="J50" i="74" s="1"/>
  <c r="H50" i="74"/>
  <c r="G50" i="74"/>
  <c r="E50" i="74"/>
  <c r="B50" i="74"/>
  <c r="AL49" i="74"/>
  <c r="AJ49" i="74"/>
  <c r="AK49" i="74" s="1"/>
  <c r="AH49" i="74"/>
  <c r="AI49" i="74" s="1"/>
  <c r="AG49" i="74"/>
  <c r="AF49" i="74"/>
  <c r="AD49" i="74"/>
  <c r="AE49" i="74" s="1"/>
  <c r="AC49" i="74"/>
  <c r="AA49" i="74"/>
  <c r="AB49" i="74" s="1"/>
  <c r="T49" i="74"/>
  <c r="S49" i="74"/>
  <c r="M49" i="74"/>
  <c r="L49" i="74"/>
  <c r="N49" i="74" s="1"/>
  <c r="I49" i="74"/>
  <c r="J49" i="74" s="1"/>
  <c r="H49" i="74"/>
  <c r="G49" i="74"/>
  <c r="E49" i="74"/>
  <c r="B49" i="74"/>
  <c r="AL48" i="74"/>
  <c r="AK48" i="74"/>
  <c r="AJ48" i="74"/>
  <c r="AI48" i="74"/>
  <c r="AG48" i="74"/>
  <c r="AH48" i="74" s="1"/>
  <c r="AF48" i="74"/>
  <c r="AD48" i="74"/>
  <c r="AE48" i="74" s="1"/>
  <c r="AC48" i="74"/>
  <c r="AA48" i="74"/>
  <c r="AB48" i="74" s="1"/>
  <c r="T48" i="74"/>
  <c r="S48" i="74"/>
  <c r="M48" i="74"/>
  <c r="L48" i="74"/>
  <c r="J48" i="74"/>
  <c r="G48" i="74"/>
  <c r="B48" i="74"/>
  <c r="AL47" i="74"/>
  <c r="AJ47" i="74"/>
  <c r="AK47" i="74" s="1"/>
  <c r="AH47" i="74"/>
  <c r="AI47" i="74" s="1"/>
  <c r="AG47" i="74"/>
  <c r="AF47" i="74"/>
  <c r="AD47" i="74"/>
  <c r="AE47" i="74" s="1"/>
  <c r="AC47" i="74"/>
  <c r="AA47" i="74"/>
  <c r="AB47" i="74" s="1"/>
  <c r="T47" i="74"/>
  <c r="S47" i="74"/>
  <c r="M47" i="74"/>
  <c r="L47" i="74"/>
  <c r="I47" i="74"/>
  <c r="J47" i="74" s="1"/>
  <c r="H47" i="74"/>
  <c r="G47" i="74"/>
  <c r="E47" i="74"/>
  <c r="B47" i="74"/>
  <c r="AL46" i="74"/>
  <c r="AK46" i="74"/>
  <c r="AJ46" i="74"/>
  <c r="AH46" i="74"/>
  <c r="AI46" i="74" s="1"/>
  <c r="AG46" i="74"/>
  <c r="AF46" i="74"/>
  <c r="AD46" i="74"/>
  <c r="AE46" i="74" s="1"/>
  <c r="AC46" i="74"/>
  <c r="AA46" i="74"/>
  <c r="AB46" i="74" s="1"/>
  <c r="T46" i="74"/>
  <c r="S46" i="74"/>
  <c r="M46" i="74"/>
  <c r="L46" i="74"/>
  <c r="N46" i="74" s="1"/>
  <c r="O46" i="74" s="1"/>
  <c r="I46" i="74"/>
  <c r="J46" i="74" s="1"/>
  <c r="H46" i="74"/>
  <c r="E46" i="74"/>
  <c r="G46" i="74" s="1"/>
  <c r="B46" i="74"/>
  <c r="AL45" i="74"/>
  <c r="AJ45" i="74"/>
  <c r="AK45" i="74" s="1"/>
  <c r="AG45" i="74"/>
  <c r="AH45" i="74" s="1"/>
  <c r="AI45" i="74" s="1"/>
  <c r="AF45" i="74"/>
  <c r="AD45" i="74"/>
  <c r="AE45" i="74" s="1"/>
  <c r="AC45" i="74"/>
  <c r="AA45" i="74"/>
  <c r="AB45" i="74" s="1"/>
  <c r="T45" i="74"/>
  <c r="S45" i="74"/>
  <c r="M45" i="74"/>
  <c r="L45" i="74"/>
  <c r="N45" i="74" s="1"/>
  <c r="I45" i="74"/>
  <c r="J45" i="74" s="1"/>
  <c r="H45" i="74"/>
  <c r="G45" i="74"/>
  <c r="E45" i="74"/>
  <c r="B45" i="74"/>
  <c r="AL44" i="74"/>
  <c r="AJ44" i="74"/>
  <c r="AK44" i="74" s="1"/>
  <c r="AH44" i="74"/>
  <c r="AI44" i="74" s="1"/>
  <c r="AG44" i="74"/>
  <c r="AF44" i="74"/>
  <c r="AD44" i="74"/>
  <c r="AE44" i="74" s="1"/>
  <c r="AC44" i="74"/>
  <c r="AA44" i="74"/>
  <c r="AB44" i="74" s="1"/>
  <c r="T44" i="74"/>
  <c r="S44" i="74"/>
  <c r="M44" i="74"/>
  <c r="L44" i="74"/>
  <c r="N44" i="74" s="1"/>
  <c r="I44" i="74"/>
  <c r="J44" i="74" s="1"/>
  <c r="H44" i="74"/>
  <c r="G44" i="74"/>
  <c r="E44" i="74"/>
  <c r="B44" i="74"/>
  <c r="AL43" i="74"/>
  <c r="AK43" i="74"/>
  <c r="AJ43" i="74"/>
  <c r="AI43" i="74"/>
  <c r="AG43" i="74"/>
  <c r="AH43" i="74" s="1"/>
  <c r="AF43" i="74"/>
  <c r="AD43" i="74"/>
  <c r="AE43" i="74" s="1"/>
  <c r="AC43" i="74"/>
  <c r="AA43" i="74"/>
  <c r="AB43" i="74" s="1"/>
  <c r="T43" i="74"/>
  <c r="S43" i="74"/>
  <c r="M43" i="74"/>
  <c r="L43" i="74"/>
  <c r="I43" i="74"/>
  <c r="J43" i="74" s="1"/>
  <c r="H43" i="74"/>
  <c r="G43" i="74"/>
  <c r="E43" i="74"/>
  <c r="B43" i="74"/>
  <c r="AL42" i="74"/>
  <c r="AK42" i="74"/>
  <c r="AJ42" i="74"/>
  <c r="AH42" i="74"/>
  <c r="AI42" i="74" s="1"/>
  <c r="AG42" i="74"/>
  <c r="AF42" i="74"/>
  <c r="AD42" i="74"/>
  <c r="AE42" i="74" s="1"/>
  <c r="AC42" i="74"/>
  <c r="AA42" i="74"/>
  <c r="AB42" i="74" s="1"/>
  <c r="T42" i="74"/>
  <c r="S42" i="74"/>
  <c r="M42" i="74"/>
  <c r="L42" i="74"/>
  <c r="N42" i="74" s="1"/>
  <c r="O42" i="74" s="1"/>
  <c r="I42" i="74"/>
  <c r="J42" i="74" s="1"/>
  <c r="H42" i="74"/>
  <c r="E42" i="74"/>
  <c r="G42" i="74" s="1"/>
  <c r="B42" i="74"/>
  <c r="AL41" i="74"/>
  <c r="AJ41" i="74"/>
  <c r="AK41" i="74" s="1"/>
  <c r="AG41" i="74"/>
  <c r="AH41" i="74" s="1"/>
  <c r="AI41" i="74" s="1"/>
  <c r="AF41" i="74"/>
  <c r="AD41" i="74"/>
  <c r="AE41" i="74" s="1"/>
  <c r="AC41" i="74"/>
  <c r="AA41" i="74"/>
  <c r="AB41" i="74" s="1"/>
  <c r="T41" i="74"/>
  <c r="S41" i="74"/>
  <c r="M41" i="74"/>
  <c r="L41" i="74"/>
  <c r="N41" i="74" s="1"/>
  <c r="I41" i="74"/>
  <c r="J41" i="74" s="1"/>
  <c r="H41" i="74"/>
  <c r="G41" i="74"/>
  <c r="E41" i="74"/>
  <c r="B41" i="74"/>
  <c r="AL40" i="74"/>
  <c r="AJ40" i="74"/>
  <c r="AK40" i="74" s="1"/>
  <c r="AH40" i="74"/>
  <c r="AI40" i="74" s="1"/>
  <c r="AG40" i="74"/>
  <c r="AF40" i="74"/>
  <c r="AD40" i="74"/>
  <c r="AE40" i="74" s="1"/>
  <c r="AC40" i="74"/>
  <c r="AA40" i="74"/>
  <c r="AB40" i="74" s="1"/>
  <c r="T40" i="74"/>
  <c r="S40" i="74"/>
  <c r="M40" i="74"/>
  <c r="L40" i="74"/>
  <c r="N40" i="74" s="1"/>
  <c r="I40" i="74"/>
  <c r="J40" i="74" s="1"/>
  <c r="H40" i="74"/>
  <c r="G40" i="74"/>
  <c r="E40" i="74"/>
  <c r="B40" i="74"/>
  <c r="AL39" i="74"/>
  <c r="AK39" i="74"/>
  <c r="AJ39" i="74"/>
  <c r="AI39" i="74"/>
  <c r="AG39" i="74"/>
  <c r="AH39" i="74" s="1"/>
  <c r="AF39" i="74"/>
  <c r="AD39" i="74"/>
  <c r="AE39" i="74" s="1"/>
  <c r="AC39" i="74"/>
  <c r="AA39" i="74"/>
  <c r="AB39" i="74" s="1"/>
  <c r="T39" i="74"/>
  <c r="S39" i="74"/>
  <c r="M39" i="74"/>
  <c r="L39" i="74"/>
  <c r="I39" i="74"/>
  <c r="J39" i="74" s="1"/>
  <c r="H39" i="74"/>
  <c r="G39" i="74"/>
  <c r="E39" i="74"/>
  <c r="B39" i="74"/>
  <c r="AL38" i="74"/>
  <c r="AK38" i="74"/>
  <c r="AJ38" i="74"/>
  <c r="AH38" i="74"/>
  <c r="AI38" i="74" s="1"/>
  <c r="AG38" i="74"/>
  <c r="AF38" i="74"/>
  <c r="AD38" i="74"/>
  <c r="AE38" i="74" s="1"/>
  <c r="AC38" i="74"/>
  <c r="AA38" i="74"/>
  <c r="AB38" i="74" s="1"/>
  <c r="T38" i="74"/>
  <c r="S38" i="74"/>
  <c r="N38" i="74"/>
  <c r="O38" i="74" s="1"/>
  <c r="M38" i="74"/>
  <c r="L38" i="74"/>
  <c r="I38" i="74"/>
  <c r="J38" i="74" s="1"/>
  <c r="H38" i="74"/>
  <c r="E38" i="74"/>
  <c r="G38" i="74" s="1"/>
  <c r="B38" i="74"/>
  <c r="AL37" i="74"/>
  <c r="AK37" i="74"/>
  <c r="AJ37" i="74"/>
  <c r="AG37" i="74"/>
  <c r="AH37" i="74" s="1"/>
  <c r="AI37" i="74" s="1"/>
  <c r="AF37" i="74"/>
  <c r="AD37" i="74"/>
  <c r="AE37" i="74" s="1"/>
  <c r="AC37" i="74"/>
  <c r="AB37" i="74"/>
  <c r="AA37" i="74"/>
  <c r="T37" i="74"/>
  <c r="S37" i="74"/>
  <c r="M37" i="74"/>
  <c r="L37" i="74"/>
  <c r="N37" i="74" s="1"/>
  <c r="I37" i="74"/>
  <c r="J37" i="74" s="1"/>
  <c r="H37" i="74"/>
  <c r="E37" i="74"/>
  <c r="G37" i="74" s="1"/>
  <c r="B37" i="74"/>
  <c r="AL36" i="74"/>
  <c r="AJ36" i="74"/>
  <c r="AK36" i="74" s="1"/>
  <c r="AG36" i="74"/>
  <c r="AH36" i="74" s="1"/>
  <c r="AI36" i="74" s="1"/>
  <c r="AF36" i="74"/>
  <c r="AD36" i="74"/>
  <c r="AE36" i="74" s="1"/>
  <c r="AC36" i="74"/>
  <c r="AB36" i="74"/>
  <c r="AA36" i="74"/>
  <c r="T36" i="74"/>
  <c r="S36" i="74"/>
  <c r="M36" i="74"/>
  <c r="L36" i="74"/>
  <c r="N36" i="74" s="1"/>
  <c r="I36" i="74"/>
  <c r="J36" i="74" s="1"/>
  <c r="H36" i="74"/>
  <c r="E36" i="74"/>
  <c r="G36" i="74" s="1"/>
  <c r="B36" i="74"/>
  <c r="AL35" i="74"/>
  <c r="AJ35" i="74"/>
  <c r="AK35" i="74" s="1"/>
  <c r="AH35" i="74"/>
  <c r="AI35" i="74" s="1"/>
  <c r="AG35" i="74"/>
  <c r="AF35" i="74"/>
  <c r="AD35" i="74"/>
  <c r="AE35" i="74" s="1"/>
  <c r="AC35" i="74"/>
  <c r="AA35" i="74"/>
  <c r="AB35" i="74" s="1"/>
  <c r="T35" i="74"/>
  <c r="S35" i="74"/>
  <c r="M35" i="74"/>
  <c r="L35" i="74"/>
  <c r="I35" i="74"/>
  <c r="J35" i="74" s="1"/>
  <c r="H35" i="74"/>
  <c r="G35" i="74"/>
  <c r="E35" i="74"/>
  <c r="B35" i="74"/>
  <c r="AL34" i="74"/>
  <c r="AK34" i="74"/>
  <c r="AJ34" i="74"/>
  <c r="AH34" i="74"/>
  <c r="AI34" i="74" s="1"/>
  <c r="AG34" i="74"/>
  <c r="AF34" i="74"/>
  <c r="AD34" i="74"/>
  <c r="AE34" i="74" s="1"/>
  <c r="AC34" i="74"/>
  <c r="AA34" i="74"/>
  <c r="AB34" i="74" s="1"/>
  <c r="T34" i="74"/>
  <c r="S34" i="74"/>
  <c r="M34" i="74"/>
  <c r="L34" i="74"/>
  <c r="N34" i="74" s="1"/>
  <c r="O34" i="74" s="1"/>
  <c r="I34" i="74"/>
  <c r="J34" i="74" s="1"/>
  <c r="H34" i="74"/>
  <c r="E34" i="74"/>
  <c r="G34" i="74" s="1"/>
  <c r="B34" i="74"/>
  <c r="AL33" i="74"/>
  <c r="AJ33" i="74"/>
  <c r="AK33" i="74" s="1"/>
  <c r="AG33" i="74"/>
  <c r="AH33" i="74" s="1"/>
  <c r="AI33" i="74" s="1"/>
  <c r="AF33" i="74"/>
  <c r="AD33" i="74"/>
  <c r="AE33" i="74" s="1"/>
  <c r="AC33" i="74"/>
  <c r="AA33" i="74"/>
  <c r="AB33" i="74" s="1"/>
  <c r="T33" i="74"/>
  <c r="S33" i="74"/>
  <c r="M33" i="74"/>
  <c r="L33" i="74"/>
  <c r="N33" i="74" s="1"/>
  <c r="I33" i="74"/>
  <c r="J33" i="74" s="1"/>
  <c r="H33" i="74"/>
  <c r="E33" i="74"/>
  <c r="G33" i="74" s="1"/>
  <c r="B33" i="74"/>
  <c r="AL32" i="74"/>
  <c r="AJ32" i="74"/>
  <c r="AK32" i="74" s="1"/>
  <c r="AG32" i="74"/>
  <c r="AH32" i="74" s="1"/>
  <c r="AI32" i="74" s="1"/>
  <c r="AF32" i="74"/>
  <c r="AD32" i="74"/>
  <c r="AE32" i="74" s="1"/>
  <c r="AC32" i="74"/>
  <c r="AA32" i="74"/>
  <c r="AB32" i="74" s="1"/>
  <c r="T32" i="74"/>
  <c r="S32" i="74"/>
  <c r="M32" i="74"/>
  <c r="L32" i="74"/>
  <c r="N32" i="74" s="1"/>
  <c r="O32" i="74" s="1"/>
  <c r="P32" i="74" s="1"/>
  <c r="I32" i="74"/>
  <c r="J32" i="74" s="1"/>
  <c r="H32" i="74"/>
  <c r="E32" i="74"/>
  <c r="G32" i="74" s="1"/>
  <c r="B32" i="74"/>
  <c r="AL31" i="74"/>
  <c r="AK31" i="74"/>
  <c r="AJ31" i="74"/>
  <c r="AG31" i="74"/>
  <c r="AH31" i="74" s="1"/>
  <c r="AI31" i="74" s="1"/>
  <c r="AF31" i="74"/>
  <c r="AD31" i="74"/>
  <c r="AE31" i="74" s="1"/>
  <c r="AC31" i="74"/>
  <c r="AA31" i="74"/>
  <c r="AB31" i="74" s="1"/>
  <c r="T31" i="74"/>
  <c r="S31" i="74"/>
  <c r="M31" i="74"/>
  <c r="L31" i="74"/>
  <c r="I31" i="74"/>
  <c r="J31" i="74" s="1"/>
  <c r="H31" i="74"/>
  <c r="E31" i="74"/>
  <c r="G31" i="74" s="1"/>
  <c r="B31" i="74"/>
  <c r="AL30" i="74"/>
  <c r="AJ30" i="74"/>
  <c r="AK30" i="74" s="1"/>
  <c r="AG30" i="74"/>
  <c r="AH30" i="74" s="1"/>
  <c r="AI30" i="74" s="1"/>
  <c r="AF30" i="74"/>
  <c r="AD30" i="74"/>
  <c r="AE30" i="74" s="1"/>
  <c r="AC30" i="74"/>
  <c r="AB30" i="74"/>
  <c r="AA30" i="74"/>
  <c r="T30" i="74"/>
  <c r="S30" i="74"/>
  <c r="M30" i="74"/>
  <c r="L30" i="74"/>
  <c r="N30" i="74" s="1"/>
  <c r="O30" i="74" s="1"/>
  <c r="I30" i="74"/>
  <c r="J30" i="74" s="1"/>
  <c r="H30" i="74"/>
  <c r="E30" i="74"/>
  <c r="G30" i="74" s="1"/>
  <c r="B30" i="74"/>
  <c r="AL29" i="74"/>
  <c r="AJ29" i="74"/>
  <c r="AK29" i="74" s="1"/>
  <c r="AG29" i="74"/>
  <c r="AH29" i="74" s="1"/>
  <c r="AI29" i="74" s="1"/>
  <c r="AF29" i="74"/>
  <c r="AD29" i="74"/>
  <c r="AE29" i="74" s="1"/>
  <c r="AC29" i="74"/>
  <c r="AA29" i="74"/>
  <c r="AB29" i="74" s="1"/>
  <c r="T29" i="74"/>
  <c r="S29" i="74"/>
  <c r="M29" i="74"/>
  <c r="L29" i="74"/>
  <c r="N29" i="74" s="1"/>
  <c r="I29" i="74"/>
  <c r="J29" i="74" s="1"/>
  <c r="H29" i="74"/>
  <c r="G29" i="74"/>
  <c r="E29" i="74"/>
  <c r="B29" i="74"/>
  <c r="AL28" i="74"/>
  <c r="AJ28" i="74"/>
  <c r="AK28" i="74" s="1"/>
  <c r="AI28" i="74"/>
  <c r="AH28" i="74"/>
  <c r="AG28" i="74"/>
  <c r="AF28" i="74"/>
  <c r="AD28" i="74"/>
  <c r="AE28" i="74" s="1"/>
  <c r="AC28" i="74"/>
  <c r="AA28" i="74"/>
  <c r="AB28" i="74" s="1"/>
  <c r="T28" i="74"/>
  <c r="S28" i="74"/>
  <c r="M28" i="74"/>
  <c r="L28" i="74"/>
  <c r="N28" i="74" s="1"/>
  <c r="O28" i="74" s="1"/>
  <c r="P28" i="74" s="1"/>
  <c r="J28" i="74"/>
  <c r="G28" i="74"/>
  <c r="B28" i="74"/>
  <c r="AL27" i="74"/>
  <c r="AJ27" i="74"/>
  <c r="AK27" i="74" s="1"/>
  <c r="AI27" i="74"/>
  <c r="AH27" i="74"/>
  <c r="AG27" i="74"/>
  <c r="AF27" i="74"/>
  <c r="AD27" i="74"/>
  <c r="AE27" i="74" s="1"/>
  <c r="AC27" i="74"/>
  <c r="AA27" i="74"/>
  <c r="AB27" i="74" s="1"/>
  <c r="T27" i="74"/>
  <c r="S27" i="74"/>
  <c r="M27" i="74"/>
  <c r="L27" i="74"/>
  <c r="N27" i="74" s="1"/>
  <c r="O27" i="74" s="1"/>
  <c r="I27" i="74"/>
  <c r="J27" i="74" s="1"/>
  <c r="H27" i="74"/>
  <c r="E27" i="74"/>
  <c r="G27" i="74" s="1"/>
  <c r="B27" i="74"/>
  <c r="AL26" i="74"/>
  <c r="AJ26" i="74"/>
  <c r="AK26" i="74" s="1"/>
  <c r="AG26" i="74"/>
  <c r="AH26" i="74" s="1"/>
  <c r="AI26" i="74" s="1"/>
  <c r="AF26" i="74"/>
  <c r="AD26" i="74"/>
  <c r="AE26" i="74" s="1"/>
  <c r="AC26" i="74"/>
  <c r="AA26" i="74"/>
  <c r="AB26" i="74" s="1"/>
  <c r="T26" i="74"/>
  <c r="S26" i="74"/>
  <c r="N26" i="74"/>
  <c r="M26" i="74"/>
  <c r="L26" i="74"/>
  <c r="I26" i="74"/>
  <c r="J26" i="74" s="1"/>
  <c r="H26" i="74"/>
  <c r="G26" i="74"/>
  <c r="E26" i="74"/>
  <c r="B26" i="74"/>
  <c r="AL25" i="74"/>
  <c r="AK25" i="74"/>
  <c r="AJ25" i="74"/>
  <c r="AG25" i="74"/>
  <c r="AH25" i="74" s="1"/>
  <c r="AI25" i="74" s="1"/>
  <c r="AF25" i="74"/>
  <c r="AD25" i="74"/>
  <c r="AE25" i="74" s="1"/>
  <c r="AC25" i="74"/>
  <c r="AB25" i="74"/>
  <c r="AA25" i="74"/>
  <c r="T25" i="74"/>
  <c r="S25" i="74"/>
  <c r="O25" i="74"/>
  <c r="N25" i="74"/>
  <c r="M25" i="74"/>
  <c r="L25" i="74"/>
  <c r="I25" i="74"/>
  <c r="J25" i="74" s="1"/>
  <c r="H25" i="74"/>
  <c r="E25" i="74"/>
  <c r="G25" i="74" s="1"/>
  <c r="B25" i="74"/>
  <c r="AL24" i="74"/>
  <c r="AJ24" i="74"/>
  <c r="AK24" i="74" s="1"/>
  <c r="AG24" i="74"/>
  <c r="AH24" i="74" s="1"/>
  <c r="AI24" i="74" s="1"/>
  <c r="AF24" i="74"/>
  <c r="AD24" i="74"/>
  <c r="AE24" i="74" s="1"/>
  <c r="AC24" i="74"/>
  <c r="AA24" i="74"/>
  <c r="AB24" i="74" s="1"/>
  <c r="T24" i="74"/>
  <c r="S24" i="74"/>
  <c r="M24" i="74"/>
  <c r="L24" i="74"/>
  <c r="I24" i="74"/>
  <c r="J24" i="74" s="1"/>
  <c r="H24" i="74"/>
  <c r="E24" i="74"/>
  <c r="G24" i="74" s="1"/>
  <c r="B24" i="74"/>
  <c r="AL23" i="74"/>
  <c r="AJ23" i="74"/>
  <c r="AK23" i="74" s="1"/>
  <c r="AI23" i="74"/>
  <c r="AH23" i="74"/>
  <c r="AG23" i="74"/>
  <c r="AF23" i="74"/>
  <c r="AD23" i="74"/>
  <c r="AE23" i="74" s="1"/>
  <c r="AC23" i="74"/>
  <c r="AA23" i="74"/>
  <c r="AB23" i="74" s="1"/>
  <c r="T23" i="74"/>
  <c r="S23" i="74"/>
  <c r="M23" i="74"/>
  <c r="L23" i="74"/>
  <c r="N23" i="74" s="1"/>
  <c r="O23" i="74" s="1"/>
  <c r="I23" i="74"/>
  <c r="J23" i="74" s="1"/>
  <c r="H23" i="74"/>
  <c r="E23" i="74"/>
  <c r="G23" i="74" s="1"/>
  <c r="B23" i="74"/>
  <c r="AL22" i="74"/>
  <c r="AK22" i="74"/>
  <c r="AJ22" i="74"/>
  <c r="AG22" i="74"/>
  <c r="AH22" i="74" s="1"/>
  <c r="AI22" i="74" s="1"/>
  <c r="AF22" i="74"/>
  <c r="AD22" i="74"/>
  <c r="AE22" i="74" s="1"/>
  <c r="AC22" i="74"/>
  <c r="AA22" i="74"/>
  <c r="AB22" i="74" s="1"/>
  <c r="T22" i="74"/>
  <c r="S22" i="74"/>
  <c r="M22" i="74"/>
  <c r="L22" i="74"/>
  <c r="N22" i="74" s="1"/>
  <c r="I22" i="74"/>
  <c r="J22" i="74" s="1"/>
  <c r="H22" i="74"/>
  <c r="G22" i="74"/>
  <c r="E22" i="74"/>
  <c r="B22" i="74"/>
  <c r="AL21" i="74"/>
  <c r="AK21" i="74"/>
  <c r="AJ21" i="74"/>
  <c r="AH21" i="74"/>
  <c r="AI21" i="74" s="1"/>
  <c r="AG21" i="74"/>
  <c r="AF21" i="74"/>
  <c r="AD21" i="74"/>
  <c r="AE21" i="74" s="1"/>
  <c r="AC21" i="74"/>
  <c r="AA21" i="74"/>
  <c r="AB21" i="74" s="1"/>
  <c r="T21" i="74"/>
  <c r="S21" i="74"/>
  <c r="N21" i="74"/>
  <c r="O21" i="74" s="1"/>
  <c r="M21" i="74"/>
  <c r="L21" i="74"/>
  <c r="I21" i="74"/>
  <c r="J21" i="74" s="1"/>
  <c r="H21" i="74"/>
  <c r="E21" i="74"/>
  <c r="G21" i="74" s="1"/>
  <c r="B21" i="74"/>
  <c r="AL20" i="74"/>
  <c r="AJ20" i="74"/>
  <c r="AK20" i="74" s="1"/>
  <c r="AG20" i="74"/>
  <c r="AH20" i="74" s="1"/>
  <c r="AI20" i="74" s="1"/>
  <c r="AF20" i="74"/>
  <c r="AD20" i="74"/>
  <c r="AE20" i="74" s="1"/>
  <c r="AC20" i="74"/>
  <c r="AA20" i="74"/>
  <c r="AB20" i="74" s="1"/>
  <c r="T20" i="74"/>
  <c r="S20" i="74"/>
  <c r="P20" i="74"/>
  <c r="N20" i="74"/>
  <c r="O20" i="74" s="1"/>
  <c r="M20" i="74"/>
  <c r="L20" i="74"/>
  <c r="I20" i="74"/>
  <c r="J20" i="74" s="1"/>
  <c r="H20" i="74"/>
  <c r="G20" i="74"/>
  <c r="E20" i="74"/>
  <c r="B20" i="74"/>
  <c r="AL19" i="74"/>
  <c r="AJ19" i="74"/>
  <c r="AK19" i="74" s="1"/>
  <c r="AH19" i="74"/>
  <c r="AI19" i="74" s="1"/>
  <c r="AG19" i="74"/>
  <c r="AF19" i="74"/>
  <c r="AD19" i="74"/>
  <c r="AE19" i="74" s="1"/>
  <c r="AC19" i="74"/>
  <c r="AA19" i="74"/>
  <c r="AB19" i="74" s="1"/>
  <c r="T19" i="74"/>
  <c r="S19" i="74"/>
  <c r="P19" i="74"/>
  <c r="O19" i="74"/>
  <c r="M19" i="74"/>
  <c r="L19" i="74"/>
  <c r="N19" i="74" s="1"/>
  <c r="I19" i="74"/>
  <c r="J19" i="74" s="1"/>
  <c r="H19" i="74"/>
  <c r="E19" i="74"/>
  <c r="G19" i="74" s="1"/>
  <c r="B19" i="74"/>
  <c r="AL18" i="74"/>
  <c r="AJ18" i="74"/>
  <c r="AK18" i="74" s="1"/>
  <c r="AG18" i="74"/>
  <c r="AH18" i="74" s="1"/>
  <c r="AI18" i="74" s="1"/>
  <c r="AF18" i="74"/>
  <c r="AD18" i="74"/>
  <c r="AE18" i="74" s="1"/>
  <c r="AC18" i="74"/>
  <c r="AA18" i="74"/>
  <c r="AB18" i="74" s="1"/>
  <c r="T18" i="74"/>
  <c r="S18" i="74"/>
  <c r="M18" i="74"/>
  <c r="L18" i="74"/>
  <c r="N18" i="74" s="1"/>
  <c r="I18" i="74"/>
  <c r="J18" i="74" s="1"/>
  <c r="H18" i="74"/>
  <c r="G18" i="74"/>
  <c r="E18" i="74"/>
  <c r="B18" i="74"/>
  <c r="AL17" i="74"/>
  <c r="AK17" i="74"/>
  <c r="AJ17" i="74"/>
  <c r="AH17" i="74"/>
  <c r="AI17" i="74" s="1"/>
  <c r="AG17" i="74"/>
  <c r="AF17" i="74"/>
  <c r="AD17" i="74"/>
  <c r="AE17" i="74" s="1"/>
  <c r="AC17" i="74"/>
  <c r="AA17" i="74"/>
  <c r="AB17" i="74" s="1"/>
  <c r="T17" i="74"/>
  <c r="S17" i="74"/>
  <c r="N17" i="74"/>
  <c r="O17" i="74" s="1"/>
  <c r="M17" i="74"/>
  <c r="L17" i="74"/>
  <c r="I17" i="74"/>
  <c r="J17" i="74" s="1"/>
  <c r="H17" i="74"/>
  <c r="E17" i="74"/>
  <c r="G17" i="74" s="1"/>
  <c r="B17" i="74"/>
  <c r="AL16" i="74"/>
  <c r="AJ16" i="74"/>
  <c r="AK16" i="74" s="1"/>
  <c r="AG16" i="74"/>
  <c r="AH16" i="74" s="1"/>
  <c r="AI16" i="74" s="1"/>
  <c r="AF16" i="74"/>
  <c r="AD16" i="74"/>
  <c r="AE16" i="74" s="1"/>
  <c r="AC16" i="74"/>
  <c r="AA16" i="74"/>
  <c r="AB16" i="74" s="1"/>
  <c r="T16" i="74"/>
  <c r="S16" i="74"/>
  <c r="M16" i="74"/>
  <c r="L16" i="74"/>
  <c r="I16" i="74"/>
  <c r="J16" i="74" s="1"/>
  <c r="H16" i="74"/>
  <c r="E16" i="74"/>
  <c r="G16" i="74" s="1"/>
  <c r="B16" i="74"/>
  <c r="AL15" i="74"/>
  <c r="AJ15" i="74"/>
  <c r="AK15" i="74" s="1"/>
  <c r="AI15" i="74"/>
  <c r="AH15" i="74"/>
  <c r="AG15" i="74"/>
  <c r="AF15" i="74"/>
  <c r="AD15" i="74"/>
  <c r="AE15" i="74" s="1"/>
  <c r="AC15" i="74"/>
  <c r="AA15" i="74"/>
  <c r="AB15" i="74" s="1"/>
  <c r="T15" i="74"/>
  <c r="S15" i="74"/>
  <c r="M15" i="74"/>
  <c r="L15" i="74"/>
  <c r="N15" i="74" s="1"/>
  <c r="O15" i="74" s="1"/>
  <c r="I15" i="74"/>
  <c r="J15" i="74" s="1"/>
  <c r="H15" i="74"/>
  <c r="E15" i="74"/>
  <c r="G15" i="74" s="1"/>
  <c r="B15" i="74"/>
  <c r="AL14" i="74"/>
  <c r="AJ14" i="74"/>
  <c r="AK14" i="74" s="1"/>
  <c r="AG14" i="74"/>
  <c r="AH14" i="74" s="1"/>
  <c r="AI14" i="74" s="1"/>
  <c r="AF14" i="74"/>
  <c r="AD14" i="74"/>
  <c r="AE14" i="74" s="1"/>
  <c r="AC14" i="74"/>
  <c r="AA14" i="74"/>
  <c r="AB14" i="74" s="1"/>
  <c r="T14" i="74"/>
  <c r="S14" i="74"/>
  <c r="N14" i="74"/>
  <c r="M14" i="74"/>
  <c r="L14" i="74"/>
  <c r="I14" i="74"/>
  <c r="J14" i="74" s="1"/>
  <c r="H14" i="74"/>
  <c r="G14" i="74"/>
  <c r="E14" i="74"/>
  <c r="B14" i="74"/>
  <c r="AL13" i="74"/>
  <c r="AK13" i="74"/>
  <c r="AJ13" i="74"/>
  <c r="AG13" i="74"/>
  <c r="AH13" i="74" s="1"/>
  <c r="AI13" i="74" s="1"/>
  <c r="AF13" i="74"/>
  <c r="AD13" i="74"/>
  <c r="AE13" i="74" s="1"/>
  <c r="AC13" i="74"/>
  <c r="AB13" i="74"/>
  <c r="AA13" i="74"/>
  <c r="T13" i="74"/>
  <c r="S13" i="74"/>
  <c r="O13" i="74"/>
  <c r="N13" i="74"/>
  <c r="M13" i="74"/>
  <c r="L13" i="74"/>
  <c r="I13" i="74"/>
  <c r="J13" i="74" s="1"/>
  <c r="H13" i="74"/>
  <c r="E13" i="74"/>
  <c r="G13" i="74" s="1"/>
  <c r="B13" i="74"/>
  <c r="AL12" i="74"/>
  <c r="AJ12" i="74"/>
  <c r="AK12" i="74" s="1"/>
  <c r="AG12" i="74"/>
  <c r="AH12" i="74" s="1"/>
  <c r="AI12" i="74" s="1"/>
  <c r="AF12" i="74"/>
  <c r="AD12" i="74"/>
  <c r="AE12" i="74" s="1"/>
  <c r="AC12" i="74"/>
  <c r="AA12" i="74"/>
  <c r="AB12" i="74" s="1"/>
  <c r="T12" i="74"/>
  <c r="S12" i="74"/>
  <c r="M12" i="74"/>
  <c r="L12" i="74"/>
  <c r="I12" i="74"/>
  <c r="J12" i="74" s="1"/>
  <c r="H12" i="74"/>
  <c r="E12" i="74"/>
  <c r="G12" i="74" s="1"/>
  <c r="B12" i="74"/>
  <c r="AL11" i="74"/>
  <c r="AJ11" i="74"/>
  <c r="AK11" i="74" s="1"/>
  <c r="AG11" i="74"/>
  <c r="AH11" i="74" s="1"/>
  <c r="AI11" i="74" s="1"/>
  <c r="AF11" i="74"/>
  <c r="AD11" i="74"/>
  <c r="AE11" i="74" s="1"/>
  <c r="AC11" i="74"/>
  <c r="AA11" i="74"/>
  <c r="AB11" i="74" s="1"/>
  <c r="T11" i="74"/>
  <c r="S11" i="74"/>
  <c r="M11" i="74"/>
  <c r="L11" i="74"/>
  <c r="N11" i="74" s="1"/>
  <c r="I11" i="74"/>
  <c r="J11" i="74" s="1"/>
  <c r="H11" i="74"/>
  <c r="G11" i="74"/>
  <c r="E11" i="74"/>
  <c r="B11" i="74"/>
  <c r="AL10" i="74"/>
  <c r="AJ10" i="74"/>
  <c r="AK10" i="74" s="1"/>
  <c r="AH10" i="74"/>
  <c r="AI10" i="74" s="1"/>
  <c r="AG10" i="74"/>
  <c r="AF10" i="74"/>
  <c r="AD10" i="74"/>
  <c r="AE10" i="74" s="1"/>
  <c r="AC10" i="74"/>
  <c r="AB10" i="74"/>
  <c r="AA10" i="74"/>
  <c r="T10" i="74"/>
  <c r="S10" i="74"/>
  <c r="M10" i="74"/>
  <c r="L10" i="74"/>
  <c r="N10" i="74" s="1"/>
  <c r="I10" i="74"/>
  <c r="J10" i="74" s="1"/>
  <c r="H10" i="74"/>
  <c r="E10" i="74"/>
  <c r="G10" i="74" s="1"/>
  <c r="B10" i="74"/>
  <c r="AL9" i="74"/>
  <c r="AJ9" i="74"/>
  <c r="AK9" i="74" s="1"/>
  <c r="AG9" i="74"/>
  <c r="AH9" i="74" s="1"/>
  <c r="AI9" i="74" s="1"/>
  <c r="AF9" i="74"/>
  <c r="AD9" i="74"/>
  <c r="AE9" i="74" s="1"/>
  <c r="AC9" i="74"/>
  <c r="AA9" i="74"/>
  <c r="AB9" i="74" s="1"/>
  <c r="T9" i="74"/>
  <c r="S9" i="74"/>
  <c r="N9" i="74"/>
  <c r="M9" i="74"/>
  <c r="L9" i="74"/>
  <c r="I9" i="74"/>
  <c r="J9" i="74" s="1"/>
  <c r="H9" i="74"/>
  <c r="G9" i="74"/>
  <c r="E9" i="74"/>
  <c r="B9" i="74"/>
  <c r="A9" i="74"/>
  <c r="A10" i="74" s="1"/>
  <c r="A11" i="74" s="1"/>
  <c r="A12" i="74" s="1"/>
  <c r="A13" i="74" s="1"/>
  <c r="A14" i="74" s="1"/>
  <c r="A15" i="74" s="1"/>
  <c r="A16" i="74" s="1"/>
  <c r="A17" i="74" s="1"/>
  <c r="A18" i="74" s="1"/>
  <c r="A19" i="74" s="1"/>
  <c r="A20" i="74" s="1"/>
  <c r="A21" i="74" s="1"/>
  <c r="A22" i="74" s="1"/>
  <c r="A23" i="74" s="1"/>
  <c r="A24" i="74" s="1"/>
  <c r="A25" i="74" s="1"/>
  <c r="A26" i="74" s="1"/>
  <c r="A27" i="74" s="1"/>
  <c r="A28" i="74" s="1"/>
  <c r="A29" i="74" s="1"/>
  <c r="A30" i="74" s="1"/>
  <c r="A31" i="74" s="1"/>
  <c r="A32" i="74" s="1"/>
  <c r="A33" i="74" s="1"/>
  <c r="A34" i="74" s="1"/>
  <c r="A35" i="74" s="1"/>
  <c r="A36" i="74" s="1"/>
  <c r="A37" i="74" s="1"/>
  <c r="A38" i="74" s="1"/>
  <c r="A39" i="74" s="1"/>
  <c r="A40" i="74" s="1"/>
  <c r="A41" i="74" s="1"/>
  <c r="A42" i="74" s="1"/>
  <c r="A43" i="74" s="1"/>
  <c r="A44" i="74" s="1"/>
  <c r="A45" i="74" s="1"/>
  <c r="A46" i="74" s="1"/>
  <c r="A47" i="74" s="1"/>
  <c r="A48" i="74" s="1"/>
  <c r="A49" i="74" s="1"/>
  <c r="A50" i="74" s="1"/>
  <c r="A51" i="74" s="1"/>
  <c r="A52" i="74" s="1"/>
  <c r="A53" i="74" s="1"/>
  <c r="A54" i="74" s="1"/>
  <c r="A55" i="74" s="1"/>
  <c r="A56" i="74" s="1"/>
  <c r="A57" i="74" s="1"/>
  <c r="A58" i="74" s="1"/>
  <c r="A59" i="74" s="1"/>
  <c r="A60" i="74" s="1"/>
  <c r="A61" i="74" s="1"/>
  <c r="A62" i="74" s="1"/>
  <c r="A63" i="74" s="1"/>
  <c r="A64" i="74" s="1"/>
  <c r="A65" i="74" s="1"/>
  <c r="A66" i="74" s="1"/>
  <c r="A67" i="74" s="1"/>
  <c r="A68" i="74" s="1"/>
  <c r="A69" i="74" s="1"/>
  <c r="A70" i="74" s="1"/>
  <c r="A71" i="74" s="1"/>
  <c r="A72" i="74" s="1"/>
  <c r="A73" i="74" s="1"/>
  <c r="A74" i="74" s="1"/>
  <c r="A75" i="74" s="1"/>
  <c r="A76" i="74" s="1"/>
  <c r="A77" i="74" s="1"/>
  <c r="A78" i="74" s="1"/>
  <c r="A79" i="74" s="1"/>
  <c r="A80" i="74" s="1"/>
  <c r="A81" i="74" s="1"/>
  <c r="A82" i="74" s="1"/>
  <c r="A83" i="74" s="1"/>
  <c r="A84" i="74" s="1"/>
  <c r="A85" i="74" s="1"/>
  <c r="A86" i="74" s="1"/>
  <c r="A87" i="74" s="1"/>
  <c r="A88" i="74" s="1"/>
  <c r="A89" i="74" s="1"/>
  <c r="A90" i="74" s="1"/>
  <c r="A91" i="74" s="1"/>
  <c r="A92" i="74" s="1"/>
  <c r="A93" i="74" s="1"/>
  <c r="A94" i="74" s="1"/>
  <c r="A95" i="74" s="1"/>
  <c r="A96" i="74" s="1"/>
  <c r="A97" i="74" s="1"/>
  <c r="A98" i="74" s="1"/>
  <c r="A99" i="74" s="1"/>
  <c r="A100" i="74" s="1"/>
  <c r="A101" i="74" s="1"/>
  <c r="A102" i="74" s="1"/>
  <c r="A103" i="74" s="1"/>
  <c r="A104" i="74" s="1"/>
  <c r="A105" i="74" s="1"/>
  <c r="A106" i="74" s="1"/>
  <c r="A107" i="74" s="1"/>
  <c r="AL8" i="74"/>
  <c r="AJ8" i="74"/>
  <c r="AK8" i="74" s="1"/>
  <c r="AG8" i="74"/>
  <c r="AH8" i="74" s="1"/>
  <c r="AI8" i="74" s="1"/>
  <c r="AF8" i="74"/>
  <c r="AD8" i="74"/>
  <c r="AE8" i="74" s="1"/>
  <c r="AC8" i="74"/>
  <c r="AB8" i="74"/>
  <c r="AA8" i="74"/>
  <c r="T8" i="74"/>
  <c r="S8" i="74"/>
  <c r="O8" i="74"/>
  <c r="N8" i="74"/>
  <c r="M8" i="74"/>
  <c r="L8" i="74"/>
  <c r="H8" i="74"/>
  <c r="I8" i="74" s="1"/>
  <c r="J8" i="74" s="1"/>
  <c r="B8" i="74"/>
  <c r="G4" i="74"/>
  <c r="D4" i="74"/>
  <c r="G3" i="74"/>
  <c r="D3" i="74"/>
  <c r="K108" i="73"/>
  <c r="D108" i="73"/>
  <c r="AL107" i="73"/>
  <c r="AJ107" i="73"/>
  <c r="AK107" i="73" s="1"/>
  <c r="AG107" i="73"/>
  <c r="AH107" i="73" s="1"/>
  <c r="AI107" i="73" s="1"/>
  <c r="AF107" i="73"/>
  <c r="AD107" i="73"/>
  <c r="AE107" i="73" s="1"/>
  <c r="AC107" i="73"/>
  <c r="AA107" i="73"/>
  <c r="AB107" i="73" s="1"/>
  <c r="T107" i="73"/>
  <c r="S107" i="73"/>
  <c r="M107" i="73"/>
  <c r="L107" i="73"/>
  <c r="N107" i="73" s="1"/>
  <c r="O107" i="73" s="1"/>
  <c r="I107" i="73"/>
  <c r="J107" i="73" s="1"/>
  <c r="H107" i="73"/>
  <c r="E107" i="73"/>
  <c r="G107" i="73" s="1"/>
  <c r="B107" i="73"/>
  <c r="AL106" i="73"/>
  <c r="AJ106" i="73"/>
  <c r="AK106" i="73" s="1"/>
  <c r="AH106" i="73"/>
  <c r="AI106" i="73" s="1"/>
  <c r="AG106" i="73"/>
  <c r="AF106" i="73"/>
  <c r="AD106" i="73"/>
  <c r="AE106" i="73" s="1"/>
  <c r="AC106" i="73"/>
  <c r="AA106" i="73"/>
  <c r="AB106" i="73" s="1"/>
  <c r="T106" i="73"/>
  <c r="S106" i="73"/>
  <c r="M106" i="73"/>
  <c r="L106" i="73"/>
  <c r="I106" i="73"/>
  <c r="J106" i="73" s="1"/>
  <c r="H106" i="73"/>
  <c r="G106" i="73"/>
  <c r="E106" i="73"/>
  <c r="B106" i="73"/>
  <c r="AL105" i="73"/>
  <c r="AK105" i="73"/>
  <c r="AJ105" i="73"/>
  <c r="AG105" i="73"/>
  <c r="AH105" i="73" s="1"/>
  <c r="AI105" i="73" s="1"/>
  <c r="AF105" i="73"/>
  <c r="AD105" i="73"/>
  <c r="AE105" i="73" s="1"/>
  <c r="AC105" i="73"/>
  <c r="AA105" i="73"/>
  <c r="AB105" i="73" s="1"/>
  <c r="T105" i="73"/>
  <c r="S105" i="73"/>
  <c r="N105" i="73"/>
  <c r="M105" i="73"/>
  <c r="L105" i="73"/>
  <c r="I105" i="73"/>
  <c r="J105" i="73" s="1"/>
  <c r="H105" i="73"/>
  <c r="E105" i="73"/>
  <c r="G105" i="73" s="1"/>
  <c r="B105" i="73"/>
  <c r="AL104" i="73"/>
  <c r="AK104" i="73"/>
  <c r="AJ104" i="73"/>
  <c r="AG104" i="73"/>
  <c r="AH104" i="73" s="1"/>
  <c r="AI104" i="73" s="1"/>
  <c r="AF104" i="73"/>
  <c r="AD104" i="73"/>
  <c r="AE104" i="73" s="1"/>
  <c r="AC104" i="73"/>
  <c r="AA104" i="73"/>
  <c r="AB104" i="73" s="1"/>
  <c r="T104" i="73"/>
  <c r="S104" i="73"/>
  <c r="M104" i="73"/>
  <c r="L104" i="73"/>
  <c r="N104" i="73" s="1"/>
  <c r="I104" i="73"/>
  <c r="J104" i="73" s="1"/>
  <c r="H104" i="73"/>
  <c r="E104" i="73"/>
  <c r="G104" i="73" s="1"/>
  <c r="B104" i="73"/>
  <c r="AL103" i="73"/>
  <c r="AJ103" i="73"/>
  <c r="AK103" i="73" s="1"/>
  <c r="AI103" i="73"/>
  <c r="AG103" i="73"/>
  <c r="AH103" i="73" s="1"/>
  <c r="AF103" i="73"/>
  <c r="AD103" i="73"/>
  <c r="AE103" i="73" s="1"/>
  <c r="AC103" i="73"/>
  <c r="AA103" i="73"/>
  <c r="AB103" i="73" s="1"/>
  <c r="T103" i="73"/>
  <c r="S103" i="73"/>
  <c r="P103" i="73"/>
  <c r="Q103" i="73" s="1"/>
  <c r="M103" i="73"/>
  <c r="L103" i="73"/>
  <c r="N103" i="73" s="1"/>
  <c r="O103" i="73" s="1"/>
  <c r="I103" i="73"/>
  <c r="J103" i="73" s="1"/>
  <c r="H103" i="73"/>
  <c r="G103" i="73"/>
  <c r="E103" i="73"/>
  <c r="B103" i="73"/>
  <c r="AL102" i="73"/>
  <c r="AJ102" i="73"/>
  <c r="AK102" i="73" s="1"/>
  <c r="AH102" i="73"/>
  <c r="AI102" i="73" s="1"/>
  <c r="AG102" i="73"/>
  <c r="AF102" i="73"/>
  <c r="AD102" i="73"/>
  <c r="AE102" i="73" s="1"/>
  <c r="AC102" i="73"/>
  <c r="AA102" i="73"/>
  <c r="AB102" i="73" s="1"/>
  <c r="T102" i="73"/>
  <c r="S102" i="73"/>
  <c r="M102" i="73"/>
  <c r="L102" i="73"/>
  <c r="J102" i="73"/>
  <c r="I102" i="73"/>
  <c r="H102" i="73"/>
  <c r="E102" i="73"/>
  <c r="G102" i="73" s="1"/>
  <c r="B102" i="73"/>
  <c r="AL101" i="73"/>
  <c r="AJ101" i="73"/>
  <c r="AK101" i="73" s="1"/>
  <c r="AG101" i="73"/>
  <c r="AH101" i="73" s="1"/>
  <c r="AI101" i="73" s="1"/>
  <c r="AF101" i="73"/>
  <c r="AD101" i="73"/>
  <c r="AE101" i="73" s="1"/>
  <c r="AC101" i="73"/>
  <c r="AA101" i="73"/>
  <c r="AB101" i="73" s="1"/>
  <c r="T101" i="73"/>
  <c r="S101" i="73"/>
  <c r="N101" i="73"/>
  <c r="M101" i="73"/>
  <c r="L101" i="73"/>
  <c r="I101" i="73"/>
  <c r="J101" i="73" s="1"/>
  <c r="H101" i="73"/>
  <c r="E101" i="73"/>
  <c r="G101" i="73" s="1"/>
  <c r="B101" i="73"/>
  <c r="AL100" i="73"/>
  <c r="AK100" i="73"/>
  <c r="AJ100" i="73"/>
  <c r="AG100" i="73"/>
  <c r="AH100" i="73" s="1"/>
  <c r="AI100" i="73" s="1"/>
  <c r="AF100" i="73"/>
  <c r="AD100" i="73"/>
  <c r="AE100" i="73" s="1"/>
  <c r="AC100" i="73"/>
  <c r="AA100" i="73"/>
  <c r="AB100" i="73" s="1"/>
  <c r="T100" i="73"/>
  <c r="S100" i="73"/>
  <c r="M100" i="73"/>
  <c r="L100" i="73"/>
  <c r="N100" i="73" s="1"/>
  <c r="I100" i="73"/>
  <c r="J100" i="73" s="1"/>
  <c r="H100" i="73"/>
  <c r="E100" i="73"/>
  <c r="G100" i="73" s="1"/>
  <c r="B100" i="73"/>
  <c r="AL99" i="73"/>
  <c r="AJ99" i="73"/>
  <c r="AK99" i="73" s="1"/>
  <c r="AG99" i="73"/>
  <c r="AH99" i="73" s="1"/>
  <c r="AI99" i="73" s="1"/>
  <c r="AF99" i="73"/>
  <c r="AD99" i="73"/>
  <c r="AE99" i="73" s="1"/>
  <c r="AC99" i="73"/>
  <c r="AA99" i="73"/>
  <c r="AB99" i="73" s="1"/>
  <c r="T99" i="73"/>
  <c r="S99" i="73"/>
  <c r="M99" i="73"/>
  <c r="L99" i="73"/>
  <c r="N99" i="73" s="1"/>
  <c r="O99" i="73" s="1"/>
  <c r="I99" i="73"/>
  <c r="J99" i="73" s="1"/>
  <c r="H99" i="73"/>
  <c r="G99" i="73"/>
  <c r="E99" i="73"/>
  <c r="B99" i="73"/>
  <c r="AL98" i="73"/>
  <c r="AJ98" i="73"/>
  <c r="AK98" i="73" s="1"/>
  <c r="AH98" i="73"/>
  <c r="AI98" i="73" s="1"/>
  <c r="AG98" i="73"/>
  <c r="AF98" i="73"/>
  <c r="AD98" i="73"/>
  <c r="AE98" i="73" s="1"/>
  <c r="AC98" i="73"/>
  <c r="AA98" i="73"/>
  <c r="AB98" i="73" s="1"/>
  <c r="T98" i="73"/>
  <c r="S98" i="73"/>
  <c r="M98" i="73"/>
  <c r="L98" i="73"/>
  <c r="I98" i="73"/>
  <c r="J98" i="73" s="1"/>
  <c r="H98" i="73"/>
  <c r="G98" i="73"/>
  <c r="E98" i="73"/>
  <c r="B98" i="73"/>
  <c r="AL97" i="73"/>
  <c r="AK97" i="73"/>
  <c r="AJ97" i="73"/>
  <c r="AG97" i="73"/>
  <c r="AH97" i="73" s="1"/>
  <c r="AI97" i="73" s="1"/>
  <c r="AF97" i="73"/>
  <c r="AD97" i="73"/>
  <c r="AE97" i="73" s="1"/>
  <c r="AC97" i="73"/>
  <c r="AA97" i="73"/>
  <c r="AB97" i="73" s="1"/>
  <c r="T97" i="73"/>
  <c r="S97" i="73"/>
  <c r="N97" i="73"/>
  <c r="O97" i="73" s="1"/>
  <c r="M97" i="73"/>
  <c r="L97" i="73"/>
  <c r="I97" i="73"/>
  <c r="J97" i="73" s="1"/>
  <c r="H97" i="73"/>
  <c r="E97" i="73"/>
  <c r="G97" i="73" s="1"/>
  <c r="B97" i="73"/>
  <c r="AL96" i="73"/>
  <c r="AK96" i="73"/>
  <c r="AJ96" i="73"/>
  <c r="AG96" i="73"/>
  <c r="AH96" i="73" s="1"/>
  <c r="AI96" i="73" s="1"/>
  <c r="AF96" i="73"/>
  <c r="AD96" i="73"/>
  <c r="AE96" i="73" s="1"/>
  <c r="AC96" i="73"/>
  <c r="AA96" i="73"/>
  <c r="AB96" i="73" s="1"/>
  <c r="T96" i="73"/>
  <c r="S96" i="73"/>
  <c r="M96" i="73"/>
  <c r="L96" i="73"/>
  <c r="N96" i="73" s="1"/>
  <c r="I96" i="73"/>
  <c r="J96" i="73" s="1"/>
  <c r="H96" i="73"/>
  <c r="E96" i="73"/>
  <c r="G96" i="73" s="1"/>
  <c r="B96" i="73"/>
  <c r="AL95" i="73"/>
  <c r="AJ95" i="73"/>
  <c r="AK95" i="73" s="1"/>
  <c r="AG95" i="73"/>
  <c r="AH95" i="73" s="1"/>
  <c r="AI95" i="73" s="1"/>
  <c r="AF95" i="73"/>
  <c r="AD95" i="73"/>
  <c r="AE95" i="73" s="1"/>
  <c r="AC95" i="73"/>
  <c r="AA95" i="73"/>
  <c r="AB95" i="73" s="1"/>
  <c r="T95" i="73"/>
  <c r="S95" i="73"/>
  <c r="M95" i="73"/>
  <c r="L95" i="73"/>
  <c r="N95" i="73" s="1"/>
  <c r="O95" i="73" s="1"/>
  <c r="I95" i="73"/>
  <c r="J95" i="73" s="1"/>
  <c r="H95" i="73"/>
  <c r="G95" i="73"/>
  <c r="E95" i="73"/>
  <c r="B95" i="73"/>
  <c r="AL94" i="73"/>
  <c r="AJ94" i="73"/>
  <c r="AK94" i="73" s="1"/>
  <c r="AH94" i="73"/>
  <c r="AI94" i="73" s="1"/>
  <c r="AG94" i="73"/>
  <c r="AF94" i="73"/>
  <c r="AD94" i="73"/>
  <c r="AE94" i="73" s="1"/>
  <c r="AC94" i="73"/>
  <c r="AA94" i="73"/>
  <c r="AB94" i="73" s="1"/>
  <c r="T94" i="73"/>
  <c r="S94" i="73"/>
  <c r="M94" i="73"/>
  <c r="L94" i="73"/>
  <c r="I94" i="73"/>
  <c r="J94" i="73" s="1"/>
  <c r="H94" i="73"/>
  <c r="G94" i="73"/>
  <c r="E94" i="73"/>
  <c r="B94" i="73"/>
  <c r="AL93" i="73"/>
  <c r="AK93" i="73"/>
  <c r="AJ93" i="73"/>
  <c r="AG93" i="73"/>
  <c r="AH93" i="73" s="1"/>
  <c r="AI93" i="73" s="1"/>
  <c r="AF93" i="73"/>
  <c r="AD93" i="73"/>
  <c r="AE93" i="73" s="1"/>
  <c r="AC93" i="73"/>
  <c r="AA93" i="73"/>
  <c r="AB93" i="73" s="1"/>
  <c r="T93" i="73"/>
  <c r="S93" i="73"/>
  <c r="N93" i="73"/>
  <c r="O93" i="73" s="1"/>
  <c r="M93" i="73"/>
  <c r="L93" i="73"/>
  <c r="I93" i="73"/>
  <c r="J93" i="73" s="1"/>
  <c r="H93" i="73"/>
  <c r="E93" i="73"/>
  <c r="G93" i="73" s="1"/>
  <c r="B93" i="73"/>
  <c r="AL92" i="73"/>
  <c r="AK92" i="73"/>
  <c r="AJ92" i="73"/>
  <c r="AG92" i="73"/>
  <c r="AH92" i="73" s="1"/>
  <c r="AI92" i="73" s="1"/>
  <c r="AF92" i="73"/>
  <c r="AD92" i="73"/>
  <c r="AE92" i="73" s="1"/>
  <c r="AC92" i="73"/>
  <c r="AB92" i="73"/>
  <c r="AA92" i="73"/>
  <c r="T92" i="73"/>
  <c r="S92" i="73"/>
  <c r="M92" i="73"/>
  <c r="L92" i="73"/>
  <c r="N92" i="73" s="1"/>
  <c r="I92" i="73"/>
  <c r="J92" i="73" s="1"/>
  <c r="H92" i="73"/>
  <c r="E92" i="73"/>
  <c r="G92" i="73" s="1"/>
  <c r="B92" i="73"/>
  <c r="AL91" i="73"/>
  <c r="AJ91" i="73"/>
  <c r="AK91" i="73" s="1"/>
  <c r="AG91" i="73"/>
  <c r="AH91" i="73" s="1"/>
  <c r="AI91" i="73" s="1"/>
  <c r="AF91" i="73"/>
  <c r="AD91" i="73"/>
  <c r="AE91" i="73" s="1"/>
  <c r="AC91" i="73"/>
  <c r="AA91" i="73"/>
  <c r="AB91" i="73" s="1"/>
  <c r="T91" i="73"/>
  <c r="S91" i="73"/>
  <c r="M91" i="73"/>
  <c r="L91" i="73"/>
  <c r="N91" i="73" s="1"/>
  <c r="O91" i="73" s="1"/>
  <c r="I91" i="73"/>
  <c r="J91" i="73" s="1"/>
  <c r="H91" i="73"/>
  <c r="E91" i="73"/>
  <c r="G91" i="73" s="1"/>
  <c r="B91" i="73"/>
  <c r="AL90" i="73"/>
  <c r="AJ90" i="73"/>
  <c r="AK90" i="73" s="1"/>
  <c r="AH90" i="73"/>
  <c r="AI90" i="73" s="1"/>
  <c r="AG90" i="73"/>
  <c r="AF90" i="73"/>
  <c r="AD90" i="73"/>
  <c r="AE90" i="73" s="1"/>
  <c r="AC90" i="73"/>
  <c r="AA90" i="73"/>
  <c r="AB90" i="73" s="1"/>
  <c r="T90" i="73"/>
  <c r="S90" i="73"/>
  <c r="M90" i="73"/>
  <c r="L90" i="73"/>
  <c r="I90" i="73"/>
  <c r="J90" i="73" s="1"/>
  <c r="H90" i="73"/>
  <c r="G90" i="73"/>
  <c r="E90" i="73"/>
  <c r="B90" i="73"/>
  <c r="AL89" i="73"/>
  <c r="AK89" i="73"/>
  <c r="AJ89" i="73"/>
  <c r="AH89" i="73"/>
  <c r="AI89" i="73" s="1"/>
  <c r="AG89" i="73"/>
  <c r="AF89" i="73"/>
  <c r="AD89" i="73"/>
  <c r="AE89" i="73" s="1"/>
  <c r="AC89" i="73"/>
  <c r="AA89" i="73"/>
  <c r="AB89" i="73" s="1"/>
  <c r="T89" i="73"/>
  <c r="S89" i="73"/>
  <c r="M89" i="73"/>
  <c r="L89" i="73"/>
  <c r="N89" i="73" s="1"/>
  <c r="O89" i="73" s="1"/>
  <c r="I89" i="73"/>
  <c r="J89" i="73" s="1"/>
  <c r="H89" i="73"/>
  <c r="E89" i="73"/>
  <c r="G89" i="73" s="1"/>
  <c r="B89" i="73"/>
  <c r="AL88" i="73"/>
  <c r="AJ88" i="73"/>
  <c r="AK88" i="73" s="1"/>
  <c r="AG88" i="73"/>
  <c r="AH88" i="73" s="1"/>
  <c r="AI88" i="73" s="1"/>
  <c r="AF88" i="73"/>
  <c r="AD88" i="73"/>
  <c r="AE88" i="73" s="1"/>
  <c r="AC88" i="73"/>
  <c r="AB88" i="73"/>
  <c r="AA88" i="73"/>
  <c r="T88" i="73"/>
  <c r="S88" i="73"/>
  <c r="N88" i="73"/>
  <c r="M88" i="73"/>
  <c r="L88" i="73"/>
  <c r="I88" i="73"/>
  <c r="J88" i="73" s="1"/>
  <c r="H88" i="73"/>
  <c r="E88" i="73"/>
  <c r="G88" i="73" s="1"/>
  <c r="B88" i="73"/>
  <c r="AL87" i="73"/>
  <c r="AJ87" i="73"/>
  <c r="AK87" i="73" s="1"/>
  <c r="AG87" i="73"/>
  <c r="AH87" i="73" s="1"/>
  <c r="AI87" i="73" s="1"/>
  <c r="AF87" i="73"/>
  <c r="AD87" i="73"/>
  <c r="AE87" i="73" s="1"/>
  <c r="AC87" i="73"/>
  <c r="AA87" i="73"/>
  <c r="AB87" i="73" s="1"/>
  <c r="T87" i="73"/>
  <c r="S87" i="73"/>
  <c r="P87" i="73"/>
  <c r="M87" i="73"/>
  <c r="L87" i="73"/>
  <c r="N87" i="73" s="1"/>
  <c r="O87" i="73" s="1"/>
  <c r="I87" i="73"/>
  <c r="J87" i="73" s="1"/>
  <c r="H87" i="73"/>
  <c r="G87" i="73"/>
  <c r="E87" i="73"/>
  <c r="B87" i="73"/>
  <c r="AL86" i="73"/>
  <c r="AJ86" i="73"/>
  <c r="AK86" i="73" s="1"/>
  <c r="AG86" i="73"/>
  <c r="AH86" i="73" s="1"/>
  <c r="AI86" i="73" s="1"/>
  <c r="AF86" i="73"/>
  <c r="AD86" i="73"/>
  <c r="AE86" i="73" s="1"/>
  <c r="AC86" i="73"/>
  <c r="AA86" i="73"/>
  <c r="AB86" i="73" s="1"/>
  <c r="T86" i="73"/>
  <c r="S86" i="73"/>
  <c r="M86" i="73"/>
  <c r="L86" i="73"/>
  <c r="J86" i="73"/>
  <c r="I86" i="73"/>
  <c r="H86" i="73"/>
  <c r="G86" i="73"/>
  <c r="E86" i="73"/>
  <c r="B86" i="73"/>
  <c r="AL85" i="73"/>
  <c r="AK85" i="73"/>
  <c r="AJ85" i="73"/>
  <c r="AH85" i="73"/>
  <c r="AI85" i="73" s="1"/>
  <c r="AG85" i="73"/>
  <c r="AF85" i="73"/>
  <c r="AD85" i="73"/>
  <c r="AE85" i="73" s="1"/>
  <c r="AC85" i="73"/>
  <c r="AA85" i="73"/>
  <c r="AB85" i="73" s="1"/>
  <c r="T85" i="73"/>
  <c r="S85" i="73"/>
  <c r="M85" i="73"/>
  <c r="L85" i="73"/>
  <c r="N85" i="73" s="1"/>
  <c r="I85" i="73"/>
  <c r="J85" i="73" s="1"/>
  <c r="H85" i="73"/>
  <c r="E85" i="73"/>
  <c r="G85" i="73" s="1"/>
  <c r="B85" i="73"/>
  <c r="AL84" i="73"/>
  <c r="AJ84" i="73"/>
  <c r="AK84" i="73" s="1"/>
  <c r="AG84" i="73"/>
  <c r="AH84" i="73" s="1"/>
  <c r="AI84" i="73" s="1"/>
  <c r="AF84" i="73"/>
  <c r="AD84" i="73"/>
  <c r="AE84" i="73" s="1"/>
  <c r="AC84" i="73"/>
  <c r="AB84" i="73"/>
  <c r="AA84" i="73"/>
  <c r="T84" i="73"/>
  <c r="S84" i="73"/>
  <c r="M84" i="73"/>
  <c r="L84" i="73"/>
  <c r="N84" i="73" s="1"/>
  <c r="I84" i="73"/>
  <c r="J84" i="73" s="1"/>
  <c r="H84" i="73"/>
  <c r="E84" i="73"/>
  <c r="G84" i="73" s="1"/>
  <c r="B84" i="73"/>
  <c r="AL83" i="73"/>
  <c r="AK83" i="73"/>
  <c r="AJ83" i="73"/>
  <c r="AI83" i="73"/>
  <c r="AG83" i="73"/>
  <c r="AH83" i="73" s="1"/>
  <c r="AF83" i="73"/>
  <c r="AD83" i="73"/>
  <c r="AE83" i="73" s="1"/>
  <c r="AC83" i="73"/>
  <c r="AB83" i="73"/>
  <c r="AA83" i="73"/>
  <c r="T83" i="73"/>
  <c r="S83" i="73"/>
  <c r="M83" i="73"/>
  <c r="L83" i="73"/>
  <c r="N83" i="73" s="1"/>
  <c r="I83" i="73"/>
  <c r="J83" i="73" s="1"/>
  <c r="H83" i="73"/>
  <c r="G83" i="73"/>
  <c r="E83" i="73"/>
  <c r="B83" i="73"/>
  <c r="AL82" i="73"/>
  <c r="AJ82" i="73"/>
  <c r="AK82" i="73" s="1"/>
  <c r="AH82" i="73"/>
  <c r="AI82" i="73" s="1"/>
  <c r="AG82" i="73"/>
  <c r="AF82" i="73"/>
  <c r="AD82" i="73"/>
  <c r="AE82" i="73" s="1"/>
  <c r="AC82" i="73"/>
  <c r="AA82" i="73"/>
  <c r="AB82" i="73" s="1"/>
  <c r="T82" i="73"/>
  <c r="S82" i="73"/>
  <c r="M82" i="73"/>
  <c r="L82" i="73"/>
  <c r="N82" i="73" s="1"/>
  <c r="I82" i="73"/>
  <c r="J82" i="73" s="1"/>
  <c r="H82" i="73"/>
  <c r="G82" i="73"/>
  <c r="E82" i="73"/>
  <c r="B82" i="73"/>
  <c r="AL81" i="73"/>
  <c r="AK81" i="73"/>
  <c r="AJ81" i="73"/>
  <c r="AH81" i="73"/>
  <c r="AI81" i="73" s="1"/>
  <c r="AG81" i="73"/>
  <c r="AF81" i="73"/>
  <c r="AD81" i="73"/>
  <c r="AE81" i="73" s="1"/>
  <c r="AC81" i="73"/>
  <c r="AA81" i="73"/>
  <c r="AB81" i="73" s="1"/>
  <c r="T81" i="73"/>
  <c r="S81" i="73"/>
  <c r="M81" i="73"/>
  <c r="L81" i="73"/>
  <c r="N81" i="73" s="1"/>
  <c r="I81" i="73"/>
  <c r="J81" i="73" s="1"/>
  <c r="H81" i="73"/>
  <c r="E81" i="73"/>
  <c r="G81" i="73" s="1"/>
  <c r="B81" i="73"/>
  <c r="AL80" i="73"/>
  <c r="AJ80" i="73"/>
  <c r="AK80" i="73" s="1"/>
  <c r="AG80" i="73"/>
  <c r="AH80" i="73" s="1"/>
  <c r="AI80" i="73" s="1"/>
  <c r="AF80" i="73"/>
  <c r="AD80" i="73"/>
  <c r="AE80" i="73" s="1"/>
  <c r="AC80" i="73"/>
  <c r="AA80" i="73"/>
  <c r="AB80" i="73" s="1"/>
  <c r="T80" i="73"/>
  <c r="S80" i="73"/>
  <c r="M80" i="73"/>
  <c r="L80" i="73"/>
  <c r="N80" i="73" s="1"/>
  <c r="I80" i="73"/>
  <c r="J80" i="73" s="1"/>
  <c r="H80" i="73"/>
  <c r="E80" i="73"/>
  <c r="G80" i="73" s="1"/>
  <c r="B80" i="73"/>
  <c r="AL79" i="73"/>
  <c r="AJ79" i="73"/>
  <c r="AK79" i="73" s="1"/>
  <c r="AH79" i="73"/>
  <c r="AI79" i="73" s="1"/>
  <c r="AG79" i="73"/>
  <c r="AF79" i="73"/>
  <c r="AD79" i="73"/>
  <c r="AE79" i="73" s="1"/>
  <c r="AC79" i="73"/>
  <c r="AB79" i="73"/>
  <c r="AA79" i="73"/>
  <c r="T79" i="73"/>
  <c r="S79" i="73"/>
  <c r="M79" i="73"/>
  <c r="L79" i="73"/>
  <c r="N79" i="73" s="1"/>
  <c r="I79" i="73"/>
  <c r="J79" i="73" s="1"/>
  <c r="H79" i="73"/>
  <c r="E79" i="73"/>
  <c r="G79" i="73" s="1"/>
  <c r="B79" i="73"/>
  <c r="AL78" i="73"/>
  <c r="AJ78" i="73"/>
  <c r="AK78" i="73" s="1"/>
  <c r="AG78" i="73"/>
  <c r="AH78" i="73" s="1"/>
  <c r="AI78" i="73" s="1"/>
  <c r="AF78" i="73"/>
  <c r="AD78" i="73"/>
  <c r="AE78" i="73" s="1"/>
  <c r="AC78" i="73"/>
  <c r="AA78" i="73"/>
  <c r="AB78" i="73" s="1"/>
  <c r="T78" i="73"/>
  <c r="S78" i="73"/>
  <c r="N78" i="73"/>
  <c r="M78" i="73"/>
  <c r="L78" i="73"/>
  <c r="I78" i="73"/>
  <c r="J78" i="73" s="1"/>
  <c r="H78" i="73"/>
  <c r="G78" i="73"/>
  <c r="E78" i="73"/>
  <c r="B78" i="73"/>
  <c r="AL77" i="73"/>
  <c r="AJ77" i="73"/>
  <c r="AK77" i="73" s="1"/>
  <c r="AG77" i="73"/>
  <c r="AH77" i="73" s="1"/>
  <c r="AI77" i="73" s="1"/>
  <c r="AF77" i="73"/>
  <c r="AD77" i="73"/>
  <c r="AE77" i="73" s="1"/>
  <c r="AC77" i="73"/>
  <c r="AA77" i="73"/>
  <c r="AB77" i="73" s="1"/>
  <c r="T77" i="73"/>
  <c r="S77" i="73"/>
  <c r="M77" i="73"/>
  <c r="L77" i="73"/>
  <c r="N77" i="73" s="1"/>
  <c r="O77" i="73" s="1"/>
  <c r="I77" i="73"/>
  <c r="J77" i="73" s="1"/>
  <c r="H77" i="73"/>
  <c r="E77" i="73"/>
  <c r="G77" i="73" s="1"/>
  <c r="B77" i="73"/>
  <c r="AL76" i="73"/>
  <c r="AJ76" i="73"/>
  <c r="AK76" i="73" s="1"/>
  <c r="AI76" i="73"/>
  <c r="AG76" i="73"/>
  <c r="AH76" i="73" s="1"/>
  <c r="AF76" i="73"/>
  <c r="AD76" i="73"/>
  <c r="AE76" i="73" s="1"/>
  <c r="AC76" i="73"/>
  <c r="AA76" i="73"/>
  <c r="AB76" i="73" s="1"/>
  <c r="T76" i="73"/>
  <c r="S76" i="73"/>
  <c r="M76" i="73"/>
  <c r="L76" i="73"/>
  <c r="I76" i="73"/>
  <c r="J76" i="73" s="1"/>
  <c r="H76" i="73"/>
  <c r="G76" i="73"/>
  <c r="E76" i="73"/>
  <c r="B76" i="73"/>
  <c r="AL75" i="73"/>
  <c r="AJ75" i="73"/>
  <c r="AK75" i="73" s="1"/>
  <c r="AH75" i="73"/>
  <c r="AI75" i="73" s="1"/>
  <c r="AG75" i="73"/>
  <c r="AF75" i="73"/>
  <c r="AD75" i="73"/>
  <c r="AE75" i="73" s="1"/>
  <c r="AC75" i="73"/>
  <c r="AA75" i="73"/>
  <c r="AB75" i="73" s="1"/>
  <c r="T75" i="73"/>
  <c r="S75" i="73"/>
  <c r="N75" i="73"/>
  <c r="M75" i="73"/>
  <c r="L75" i="73"/>
  <c r="I75" i="73"/>
  <c r="J75" i="73" s="1"/>
  <c r="H75" i="73"/>
  <c r="E75" i="73"/>
  <c r="G75" i="73" s="1"/>
  <c r="B75" i="73"/>
  <c r="AL74" i="73"/>
  <c r="AK74" i="73"/>
  <c r="AJ74" i="73"/>
  <c r="AG74" i="73"/>
  <c r="AH74" i="73" s="1"/>
  <c r="AI74" i="73" s="1"/>
  <c r="AF74" i="73"/>
  <c r="AD74" i="73"/>
  <c r="AE74" i="73" s="1"/>
  <c r="AC74" i="73"/>
  <c r="AA74" i="73"/>
  <c r="AB74" i="73" s="1"/>
  <c r="T74" i="73"/>
  <c r="S74" i="73"/>
  <c r="M74" i="73"/>
  <c r="L74" i="73"/>
  <c r="I74" i="73"/>
  <c r="J74" i="73" s="1"/>
  <c r="H74" i="73"/>
  <c r="G74" i="73"/>
  <c r="E74" i="73"/>
  <c r="B74" i="73"/>
  <c r="AL73" i="73"/>
  <c r="AJ73" i="73"/>
  <c r="AK73" i="73" s="1"/>
  <c r="AG73" i="73"/>
  <c r="AH73" i="73" s="1"/>
  <c r="AI73" i="73" s="1"/>
  <c r="AF73" i="73"/>
  <c r="AD73" i="73"/>
  <c r="AE73" i="73" s="1"/>
  <c r="AC73" i="73"/>
  <c r="AB73" i="73"/>
  <c r="AA73" i="73"/>
  <c r="T73" i="73"/>
  <c r="S73" i="73"/>
  <c r="M73" i="73"/>
  <c r="L73" i="73"/>
  <c r="N73" i="73" s="1"/>
  <c r="I73" i="73"/>
  <c r="J73" i="73" s="1"/>
  <c r="H73" i="73"/>
  <c r="G73" i="73"/>
  <c r="E73" i="73"/>
  <c r="B73" i="73"/>
  <c r="AL72" i="73"/>
  <c r="AK72" i="73"/>
  <c r="AJ72" i="73"/>
  <c r="AG72" i="73"/>
  <c r="AH72" i="73" s="1"/>
  <c r="AI72" i="73" s="1"/>
  <c r="AF72" i="73"/>
  <c r="AD72" i="73"/>
  <c r="AE72" i="73" s="1"/>
  <c r="AC72" i="73"/>
  <c r="AA72" i="73"/>
  <c r="AB72" i="73" s="1"/>
  <c r="T72" i="73"/>
  <c r="S72" i="73"/>
  <c r="M72" i="73"/>
  <c r="L72" i="73"/>
  <c r="N72" i="73" s="1"/>
  <c r="I72" i="73"/>
  <c r="J72" i="73" s="1"/>
  <c r="H72" i="73"/>
  <c r="E72" i="73"/>
  <c r="G72" i="73" s="1"/>
  <c r="B72" i="73"/>
  <c r="AL71" i="73"/>
  <c r="AJ71" i="73"/>
  <c r="AK71" i="73" s="1"/>
  <c r="AG71" i="73"/>
  <c r="AH71" i="73" s="1"/>
  <c r="AI71" i="73" s="1"/>
  <c r="AF71" i="73"/>
  <c r="AD71" i="73"/>
  <c r="AE71" i="73" s="1"/>
  <c r="AC71" i="73"/>
  <c r="AB71" i="73"/>
  <c r="AA71" i="73"/>
  <c r="T71" i="73"/>
  <c r="S71" i="73"/>
  <c r="M71" i="73"/>
  <c r="L71" i="73"/>
  <c r="N71" i="73" s="1"/>
  <c r="O71" i="73" s="1"/>
  <c r="I71" i="73"/>
  <c r="J71" i="73" s="1"/>
  <c r="H71" i="73"/>
  <c r="E71" i="73"/>
  <c r="G71" i="73" s="1"/>
  <c r="B71" i="73"/>
  <c r="AL70" i="73"/>
  <c r="AK70" i="73"/>
  <c r="AJ70" i="73"/>
  <c r="AG70" i="73"/>
  <c r="AH70" i="73" s="1"/>
  <c r="AI70" i="73" s="1"/>
  <c r="AF70" i="73"/>
  <c r="AD70" i="73"/>
  <c r="AE70" i="73" s="1"/>
  <c r="AC70" i="73"/>
  <c r="AB70" i="73"/>
  <c r="AA70" i="73"/>
  <c r="T70" i="73"/>
  <c r="S70" i="73"/>
  <c r="M70" i="73"/>
  <c r="L70" i="73"/>
  <c r="N70" i="73" s="1"/>
  <c r="I70" i="73"/>
  <c r="J70" i="73" s="1"/>
  <c r="H70" i="73"/>
  <c r="G70" i="73"/>
  <c r="E70" i="73"/>
  <c r="B70" i="73"/>
  <c r="AL69" i="73"/>
  <c r="AJ69" i="73"/>
  <c r="AK69" i="73" s="1"/>
  <c r="AI69" i="73"/>
  <c r="AH69" i="73"/>
  <c r="AG69" i="73"/>
  <c r="AF69" i="73"/>
  <c r="AD69" i="73"/>
  <c r="AE69" i="73" s="1"/>
  <c r="AC69" i="73"/>
  <c r="AA69" i="73"/>
  <c r="AB69" i="73" s="1"/>
  <c r="T69" i="73"/>
  <c r="S69" i="73"/>
  <c r="M69" i="73"/>
  <c r="L69" i="73"/>
  <c r="N69" i="73" s="1"/>
  <c r="I69" i="73"/>
  <c r="J69" i="73" s="1"/>
  <c r="H69" i="73"/>
  <c r="E69" i="73"/>
  <c r="G69" i="73" s="1"/>
  <c r="B69" i="73"/>
  <c r="AL68" i="73"/>
  <c r="AJ68" i="73"/>
  <c r="AK68" i="73" s="1"/>
  <c r="AH68" i="73"/>
  <c r="AI68" i="73" s="1"/>
  <c r="AG68" i="73"/>
  <c r="AF68" i="73"/>
  <c r="AD68" i="73"/>
  <c r="AE68" i="73" s="1"/>
  <c r="AC68" i="73"/>
  <c r="AA68" i="73"/>
  <c r="AB68" i="73" s="1"/>
  <c r="T68" i="73"/>
  <c r="S68" i="73"/>
  <c r="M68" i="73"/>
  <c r="L68" i="73"/>
  <c r="N68" i="73" s="1"/>
  <c r="J68" i="73"/>
  <c r="G68" i="73"/>
  <c r="B68" i="73"/>
  <c r="AL67" i="73"/>
  <c r="AJ67" i="73"/>
  <c r="AK67" i="73" s="1"/>
  <c r="AG67" i="73"/>
  <c r="AH67" i="73" s="1"/>
  <c r="AI67" i="73" s="1"/>
  <c r="AF67" i="73"/>
  <c r="AD67" i="73"/>
  <c r="AE67" i="73" s="1"/>
  <c r="AC67" i="73"/>
  <c r="AA67" i="73"/>
  <c r="AB67" i="73" s="1"/>
  <c r="T67" i="73"/>
  <c r="S67" i="73"/>
  <c r="O67" i="73"/>
  <c r="N67" i="73"/>
  <c r="M67" i="73"/>
  <c r="L67" i="73"/>
  <c r="I67" i="73"/>
  <c r="J67" i="73" s="1"/>
  <c r="H67" i="73"/>
  <c r="E67" i="73"/>
  <c r="G67" i="73" s="1"/>
  <c r="B67" i="73"/>
  <c r="AL66" i="73"/>
  <c r="AJ66" i="73"/>
  <c r="AK66" i="73" s="1"/>
  <c r="AG66" i="73"/>
  <c r="AH66" i="73" s="1"/>
  <c r="AI66" i="73" s="1"/>
  <c r="AF66" i="73"/>
  <c r="AD66" i="73"/>
  <c r="AE66" i="73" s="1"/>
  <c r="AC66" i="73"/>
  <c r="AB66" i="73"/>
  <c r="AA66" i="73"/>
  <c r="T66" i="73"/>
  <c r="S66" i="73"/>
  <c r="N66" i="73"/>
  <c r="M66" i="73"/>
  <c r="L66" i="73"/>
  <c r="I66" i="73"/>
  <c r="J66" i="73" s="1"/>
  <c r="H66" i="73"/>
  <c r="E66" i="73"/>
  <c r="G66" i="73" s="1"/>
  <c r="B66" i="73"/>
  <c r="AL65" i="73"/>
  <c r="AJ65" i="73"/>
  <c r="AK65" i="73" s="1"/>
  <c r="AI65" i="73"/>
  <c r="AG65" i="73"/>
  <c r="AH65" i="73" s="1"/>
  <c r="AF65" i="73"/>
  <c r="AD65" i="73"/>
  <c r="AE65" i="73" s="1"/>
  <c r="AC65" i="73"/>
  <c r="AA65" i="73"/>
  <c r="AB65" i="73" s="1"/>
  <c r="T65" i="73"/>
  <c r="S65" i="73"/>
  <c r="N65" i="73"/>
  <c r="M65" i="73"/>
  <c r="L65" i="73"/>
  <c r="I65" i="73"/>
  <c r="J65" i="73" s="1"/>
  <c r="H65" i="73"/>
  <c r="E65" i="73"/>
  <c r="G65" i="73" s="1"/>
  <c r="B65" i="73"/>
  <c r="AL64" i="73"/>
  <c r="AJ64" i="73"/>
  <c r="AK64" i="73" s="1"/>
  <c r="AG64" i="73"/>
  <c r="AH64" i="73" s="1"/>
  <c r="AI64" i="73" s="1"/>
  <c r="AF64" i="73"/>
  <c r="AD64" i="73"/>
  <c r="AE64" i="73" s="1"/>
  <c r="AC64" i="73"/>
  <c r="AB64" i="73"/>
  <c r="AA64" i="73"/>
  <c r="T64" i="73"/>
  <c r="S64" i="73"/>
  <c r="M64" i="73"/>
  <c r="L64" i="73"/>
  <c r="N64" i="73" s="1"/>
  <c r="I64" i="73"/>
  <c r="J64" i="73" s="1"/>
  <c r="H64" i="73"/>
  <c r="G64" i="73"/>
  <c r="E64" i="73"/>
  <c r="B64" i="73"/>
  <c r="AL63" i="73"/>
  <c r="AJ63" i="73"/>
  <c r="AK63" i="73" s="1"/>
  <c r="AH63" i="73"/>
  <c r="AI63" i="73" s="1"/>
  <c r="AG63" i="73"/>
  <c r="AF63" i="73"/>
  <c r="AD63" i="73"/>
  <c r="AE63" i="73" s="1"/>
  <c r="AC63" i="73"/>
  <c r="AA63" i="73"/>
  <c r="AB63" i="73" s="1"/>
  <c r="T63" i="73"/>
  <c r="S63" i="73"/>
  <c r="M63" i="73"/>
  <c r="L63" i="73"/>
  <c r="I63" i="73"/>
  <c r="J63" i="73" s="1"/>
  <c r="H63" i="73"/>
  <c r="G63" i="73"/>
  <c r="E63" i="73"/>
  <c r="B63" i="73"/>
  <c r="AL62" i="73"/>
  <c r="AK62" i="73"/>
  <c r="AJ62" i="73"/>
  <c r="AH62" i="73"/>
  <c r="AI62" i="73" s="1"/>
  <c r="AG62" i="73"/>
  <c r="AF62" i="73"/>
  <c r="AD62" i="73"/>
  <c r="AE62" i="73" s="1"/>
  <c r="AC62" i="73"/>
  <c r="AA62" i="73"/>
  <c r="AB62" i="73" s="1"/>
  <c r="T62" i="73"/>
  <c r="S62" i="73"/>
  <c r="M62" i="73"/>
  <c r="L62" i="73"/>
  <c r="N62" i="73" s="1"/>
  <c r="O62" i="73" s="1"/>
  <c r="I62" i="73"/>
  <c r="J62" i="73" s="1"/>
  <c r="H62" i="73"/>
  <c r="E62" i="73"/>
  <c r="G62" i="73" s="1"/>
  <c r="B62" i="73"/>
  <c r="AL61" i="73"/>
  <c r="AK61" i="73"/>
  <c r="AJ61" i="73"/>
  <c r="AG61" i="73"/>
  <c r="AH61" i="73" s="1"/>
  <c r="AI61" i="73" s="1"/>
  <c r="AF61" i="73"/>
  <c r="AD61" i="73"/>
  <c r="AE61" i="73" s="1"/>
  <c r="AC61" i="73"/>
  <c r="AB61" i="73"/>
  <c r="AA61" i="73"/>
  <c r="T61" i="73"/>
  <c r="S61" i="73"/>
  <c r="M61" i="73"/>
  <c r="L61" i="73"/>
  <c r="N61" i="73" s="1"/>
  <c r="I61" i="73"/>
  <c r="J61" i="73" s="1"/>
  <c r="H61" i="73"/>
  <c r="E61" i="73"/>
  <c r="G61" i="73" s="1"/>
  <c r="B61" i="73"/>
  <c r="AL60" i="73"/>
  <c r="AJ60" i="73"/>
  <c r="AK60" i="73" s="1"/>
  <c r="AG60" i="73"/>
  <c r="AH60" i="73" s="1"/>
  <c r="AI60" i="73" s="1"/>
  <c r="AF60" i="73"/>
  <c r="AD60" i="73"/>
  <c r="AE60" i="73" s="1"/>
  <c r="AC60" i="73"/>
  <c r="AA60" i="73"/>
  <c r="AB60" i="73" s="1"/>
  <c r="T60" i="73"/>
  <c r="S60" i="73"/>
  <c r="M60" i="73"/>
  <c r="L60" i="73"/>
  <c r="N60" i="73" s="1"/>
  <c r="I60" i="73"/>
  <c r="J60" i="73" s="1"/>
  <c r="H60" i="73"/>
  <c r="E60" i="73"/>
  <c r="G60" i="73" s="1"/>
  <c r="B60" i="73"/>
  <c r="AL59" i="73"/>
  <c r="AJ59" i="73"/>
  <c r="AK59" i="73" s="1"/>
  <c r="AI59" i="73"/>
  <c r="AH59" i="73"/>
  <c r="AG59" i="73"/>
  <c r="AF59" i="73"/>
  <c r="AD59" i="73"/>
  <c r="AE59" i="73" s="1"/>
  <c r="AC59" i="73"/>
  <c r="AA59" i="73"/>
  <c r="AB59" i="73" s="1"/>
  <c r="T59" i="73"/>
  <c r="S59" i="73"/>
  <c r="M59" i="73"/>
  <c r="L59" i="73"/>
  <c r="I59" i="73"/>
  <c r="J59" i="73" s="1"/>
  <c r="H59" i="73"/>
  <c r="G59" i="73"/>
  <c r="E59" i="73"/>
  <c r="B59" i="73"/>
  <c r="AL58" i="73"/>
  <c r="AK58" i="73"/>
  <c r="AJ58" i="73"/>
  <c r="AH58" i="73"/>
  <c r="AI58" i="73" s="1"/>
  <c r="AG58" i="73"/>
  <c r="AF58" i="73"/>
  <c r="AD58" i="73"/>
  <c r="AE58" i="73" s="1"/>
  <c r="AC58" i="73"/>
  <c r="AA58" i="73"/>
  <c r="AB58" i="73" s="1"/>
  <c r="T58" i="73"/>
  <c r="S58" i="73"/>
  <c r="O58" i="73"/>
  <c r="N58" i="73"/>
  <c r="M58" i="73"/>
  <c r="L58" i="73"/>
  <c r="I58" i="73"/>
  <c r="J58" i="73" s="1"/>
  <c r="H58" i="73"/>
  <c r="E58" i="73"/>
  <c r="G58" i="73" s="1"/>
  <c r="B58" i="73"/>
  <c r="AL57" i="73"/>
  <c r="AK57" i="73"/>
  <c r="AJ57" i="73"/>
  <c r="AG57" i="73"/>
  <c r="AH57" i="73" s="1"/>
  <c r="AI57" i="73" s="1"/>
  <c r="AF57" i="73"/>
  <c r="AD57" i="73"/>
  <c r="AE57" i="73" s="1"/>
  <c r="AC57" i="73"/>
  <c r="AA57" i="73"/>
  <c r="AB57" i="73" s="1"/>
  <c r="T57" i="73"/>
  <c r="S57" i="73"/>
  <c r="M57" i="73"/>
  <c r="L57" i="73"/>
  <c r="N57" i="73" s="1"/>
  <c r="I57" i="73"/>
  <c r="J57" i="73" s="1"/>
  <c r="H57" i="73"/>
  <c r="E57" i="73"/>
  <c r="G57" i="73" s="1"/>
  <c r="B57" i="73"/>
  <c r="AL56" i="73"/>
  <c r="AJ56" i="73"/>
  <c r="AK56" i="73" s="1"/>
  <c r="AG56" i="73"/>
  <c r="AH56" i="73" s="1"/>
  <c r="AI56" i="73" s="1"/>
  <c r="AF56" i="73"/>
  <c r="AD56" i="73"/>
  <c r="AE56" i="73" s="1"/>
  <c r="AC56" i="73"/>
  <c r="AB56" i="73"/>
  <c r="AA56" i="73"/>
  <c r="T56" i="73"/>
  <c r="S56" i="73"/>
  <c r="M56" i="73"/>
  <c r="L56" i="73"/>
  <c r="N56" i="73" s="1"/>
  <c r="I56" i="73"/>
  <c r="J56" i="73" s="1"/>
  <c r="H56" i="73"/>
  <c r="G56" i="73"/>
  <c r="E56" i="73"/>
  <c r="B56" i="73"/>
  <c r="AL55" i="73"/>
  <c r="AJ55" i="73"/>
  <c r="AK55" i="73" s="1"/>
  <c r="AI55" i="73"/>
  <c r="AH55" i="73"/>
  <c r="AG55" i="73"/>
  <c r="AF55" i="73"/>
  <c r="AD55" i="73"/>
  <c r="AE55" i="73" s="1"/>
  <c r="AC55" i="73"/>
  <c r="AA55" i="73"/>
  <c r="AB55" i="73" s="1"/>
  <c r="T55" i="73"/>
  <c r="S55" i="73"/>
  <c r="M55" i="73"/>
  <c r="L55" i="73"/>
  <c r="I55" i="73"/>
  <c r="J55" i="73" s="1"/>
  <c r="H55" i="73"/>
  <c r="G55" i="73"/>
  <c r="E55" i="73"/>
  <c r="B55" i="73"/>
  <c r="AL54" i="73"/>
  <c r="AK54" i="73"/>
  <c r="AJ54" i="73"/>
  <c r="AH54" i="73"/>
  <c r="AI54" i="73" s="1"/>
  <c r="AG54" i="73"/>
  <c r="AF54" i="73"/>
  <c r="AD54" i="73"/>
  <c r="AE54" i="73" s="1"/>
  <c r="AC54" i="73"/>
  <c r="AA54" i="73"/>
  <c r="AB54" i="73" s="1"/>
  <c r="T54" i="73"/>
  <c r="S54" i="73"/>
  <c r="N54" i="73"/>
  <c r="M54" i="73"/>
  <c r="L54" i="73"/>
  <c r="I54" i="73"/>
  <c r="J54" i="73" s="1"/>
  <c r="H54" i="73"/>
  <c r="E54" i="73"/>
  <c r="G54" i="73" s="1"/>
  <c r="B54" i="73"/>
  <c r="AL53" i="73"/>
  <c r="AK53" i="73"/>
  <c r="AJ53" i="73"/>
  <c r="AG53" i="73"/>
  <c r="AH53" i="73" s="1"/>
  <c r="AI53" i="73" s="1"/>
  <c r="AF53" i="73"/>
  <c r="AD53" i="73"/>
  <c r="AE53" i="73" s="1"/>
  <c r="AC53" i="73"/>
  <c r="AB53" i="73"/>
  <c r="AA53" i="73"/>
  <c r="T53" i="73"/>
  <c r="S53" i="73"/>
  <c r="M53" i="73"/>
  <c r="L53" i="73"/>
  <c r="N53" i="73" s="1"/>
  <c r="I53" i="73"/>
  <c r="J53" i="73" s="1"/>
  <c r="H53" i="73"/>
  <c r="E53" i="73"/>
  <c r="G53" i="73" s="1"/>
  <c r="B53" i="73"/>
  <c r="AL52" i="73"/>
  <c r="AJ52" i="73"/>
  <c r="AK52" i="73" s="1"/>
  <c r="AG52" i="73"/>
  <c r="AH52" i="73" s="1"/>
  <c r="AI52" i="73" s="1"/>
  <c r="AF52" i="73"/>
  <c r="AD52" i="73"/>
  <c r="AE52" i="73" s="1"/>
  <c r="AC52" i="73"/>
  <c r="AA52" i="73"/>
  <c r="AB52" i="73" s="1"/>
  <c r="T52" i="73"/>
  <c r="S52" i="73"/>
  <c r="M52" i="73"/>
  <c r="L52" i="73"/>
  <c r="N52" i="73" s="1"/>
  <c r="O52" i="73" s="1"/>
  <c r="I52" i="73"/>
  <c r="J52" i="73" s="1"/>
  <c r="H52" i="73"/>
  <c r="E52" i="73"/>
  <c r="G52" i="73" s="1"/>
  <c r="B52" i="73"/>
  <c r="AL51" i="73"/>
  <c r="AJ51" i="73"/>
  <c r="AK51" i="73" s="1"/>
  <c r="AG51" i="73"/>
  <c r="AH51" i="73" s="1"/>
  <c r="AI51" i="73" s="1"/>
  <c r="AF51" i="73"/>
  <c r="AD51" i="73"/>
  <c r="AE51" i="73" s="1"/>
  <c r="AC51" i="73"/>
  <c r="AA51" i="73"/>
  <c r="AB51" i="73" s="1"/>
  <c r="T51" i="73"/>
  <c r="S51" i="73"/>
  <c r="M51" i="73"/>
  <c r="L51" i="73"/>
  <c r="I51" i="73"/>
  <c r="J51" i="73" s="1"/>
  <c r="H51" i="73"/>
  <c r="E51" i="73"/>
  <c r="G51" i="73" s="1"/>
  <c r="B51" i="73"/>
  <c r="AL50" i="73"/>
  <c r="AJ50" i="73"/>
  <c r="AK50" i="73" s="1"/>
  <c r="AG50" i="73"/>
  <c r="AH50" i="73" s="1"/>
  <c r="AI50" i="73" s="1"/>
  <c r="AF50" i="73"/>
  <c r="AD50" i="73"/>
  <c r="AE50" i="73" s="1"/>
  <c r="AC50" i="73"/>
  <c r="AA50" i="73"/>
  <c r="AB50" i="73" s="1"/>
  <c r="T50" i="73"/>
  <c r="S50" i="73"/>
  <c r="N50" i="73"/>
  <c r="M50" i="73"/>
  <c r="L50" i="73"/>
  <c r="I50" i="73"/>
  <c r="J50" i="73" s="1"/>
  <c r="H50" i="73"/>
  <c r="E50" i="73"/>
  <c r="G50" i="73" s="1"/>
  <c r="B50" i="73"/>
  <c r="AL49" i="73"/>
  <c r="AK49" i="73"/>
  <c r="AJ49" i="73"/>
  <c r="AG49" i="73"/>
  <c r="AH49" i="73" s="1"/>
  <c r="AI49" i="73" s="1"/>
  <c r="AF49" i="73"/>
  <c r="AD49" i="73"/>
  <c r="AE49" i="73" s="1"/>
  <c r="AC49" i="73"/>
  <c r="AA49" i="73"/>
  <c r="AB49" i="73" s="1"/>
  <c r="T49" i="73"/>
  <c r="S49" i="73"/>
  <c r="M49" i="73"/>
  <c r="L49" i="73"/>
  <c r="N49" i="73" s="1"/>
  <c r="I49" i="73"/>
  <c r="J49" i="73" s="1"/>
  <c r="H49" i="73"/>
  <c r="E49" i="73"/>
  <c r="G49" i="73" s="1"/>
  <c r="B49" i="73"/>
  <c r="AL48" i="73"/>
  <c r="AJ48" i="73"/>
  <c r="AK48" i="73" s="1"/>
  <c r="AG48" i="73"/>
  <c r="AH48" i="73" s="1"/>
  <c r="AI48" i="73" s="1"/>
  <c r="AF48" i="73"/>
  <c r="AD48" i="73"/>
  <c r="AE48" i="73" s="1"/>
  <c r="AC48" i="73"/>
  <c r="AA48" i="73"/>
  <c r="AB48" i="73" s="1"/>
  <c r="T48" i="73"/>
  <c r="S48" i="73"/>
  <c r="M48" i="73"/>
  <c r="L48" i="73"/>
  <c r="N48" i="73" s="1"/>
  <c r="O48" i="73" s="1"/>
  <c r="J48" i="73"/>
  <c r="G48" i="73"/>
  <c r="B48" i="73"/>
  <c r="AL47" i="73"/>
  <c r="AJ47" i="73"/>
  <c r="AK47" i="73" s="1"/>
  <c r="AG47" i="73"/>
  <c r="AH47" i="73" s="1"/>
  <c r="AI47" i="73" s="1"/>
  <c r="AF47" i="73"/>
  <c r="AD47" i="73"/>
  <c r="AE47" i="73" s="1"/>
  <c r="AC47" i="73"/>
  <c r="AA47" i="73"/>
  <c r="AB47" i="73" s="1"/>
  <c r="T47" i="73"/>
  <c r="S47" i="73"/>
  <c r="M47" i="73"/>
  <c r="L47" i="73"/>
  <c r="N47" i="73" s="1"/>
  <c r="O47" i="73" s="1"/>
  <c r="I47" i="73"/>
  <c r="J47" i="73" s="1"/>
  <c r="H47" i="73"/>
  <c r="E47" i="73"/>
  <c r="G47" i="73" s="1"/>
  <c r="B47" i="73"/>
  <c r="AL46" i="73"/>
  <c r="AJ46" i="73"/>
  <c r="AK46" i="73" s="1"/>
  <c r="AG46" i="73"/>
  <c r="AH46" i="73" s="1"/>
  <c r="AI46" i="73" s="1"/>
  <c r="AF46" i="73"/>
  <c r="AD46" i="73"/>
  <c r="AE46" i="73" s="1"/>
  <c r="AC46" i="73"/>
  <c r="AA46" i="73"/>
  <c r="AB46" i="73" s="1"/>
  <c r="T46" i="73"/>
  <c r="S46" i="73"/>
  <c r="M46" i="73"/>
  <c r="L46" i="73"/>
  <c r="I46" i="73"/>
  <c r="J46" i="73" s="1"/>
  <c r="H46" i="73"/>
  <c r="E46" i="73"/>
  <c r="G46" i="73" s="1"/>
  <c r="B46" i="73"/>
  <c r="AL45" i="73"/>
  <c r="AJ45" i="73"/>
  <c r="AK45" i="73" s="1"/>
  <c r="AG45" i="73"/>
  <c r="AH45" i="73" s="1"/>
  <c r="AI45" i="73" s="1"/>
  <c r="AF45" i="73"/>
  <c r="AD45" i="73"/>
  <c r="AE45" i="73" s="1"/>
  <c r="AC45" i="73"/>
  <c r="AA45" i="73"/>
  <c r="AB45" i="73" s="1"/>
  <c r="T45" i="73"/>
  <c r="S45" i="73"/>
  <c r="N45" i="73"/>
  <c r="M45" i="73"/>
  <c r="L45" i="73"/>
  <c r="I45" i="73"/>
  <c r="J45" i="73" s="1"/>
  <c r="H45" i="73"/>
  <c r="E45" i="73"/>
  <c r="G45" i="73" s="1"/>
  <c r="B45" i="73"/>
  <c r="AL44" i="73"/>
  <c r="AK44" i="73"/>
  <c r="AJ44" i="73"/>
  <c r="AG44" i="73"/>
  <c r="AH44" i="73" s="1"/>
  <c r="AI44" i="73" s="1"/>
  <c r="AF44" i="73"/>
  <c r="AD44" i="73"/>
  <c r="AE44" i="73" s="1"/>
  <c r="AC44" i="73"/>
  <c r="AA44" i="73"/>
  <c r="AB44" i="73" s="1"/>
  <c r="T44" i="73"/>
  <c r="S44" i="73"/>
  <c r="M44" i="73"/>
  <c r="L44" i="73"/>
  <c r="N44" i="73" s="1"/>
  <c r="I44" i="73"/>
  <c r="J44" i="73" s="1"/>
  <c r="H44" i="73"/>
  <c r="E44" i="73"/>
  <c r="G44" i="73" s="1"/>
  <c r="B44" i="73"/>
  <c r="AL43" i="73"/>
  <c r="AJ43" i="73"/>
  <c r="AK43" i="73" s="1"/>
  <c r="AG43" i="73"/>
  <c r="AH43" i="73" s="1"/>
  <c r="AI43" i="73" s="1"/>
  <c r="AF43" i="73"/>
  <c r="AD43" i="73"/>
  <c r="AE43" i="73" s="1"/>
  <c r="AC43" i="73"/>
  <c r="AA43" i="73"/>
  <c r="AB43" i="73" s="1"/>
  <c r="T43" i="73"/>
  <c r="S43" i="73"/>
  <c r="M43" i="73"/>
  <c r="L43" i="73"/>
  <c r="N43" i="73" s="1"/>
  <c r="I43" i="73"/>
  <c r="J43" i="73" s="1"/>
  <c r="H43" i="73"/>
  <c r="E43" i="73"/>
  <c r="G43" i="73" s="1"/>
  <c r="B43" i="73"/>
  <c r="AL42" i="73"/>
  <c r="AJ42" i="73"/>
  <c r="AK42" i="73" s="1"/>
  <c r="AG42" i="73"/>
  <c r="AH42" i="73" s="1"/>
  <c r="AI42" i="73" s="1"/>
  <c r="AF42" i="73"/>
  <c r="AD42" i="73"/>
  <c r="AE42" i="73" s="1"/>
  <c r="AC42" i="73"/>
  <c r="AA42" i="73"/>
  <c r="AB42" i="73" s="1"/>
  <c r="T42" i="73"/>
  <c r="S42" i="73"/>
  <c r="N42" i="73"/>
  <c r="M42" i="73"/>
  <c r="L42" i="73"/>
  <c r="I42" i="73"/>
  <c r="J42" i="73" s="1"/>
  <c r="H42" i="73"/>
  <c r="E42" i="73"/>
  <c r="G42" i="73" s="1"/>
  <c r="B42" i="73"/>
  <c r="AL41" i="73"/>
  <c r="AJ41" i="73"/>
  <c r="AK41" i="73" s="1"/>
  <c r="AG41" i="73"/>
  <c r="AH41" i="73" s="1"/>
  <c r="AI41" i="73" s="1"/>
  <c r="AF41" i="73"/>
  <c r="AD41" i="73"/>
  <c r="AE41" i="73" s="1"/>
  <c r="AC41" i="73"/>
  <c r="AB41" i="73"/>
  <c r="AA41" i="73"/>
  <c r="T41" i="73"/>
  <c r="S41" i="73"/>
  <c r="M41" i="73"/>
  <c r="L41" i="73"/>
  <c r="N41" i="73" s="1"/>
  <c r="I41" i="73"/>
  <c r="J41" i="73" s="1"/>
  <c r="H41" i="73"/>
  <c r="E41" i="73"/>
  <c r="G41" i="73" s="1"/>
  <c r="B41" i="73"/>
  <c r="AL40" i="73"/>
  <c r="AJ40" i="73"/>
  <c r="AK40" i="73" s="1"/>
  <c r="AG40" i="73"/>
  <c r="AH40" i="73" s="1"/>
  <c r="AI40" i="73" s="1"/>
  <c r="AF40" i="73"/>
  <c r="AD40" i="73"/>
  <c r="AE40" i="73" s="1"/>
  <c r="AC40" i="73"/>
  <c r="AA40" i="73"/>
  <c r="AB40" i="73" s="1"/>
  <c r="T40" i="73"/>
  <c r="S40" i="73"/>
  <c r="M40" i="73"/>
  <c r="L40" i="73"/>
  <c r="N40" i="73" s="1"/>
  <c r="I40" i="73"/>
  <c r="J40" i="73" s="1"/>
  <c r="H40" i="73"/>
  <c r="G40" i="73"/>
  <c r="E40" i="73"/>
  <c r="B40" i="73"/>
  <c r="AL39" i="73"/>
  <c r="AJ39" i="73"/>
  <c r="AK39" i="73" s="1"/>
  <c r="AG39" i="73"/>
  <c r="AH39" i="73" s="1"/>
  <c r="AI39" i="73" s="1"/>
  <c r="AF39" i="73"/>
  <c r="AD39" i="73"/>
  <c r="AE39" i="73" s="1"/>
  <c r="AC39" i="73"/>
  <c r="AA39" i="73"/>
  <c r="AB39" i="73" s="1"/>
  <c r="T39" i="73"/>
  <c r="S39" i="73"/>
  <c r="M39" i="73"/>
  <c r="L39" i="73"/>
  <c r="N39" i="73" s="1"/>
  <c r="I39" i="73"/>
  <c r="J39" i="73" s="1"/>
  <c r="H39" i="73"/>
  <c r="E39" i="73"/>
  <c r="G39" i="73" s="1"/>
  <c r="B39" i="73"/>
  <c r="AL38" i="73"/>
  <c r="AJ38" i="73"/>
  <c r="AK38" i="73" s="1"/>
  <c r="AG38" i="73"/>
  <c r="AH38" i="73" s="1"/>
  <c r="AI38" i="73" s="1"/>
  <c r="AF38" i="73"/>
  <c r="AD38" i="73"/>
  <c r="AE38" i="73" s="1"/>
  <c r="AC38" i="73"/>
  <c r="AA38" i="73"/>
  <c r="AB38" i="73" s="1"/>
  <c r="T38" i="73"/>
  <c r="S38" i="73"/>
  <c r="N38" i="73"/>
  <c r="M38" i="73"/>
  <c r="L38" i="73"/>
  <c r="I38" i="73"/>
  <c r="J38" i="73" s="1"/>
  <c r="H38" i="73"/>
  <c r="E38" i="73"/>
  <c r="G38" i="73" s="1"/>
  <c r="B38" i="73"/>
  <c r="AL37" i="73"/>
  <c r="AJ37" i="73"/>
  <c r="AK37" i="73" s="1"/>
  <c r="AG37" i="73"/>
  <c r="AH37" i="73" s="1"/>
  <c r="AI37" i="73" s="1"/>
  <c r="AF37" i="73"/>
  <c r="AD37" i="73"/>
  <c r="AE37" i="73" s="1"/>
  <c r="AC37" i="73"/>
  <c r="AB37" i="73"/>
  <c r="AA37" i="73"/>
  <c r="T37" i="73"/>
  <c r="S37" i="73"/>
  <c r="N37" i="73"/>
  <c r="M37" i="73"/>
  <c r="L37" i="73"/>
  <c r="I37" i="73"/>
  <c r="J37" i="73" s="1"/>
  <c r="H37" i="73"/>
  <c r="E37" i="73"/>
  <c r="G37" i="73" s="1"/>
  <c r="B37" i="73"/>
  <c r="AL36" i="73"/>
  <c r="AJ36" i="73"/>
  <c r="AK36" i="73" s="1"/>
  <c r="AG36" i="73"/>
  <c r="AH36" i="73" s="1"/>
  <c r="AI36" i="73" s="1"/>
  <c r="AF36" i="73"/>
  <c r="AD36" i="73"/>
  <c r="AE36" i="73" s="1"/>
  <c r="AC36" i="73"/>
  <c r="AA36" i="73"/>
  <c r="AB36" i="73" s="1"/>
  <c r="T36" i="73"/>
  <c r="S36" i="73"/>
  <c r="M36" i="73"/>
  <c r="L36" i="73"/>
  <c r="N36" i="73" s="1"/>
  <c r="I36" i="73"/>
  <c r="J36" i="73" s="1"/>
  <c r="H36" i="73"/>
  <c r="G36" i="73"/>
  <c r="E36" i="73"/>
  <c r="B36" i="73"/>
  <c r="AL35" i="73"/>
  <c r="AJ35" i="73"/>
  <c r="AK35" i="73" s="1"/>
  <c r="AH35" i="73"/>
  <c r="AI35" i="73" s="1"/>
  <c r="AG35" i="73"/>
  <c r="AF35" i="73"/>
  <c r="AD35" i="73"/>
  <c r="AE35" i="73" s="1"/>
  <c r="AC35" i="73"/>
  <c r="AA35" i="73"/>
  <c r="AB35" i="73" s="1"/>
  <c r="T35" i="73"/>
  <c r="S35" i="73"/>
  <c r="M35" i="73"/>
  <c r="L35" i="73"/>
  <c r="N35" i="73" s="1"/>
  <c r="I35" i="73"/>
  <c r="J35" i="73" s="1"/>
  <c r="H35" i="73"/>
  <c r="E35" i="73"/>
  <c r="G35" i="73" s="1"/>
  <c r="B35" i="73"/>
  <c r="AL34" i="73"/>
  <c r="AK34" i="73"/>
  <c r="AJ34" i="73"/>
  <c r="AG34" i="73"/>
  <c r="AH34" i="73" s="1"/>
  <c r="AI34" i="73" s="1"/>
  <c r="AF34" i="73"/>
  <c r="AD34" i="73"/>
  <c r="AE34" i="73" s="1"/>
  <c r="AC34" i="73"/>
  <c r="AA34" i="73"/>
  <c r="AB34" i="73" s="1"/>
  <c r="T34" i="73"/>
  <c r="S34" i="73"/>
  <c r="M34" i="73"/>
  <c r="L34" i="73"/>
  <c r="N34" i="73" s="1"/>
  <c r="I34" i="73"/>
  <c r="J34" i="73" s="1"/>
  <c r="H34" i="73"/>
  <c r="E34" i="73"/>
  <c r="G34" i="73" s="1"/>
  <c r="B34" i="73"/>
  <c r="AL33" i="73"/>
  <c r="AJ33" i="73"/>
  <c r="AK33" i="73" s="1"/>
  <c r="AG33" i="73"/>
  <c r="AH33" i="73" s="1"/>
  <c r="AI33" i="73" s="1"/>
  <c r="AF33" i="73"/>
  <c r="AD33" i="73"/>
  <c r="AE33" i="73" s="1"/>
  <c r="AC33" i="73"/>
  <c r="AA33" i="73"/>
  <c r="AB33" i="73" s="1"/>
  <c r="T33" i="73"/>
  <c r="S33" i="73"/>
  <c r="N33" i="73"/>
  <c r="M33" i="73"/>
  <c r="L33" i="73"/>
  <c r="I33" i="73"/>
  <c r="J33" i="73" s="1"/>
  <c r="H33" i="73"/>
  <c r="E33" i="73"/>
  <c r="G33" i="73" s="1"/>
  <c r="B33" i="73"/>
  <c r="AL32" i="73"/>
  <c r="AJ32" i="73"/>
  <c r="AK32" i="73" s="1"/>
  <c r="AG32" i="73"/>
  <c r="AH32" i="73" s="1"/>
  <c r="AI32" i="73" s="1"/>
  <c r="AF32" i="73"/>
  <c r="AD32" i="73"/>
  <c r="AE32" i="73" s="1"/>
  <c r="AC32" i="73"/>
  <c r="AA32" i="73"/>
  <c r="AB32" i="73" s="1"/>
  <c r="T32" i="73"/>
  <c r="S32" i="73"/>
  <c r="M32" i="73"/>
  <c r="L32" i="73"/>
  <c r="N32" i="73" s="1"/>
  <c r="I32" i="73"/>
  <c r="J32" i="73" s="1"/>
  <c r="H32" i="73"/>
  <c r="E32" i="73"/>
  <c r="G32" i="73" s="1"/>
  <c r="B32" i="73"/>
  <c r="AL31" i="73"/>
  <c r="AJ31" i="73"/>
  <c r="AK31" i="73" s="1"/>
  <c r="AH31" i="73"/>
  <c r="AI31" i="73" s="1"/>
  <c r="AG31" i="73"/>
  <c r="AF31" i="73"/>
  <c r="AD31" i="73"/>
  <c r="AE31" i="73" s="1"/>
  <c r="AC31" i="73"/>
  <c r="AA31" i="73"/>
  <c r="AB31" i="73" s="1"/>
  <c r="T31" i="73"/>
  <c r="S31" i="73"/>
  <c r="M31" i="73"/>
  <c r="L31" i="73"/>
  <c r="N31" i="73" s="1"/>
  <c r="I31" i="73"/>
  <c r="J31" i="73" s="1"/>
  <c r="H31" i="73"/>
  <c r="E31" i="73"/>
  <c r="G31" i="73" s="1"/>
  <c r="B31" i="73"/>
  <c r="AL30" i="73"/>
  <c r="AK30" i="73"/>
  <c r="AJ30" i="73"/>
  <c r="AG30" i="73"/>
  <c r="AH30" i="73" s="1"/>
  <c r="AI30" i="73" s="1"/>
  <c r="AF30" i="73"/>
  <c r="AD30" i="73"/>
  <c r="AE30" i="73" s="1"/>
  <c r="AC30" i="73"/>
  <c r="AA30" i="73"/>
  <c r="AB30" i="73" s="1"/>
  <c r="T30" i="73"/>
  <c r="S30" i="73"/>
  <c r="M30" i="73"/>
  <c r="L30" i="73"/>
  <c r="N30" i="73" s="1"/>
  <c r="I30" i="73"/>
  <c r="J30" i="73" s="1"/>
  <c r="H30" i="73"/>
  <c r="E30" i="73"/>
  <c r="G30" i="73" s="1"/>
  <c r="B30" i="73"/>
  <c r="AL29" i="73"/>
  <c r="AJ29" i="73"/>
  <c r="AK29" i="73" s="1"/>
  <c r="AG29" i="73"/>
  <c r="AH29" i="73" s="1"/>
  <c r="AI29" i="73" s="1"/>
  <c r="AF29" i="73"/>
  <c r="AD29" i="73"/>
  <c r="AE29" i="73" s="1"/>
  <c r="AC29" i="73"/>
  <c r="AA29" i="73"/>
  <c r="AB29" i="73" s="1"/>
  <c r="T29" i="73"/>
  <c r="S29" i="73"/>
  <c r="M29" i="73"/>
  <c r="L29" i="73"/>
  <c r="N29" i="73" s="1"/>
  <c r="I29" i="73"/>
  <c r="J29" i="73" s="1"/>
  <c r="H29" i="73"/>
  <c r="E29" i="73"/>
  <c r="G29" i="73" s="1"/>
  <c r="B29" i="73"/>
  <c r="AL28" i="73"/>
  <c r="AJ28" i="73"/>
  <c r="AK28" i="73" s="1"/>
  <c r="AG28" i="73"/>
  <c r="AH28" i="73" s="1"/>
  <c r="AI28" i="73" s="1"/>
  <c r="AF28" i="73"/>
  <c r="AD28" i="73"/>
  <c r="AE28" i="73" s="1"/>
  <c r="AC28" i="73"/>
  <c r="AA28" i="73"/>
  <c r="AB28" i="73" s="1"/>
  <c r="T28" i="73"/>
  <c r="S28" i="73"/>
  <c r="M28" i="73"/>
  <c r="L28" i="73"/>
  <c r="N28" i="73" s="1"/>
  <c r="J28" i="73"/>
  <c r="G28" i="73"/>
  <c r="B28" i="73"/>
  <c r="AL27" i="73"/>
  <c r="AJ27" i="73"/>
  <c r="AK27" i="73" s="1"/>
  <c r="AG27" i="73"/>
  <c r="AH27" i="73" s="1"/>
  <c r="AI27" i="73" s="1"/>
  <c r="AF27" i="73"/>
  <c r="AD27" i="73"/>
  <c r="AE27" i="73" s="1"/>
  <c r="AC27" i="73"/>
  <c r="AA27" i="73"/>
  <c r="AB27" i="73" s="1"/>
  <c r="T27" i="73"/>
  <c r="S27" i="73"/>
  <c r="M27" i="73"/>
  <c r="L27" i="73"/>
  <c r="N27" i="73" s="1"/>
  <c r="I27" i="73"/>
  <c r="J27" i="73" s="1"/>
  <c r="H27" i="73"/>
  <c r="G27" i="73"/>
  <c r="E27" i="73"/>
  <c r="B27" i="73"/>
  <c r="AL26" i="73"/>
  <c r="AJ26" i="73"/>
  <c r="AK26" i="73" s="1"/>
  <c r="AH26" i="73"/>
  <c r="AI26" i="73" s="1"/>
  <c r="AG26" i="73"/>
  <c r="AF26" i="73"/>
  <c r="AD26" i="73"/>
  <c r="AE26" i="73" s="1"/>
  <c r="AC26" i="73"/>
  <c r="AA26" i="73"/>
  <c r="AB26" i="73" s="1"/>
  <c r="T26" i="73"/>
  <c r="S26" i="73"/>
  <c r="M26" i="73"/>
  <c r="L26" i="73"/>
  <c r="N26" i="73" s="1"/>
  <c r="I26" i="73"/>
  <c r="J26" i="73" s="1"/>
  <c r="H26" i="73"/>
  <c r="E26" i="73"/>
  <c r="G26" i="73" s="1"/>
  <c r="B26" i="73"/>
  <c r="AL25" i="73"/>
  <c r="AK25" i="73"/>
  <c r="AJ25" i="73"/>
  <c r="AG25" i="73"/>
  <c r="AH25" i="73" s="1"/>
  <c r="AI25" i="73" s="1"/>
  <c r="AF25" i="73"/>
  <c r="AD25" i="73"/>
  <c r="AE25" i="73" s="1"/>
  <c r="AC25" i="73"/>
  <c r="AA25" i="73"/>
  <c r="AB25" i="73" s="1"/>
  <c r="T25" i="73"/>
  <c r="S25" i="73"/>
  <c r="M25" i="73"/>
  <c r="L25" i="73"/>
  <c r="N25" i="73" s="1"/>
  <c r="I25" i="73"/>
  <c r="J25" i="73" s="1"/>
  <c r="H25" i="73"/>
  <c r="E25" i="73"/>
  <c r="G25" i="73" s="1"/>
  <c r="B25" i="73"/>
  <c r="AL24" i="73"/>
  <c r="AJ24" i="73"/>
  <c r="AK24" i="73" s="1"/>
  <c r="AG24" i="73"/>
  <c r="AH24" i="73" s="1"/>
  <c r="AI24" i="73" s="1"/>
  <c r="AF24" i="73"/>
  <c r="AD24" i="73"/>
  <c r="AE24" i="73" s="1"/>
  <c r="AC24" i="73"/>
  <c r="AA24" i="73"/>
  <c r="AB24" i="73" s="1"/>
  <c r="T24" i="73"/>
  <c r="S24" i="73"/>
  <c r="N24" i="73"/>
  <c r="M24" i="73"/>
  <c r="L24" i="73"/>
  <c r="I24" i="73"/>
  <c r="J24" i="73" s="1"/>
  <c r="H24" i="73"/>
  <c r="E24" i="73"/>
  <c r="G24" i="73" s="1"/>
  <c r="B24" i="73"/>
  <c r="AL23" i="73"/>
  <c r="AJ23" i="73"/>
  <c r="AK23" i="73" s="1"/>
  <c r="AG23" i="73"/>
  <c r="AH23" i="73" s="1"/>
  <c r="AI23" i="73" s="1"/>
  <c r="AF23" i="73"/>
  <c r="AD23" i="73"/>
  <c r="AE23" i="73" s="1"/>
  <c r="AC23" i="73"/>
  <c r="AA23" i="73"/>
  <c r="AB23" i="73" s="1"/>
  <c r="T23" i="73"/>
  <c r="S23" i="73"/>
  <c r="M23" i="73"/>
  <c r="L23" i="73"/>
  <c r="N23" i="73" s="1"/>
  <c r="I23" i="73"/>
  <c r="J23" i="73" s="1"/>
  <c r="H23" i="73"/>
  <c r="E23" i="73"/>
  <c r="G23" i="73" s="1"/>
  <c r="B23" i="73"/>
  <c r="AL22" i="73"/>
  <c r="AJ22" i="73"/>
  <c r="AK22" i="73" s="1"/>
  <c r="AH22" i="73"/>
  <c r="AI22" i="73" s="1"/>
  <c r="AG22" i="73"/>
  <c r="AF22" i="73"/>
  <c r="AD22" i="73"/>
  <c r="AE22" i="73" s="1"/>
  <c r="AC22" i="73"/>
  <c r="AA22" i="73"/>
  <c r="AB22" i="73" s="1"/>
  <c r="T22" i="73"/>
  <c r="S22" i="73"/>
  <c r="M22" i="73"/>
  <c r="L22" i="73"/>
  <c r="N22" i="73" s="1"/>
  <c r="I22" i="73"/>
  <c r="J22" i="73" s="1"/>
  <c r="H22" i="73"/>
  <c r="E22" i="73"/>
  <c r="G22" i="73" s="1"/>
  <c r="B22" i="73"/>
  <c r="AL21" i="73"/>
  <c r="AK21" i="73"/>
  <c r="AJ21" i="73"/>
  <c r="AG21" i="73"/>
  <c r="AH21" i="73" s="1"/>
  <c r="AI21" i="73" s="1"/>
  <c r="AF21" i="73"/>
  <c r="AD21" i="73"/>
  <c r="AE21" i="73" s="1"/>
  <c r="AC21" i="73"/>
  <c r="AA21" i="73"/>
  <c r="AB21" i="73" s="1"/>
  <c r="T21" i="73"/>
  <c r="S21" i="73"/>
  <c r="M21" i="73"/>
  <c r="L21" i="73"/>
  <c r="N21" i="73" s="1"/>
  <c r="I21" i="73"/>
  <c r="J21" i="73" s="1"/>
  <c r="H21" i="73"/>
  <c r="E21" i="73"/>
  <c r="G21" i="73" s="1"/>
  <c r="B21" i="73"/>
  <c r="AL20" i="73"/>
  <c r="AJ20" i="73"/>
  <c r="AK20" i="73" s="1"/>
  <c r="AG20" i="73"/>
  <c r="AH20" i="73" s="1"/>
  <c r="AI20" i="73" s="1"/>
  <c r="AF20" i="73"/>
  <c r="AD20" i="73"/>
  <c r="AE20" i="73" s="1"/>
  <c r="AC20" i="73"/>
  <c r="AA20" i="73"/>
  <c r="AB20" i="73" s="1"/>
  <c r="T20" i="73"/>
  <c r="S20" i="73"/>
  <c r="M20" i="73"/>
  <c r="L20" i="73"/>
  <c r="N20" i="73" s="1"/>
  <c r="I20" i="73"/>
  <c r="J20" i="73" s="1"/>
  <c r="H20" i="73"/>
  <c r="E20" i="73"/>
  <c r="G20" i="73" s="1"/>
  <c r="B20" i="73"/>
  <c r="AL19" i="73"/>
  <c r="AJ19" i="73"/>
  <c r="AK19" i="73" s="1"/>
  <c r="AG19" i="73"/>
  <c r="AH19" i="73" s="1"/>
  <c r="AI19" i="73" s="1"/>
  <c r="AF19" i="73"/>
  <c r="AD19" i="73"/>
  <c r="AE19" i="73" s="1"/>
  <c r="AC19" i="73"/>
  <c r="AA19" i="73"/>
  <c r="AB19" i="73" s="1"/>
  <c r="T19" i="73"/>
  <c r="S19" i="73"/>
  <c r="M19" i="73"/>
  <c r="L19" i="73"/>
  <c r="N19" i="73" s="1"/>
  <c r="I19" i="73"/>
  <c r="J19" i="73" s="1"/>
  <c r="H19" i="73"/>
  <c r="E19" i="73"/>
  <c r="G19" i="73" s="1"/>
  <c r="B19" i="73"/>
  <c r="AL18" i="73"/>
  <c r="AJ18" i="73"/>
  <c r="AK18" i="73" s="1"/>
  <c r="AG18" i="73"/>
  <c r="AH18" i="73" s="1"/>
  <c r="AI18" i="73" s="1"/>
  <c r="AF18" i="73"/>
  <c r="AD18" i="73"/>
  <c r="AE18" i="73" s="1"/>
  <c r="AC18" i="73"/>
  <c r="AA18" i="73"/>
  <c r="AB18" i="73" s="1"/>
  <c r="T18" i="73"/>
  <c r="S18" i="73"/>
  <c r="M18" i="73"/>
  <c r="L18" i="73"/>
  <c r="N18" i="73" s="1"/>
  <c r="J18" i="73"/>
  <c r="I18" i="73"/>
  <c r="H18" i="73"/>
  <c r="E18" i="73"/>
  <c r="G18" i="73" s="1"/>
  <c r="B18" i="73"/>
  <c r="AL17" i="73"/>
  <c r="AJ17" i="73"/>
  <c r="AK17" i="73" s="1"/>
  <c r="AG17" i="73"/>
  <c r="AH17" i="73" s="1"/>
  <c r="AI17" i="73" s="1"/>
  <c r="AF17" i="73"/>
  <c r="AD17" i="73"/>
  <c r="AE17" i="73" s="1"/>
  <c r="AC17" i="73"/>
  <c r="AA17" i="73"/>
  <c r="AB17" i="73" s="1"/>
  <c r="T17" i="73"/>
  <c r="S17" i="73"/>
  <c r="N17" i="73"/>
  <c r="M17" i="73"/>
  <c r="L17" i="73"/>
  <c r="I17" i="73"/>
  <c r="J17" i="73" s="1"/>
  <c r="H17" i="73"/>
  <c r="E17" i="73"/>
  <c r="G17" i="73" s="1"/>
  <c r="B17" i="73"/>
  <c r="AL16" i="73"/>
  <c r="AJ16" i="73"/>
  <c r="AK16" i="73" s="1"/>
  <c r="AG16" i="73"/>
  <c r="AH16" i="73" s="1"/>
  <c r="AI16" i="73" s="1"/>
  <c r="AF16" i="73"/>
  <c r="AD16" i="73"/>
  <c r="AE16" i="73" s="1"/>
  <c r="AC16" i="73"/>
  <c r="AB16" i="73"/>
  <c r="AA16" i="73"/>
  <c r="T16" i="73"/>
  <c r="S16" i="73"/>
  <c r="M16" i="73"/>
  <c r="L16" i="73"/>
  <c r="N16" i="73" s="1"/>
  <c r="I16" i="73"/>
  <c r="J16" i="73" s="1"/>
  <c r="H16" i="73"/>
  <c r="E16" i="73"/>
  <c r="G16" i="73" s="1"/>
  <c r="B16" i="73"/>
  <c r="AL15" i="73"/>
  <c r="AJ15" i="73"/>
  <c r="AK15" i="73" s="1"/>
  <c r="AG15" i="73"/>
  <c r="AH15" i="73" s="1"/>
  <c r="AI15" i="73" s="1"/>
  <c r="AF15" i="73"/>
  <c r="AD15" i="73"/>
  <c r="AE15" i="73" s="1"/>
  <c r="AC15" i="73"/>
  <c r="AA15" i="73"/>
  <c r="AB15" i="73" s="1"/>
  <c r="T15" i="73"/>
  <c r="S15" i="73"/>
  <c r="M15" i="73"/>
  <c r="L15" i="73"/>
  <c r="N15" i="73" s="1"/>
  <c r="I15" i="73"/>
  <c r="J15" i="73" s="1"/>
  <c r="H15" i="73"/>
  <c r="G15" i="73"/>
  <c r="E15" i="73"/>
  <c r="B15" i="73"/>
  <c r="AL14" i="73"/>
  <c r="AJ14" i="73"/>
  <c r="AK14" i="73" s="1"/>
  <c r="AG14" i="73"/>
  <c r="AH14" i="73" s="1"/>
  <c r="AI14" i="73" s="1"/>
  <c r="AF14" i="73"/>
  <c r="AD14" i="73"/>
  <c r="AE14" i="73" s="1"/>
  <c r="AC14" i="73"/>
  <c r="AA14" i="73"/>
  <c r="AB14" i="73" s="1"/>
  <c r="T14" i="73"/>
  <c r="S14" i="73"/>
  <c r="M14" i="73"/>
  <c r="L14" i="73"/>
  <c r="N14" i="73" s="1"/>
  <c r="J14" i="73"/>
  <c r="I14" i="73"/>
  <c r="H14" i="73"/>
  <c r="E14" i="73"/>
  <c r="G14" i="73" s="1"/>
  <c r="B14" i="73"/>
  <c r="AL13" i="73"/>
  <c r="AJ13" i="73"/>
  <c r="AK13" i="73" s="1"/>
  <c r="AG13" i="73"/>
  <c r="AH13" i="73" s="1"/>
  <c r="AI13" i="73" s="1"/>
  <c r="AF13" i="73"/>
  <c r="AD13" i="73"/>
  <c r="AE13" i="73" s="1"/>
  <c r="AC13" i="73"/>
  <c r="AA13" i="73"/>
  <c r="AB13" i="73" s="1"/>
  <c r="T13" i="73"/>
  <c r="S13" i="73"/>
  <c r="N13" i="73"/>
  <c r="M13" i="73"/>
  <c r="L13" i="73"/>
  <c r="I13" i="73"/>
  <c r="J13" i="73" s="1"/>
  <c r="H13" i="73"/>
  <c r="E13" i="73"/>
  <c r="G13" i="73" s="1"/>
  <c r="B13" i="73"/>
  <c r="AL12" i="73"/>
  <c r="AJ12" i="73"/>
  <c r="AK12" i="73" s="1"/>
  <c r="AG12" i="73"/>
  <c r="AH12" i="73" s="1"/>
  <c r="AI12" i="73" s="1"/>
  <c r="AF12" i="73"/>
  <c r="AD12" i="73"/>
  <c r="AE12" i="73" s="1"/>
  <c r="AC12" i="73"/>
  <c r="AB12" i="73"/>
  <c r="AA12" i="73"/>
  <c r="T12" i="73"/>
  <c r="S12" i="73"/>
  <c r="N12" i="73"/>
  <c r="M12" i="73"/>
  <c r="L12" i="73"/>
  <c r="I12" i="73"/>
  <c r="J12" i="73" s="1"/>
  <c r="H12" i="73"/>
  <c r="G12" i="73"/>
  <c r="E12" i="73"/>
  <c r="B12" i="73"/>
  <c r="AL11" i="73"/>
  <c r="AJ11" i="73"/>
  <c r="AK11" i="73" s="1"/>
  <c r="AG11" i="73"/>
  <c r="AH11" i="73" s="1"/>
  <c r="AI11" i="73" s="1"/>
  <c r="AF11" i="73"/>
  <c r="AD11" i="73"/>
  <c r="AE11" i="73" s="1"/>
  <c r="AC11" i="73"/>
  <c r="AA11" i="73"/>
  <c r="AB11" i="73" s="1"/>
  <c r="T11" i="73"/>
  <c r="S11" i="73"/>
  <c r="M11" i="73"/>
  <c r="L11" i="73"/>
  <c r="N11" i="73" s="1"/>
  <c r="I11" i="73"/>
  <c r="J11" i="73" s="1"/>
  <c r="H11" i="73"/>
  <c r="E11" i="73"/>
  <c r="G11" i="73" s="1"/>
  <c r="B11" i="73"/>
  <c r="AL10" i="73"/>
  <c r="AJ10" i="73"/>
  <c r="AK10" i="73" s="1"/>
  <c r="AH10" i="73"/>
  <c r="AI10" i="73" s="1"/>
  <c r="AG10" i="73"/>
  <c r="AF10" i="73"/>
  <c r="AD10" i="73"/>
  <c r="AE10" i="73" s="1"/>
  <c r="AC10" i="73"/>
  <c r="AA10" i="73"/>
  <c r="AB10" i="73" s="1"/>
  <c r="T10" i="73"/>
  <c r="S10" i="73"/>
  <c r="M10" i="73"/>
  <c r="L10" i="73"/>
  <c r="N10" i="73" s="1"/>
  <c r="I10" i="73"/>
  <c r="J10" i="73" s="1"/>
  <c r="H10" i="73"/>
  <c r="E10" i="73"/>
  <c r="G10" i="73" s="1"/>
  <c r="B10" i="73"/>
  <c r="AL9" i="73"/>
  <c r="AJ9" i="73"/>
  <c r="AK9" i="73" s="1"/>
  <c r="AG9" i="73"/>
  <c r="AH9" i="73" s="1"/>
  <c r="AI9" i="73" s="1"/>
  <c r="AF9" i="73"/>
  <c r="AD9" i="73"/>
  <c r="AE9" i="73" s="1"/>
  <c r="AC9" i="73"/>
  <c r="AA9" i="73"/>
  <c r="AB9" i="73" s="1"/>
  <c r="T9" i="73"/>
  <c r="S9" i="73"/>
  <c r="N9" i="73"/>
  <c r="M9" i="73"/>
  <c r="L9" i="73"/>
  <c r="I9" i="73"/>
  <c r="J9" i="73" s="1"/>
  <c r="H9" i="73"/>
  <c r="E9" i="73"/>
  <c r="G9" i="73" s="1"/>
  <c r="B9" i="73"/>
  <c r="A9" i="73"/>
  <c r="A10" i="73" s="1"/>
  <c r="A11" i="73" s="1"/>
  <c r="A12" i="73" s="1"/>
  <c r="A13" i="73" s="1"/>
  <c r="A14" i="73" s="1"/>
  <c r="A15" i="73" s="1"/>
  <c r="A16" i="73" s="1"/>
  <c r="A17" i="73" s="1"/>
  <c r="A18" i="73" s="1"/>
  <c r="A19" i="73" s="1"/>
  <c r="A20" i="73" s="1"/>
  <c r="A21" i="73" s="1"/>
  <c r="A22" i="73" s="1"/>
  <c r="A23" i="73" s="1"/>
  <c r="A24" i="73" s="1"/>
  <c r="A25" i="73" s="1"/>
  <c r="A26" i="73" s="1"/>
  <c r="A27" i="73" s="1"/>
  <c r="A28" i="73" s="1"/>
  <c r="A29" i="73" s="1"/>
  <c r="A30" i="73" s="1"/>
  <c r="A31" i="73" s="1"/>
  <c r="A32" i="73" s="1"/>
  <c r="A33" i="73" s="1"/>
  <c r="A34" i="73" s="1"/>
  <c r="A35" i="73" s="1"/>
  <c r="A36" i="73" s="1"/>
  <c r="A37" i="73" s="1"/>
  <c r="A38" i="73" s="1"/>
  <c r="A39" i="73" s="1"/>
  <c r="A40" i="73" s="1"/>
  <c r="A41" i="73" s="1"/>
  <c r="A42" i="73" s="1"/>
  <c r="A43" i="73" s="1"/>
  <c r="A44" i="73" s="1"/>
  <c r="A45" i="73" s="1"/>
  <c r="A46" i="73" s="1"/>
  <c r="A47" i="73" s="1"/>
  <c r="A48" i="73" s="1"/>
  <c r="A49" i="73" s="1"/>
  <c r="A50" i="73" s="1"/>
  <c r="A51" i="73" s="1"/>
  <c r="A52" i="73" s="1"/>
  <c r="A53" i="73" s="1"/>
  <c r="A54" i="73" s="1"/>
  <c r="A55" i="73" s="1"/>
  <c r="A56" i="73" s="1"/>
  <c r="A57" i="73" s="1"/>
  <c r="A58" i="73" s="1"/>
  <c r="A59" i="73" s="1"/>
  <c r="A60" i="73" s="1"/>
  <c r="A61" i="73" s="1"/>
  <c r="A62" i="73" s="1"/>
  <c r="A63" i="73" s="1"/>
  <c r="A64" i="73" s="1"/>
  <c r="A65" i="73" s="1"/>
  <c r="A66" i="73" s="1"/>
  <c r="A67" i="73" s="1"/>
  <c r="A68" i="73" s="1"/>
  <c r="A69" i="73" s="1"/>
  <c r="A70" i="73" s="1"/>
  <c r="A71" i="73" s="1"/>
  <c r="A72" i="73" s="1"/>
  <c r="A73" i="73" s="1"/>
  <c r="A74" i="73" s="1"/>
  <c r="A75" i="73" s="1"/>
  <c r="A76" i="73" s="1"/>
  <c r="A77" i="73" s="1"/>
  <c r="A78" i="73" s="1"/>
  <c r="A79" i="73" s="1"/>
  <c r="A80" i="73" s="1"/>
  <c r="A81" i="73" s="1"/>
  <c r="A82" i="73" s="1"/>
  <c r="A83" i="73" s="1"/>
  <c r="A84" i="73" s="1"/>
  <c r="A85" i="73" s="1"/>
  <c r="A86" i="73" s="1"/>
  <c r="A87" i="73" s="1"/>
  <c r="A88" i="73" s="1"/>
  <c r="A89" i="73" s="1"/>
  <c r="A90" i="73" s="1"/>
  <c r="A91" i="73" s="1"/>
  <c r="A92" i="73" s="1"/>
  <c r="A93" i="73" s="1"/>
  <c r="A94" i="73" s="1"/>
  <c r="A95" i="73" s="1"/>
  <c r="A96" i="73" s="1"/>
  <c r="A97" i="73" s="1"/>
  <c r="A98" i="73" s="1"/>
  <c r="A99" i="73" s="1"/>
  <c r="A100" i="73" s="1"/>
  <c r="A101" i="73" s="1"/>
  <c r="A102" i="73" s="1"/>
  <c r="A103" i="73" s="1"/>
  <c r="A104" i="73" s="1"/>
  <c r="A105" i="73" s="1"/>
  <c r="A106" i="73" s="1"/>
  <c r="A107" i="73" s="1"/>
  <c r="AL8" i="73"/>
  <c r="AJ8" i="73"/>
  <c r="AK8" i="73" s="1"/>
  <c r="AG8" i="73"/>
  <c r="AH8" i="73" s="1"/>
  <c r="AI8" i="73" s="1"/>
  <c r="AF8" i="73"/>
  <c r="AD8" i="73"/>
  <c r="AE8" i="73" s="1"/>
  <c r="AC8" i="73"/>
  <c r="AA8" i="73"/>
  <c r="AB8" i="73" s="1"/>
  <c r="T8" i="73"/>
  <c r="S8" i="73"/>
  <c r="M8" i="73"/>
  <c r="L8" i="73"/>
  <c r="N8" i="73" s="1"/>
  <c r="H8" i="73"/>
  <c r="I8" i="73" s="1"/>
  <c r="J8" i="73" s="1"/>
  <c r="B8" i="73"/>
  <c r="G4" i="73"/>
  <c r="D4" i="73"/>
  <c r="G3" i="73"/>
  <c r="D3" i="73"/>
  <c r="K108" i="72"/>
  <c r="D108" i="72"/>
  <c r="AL107" i="72"/>
  <c r="AJ107" i="72"/>
  <c r="AK107" i="72" s="1"/>
  <c r="AG107" i="72"/>
  <c r="AH107" i="72" s="1"/>
  <c r="AI107" i="72" s="1"/>
  <c r="AF107" i="72"/>
  <c r="AD107" i="72"/>
  <c r="AE107" i="72" s="1"/>
  <c r="AC107" i="72"/>
  <c r="AA107" i="72"/>
  <c r="AB107" i="72" s="1"/>
  <c r="T107" i="72"/>
  <c r="S107" i="72"/>
  <c r="M107" i="72"/>
  <c r="L107" i="72"/>
  <c r="I107" i="72"/>
  <c r="J107" i="72" s="1"/>
  <c r="H107" i="72"/>
  <c r="G107" i="72"/>
  <c r="E107" i="72"/>
  <c r="B107" i="72"/>
  <c r="AL106" i="72"/>
  <c r="AJ106" i="72"/>
  <c r="AK106" i="72" s="1"/>
  <c r="AI106" i="72"/>
  <c r="AH106" i="72"/>
  <c r="AG106" i="72"/>
  <c r="AF106" i="72"/>
  <c r="AD106" i="72"/>
  <c r="AE106" i="72" s="1"/>
  <c r="AC106" i="72"/>
  <c r="AA106" i="72"/>
  <c r="AB106" i="72" s="1"/>
  <c r="T106" i="72"/>
  <c r="S106" i="72"/>
  <c r="M106" i="72"/>
  <c r="L106" i="72"/>
  <c r="I106" i="72"/>
  <c r="J106" i="72" s="1"/>
  <c r="H106" i="72"/>
  <c r="E106" i="72"/>
  <c r="G106" i="72" s="1"/>
  <c r="B106" i="72"/>
  <c r="AL105" i="72"/>
  <c r="AK105" i="72"/>
  <c r="AJ105" i="72"/>
  <c r="AG105" i="72"/>
  <c r="AH105" i="72" s="1"/>
  <c r="AI105" i="72" s="1"/>
  <c r="AF105" i="72"/>
  <c r="AD105" i="72"/>
  <c r="AE105" i="72" s="1"/>
  <c r="AC105" i="72"/>
  <c r="AA105" i="72"/>
  <c r="AB105" i="72" s="1"/>
  <c r="T105" i="72"/>
  <c r="S105" i="72"/>
  <c r="N105" i="72"/>
  <c r="O105" i="72" s="1"/>
  <c r="M105" i="72"/>
  <c r="L105" i="72"/>
  <c r="I105" i="72"/>
  <c r="J105" i="72" s="1"/>
  <c r="H105" i="72"/>
  <c r="E105" i="72"/>
  <c r="G105" i="72" s="1"/>
  <c r="B105" i="72"/>
  <c r="AL104" i="72"/>
  <c r="AJ104" i="72"/>
  <c r="AK104" i="72" s="1"/>
  <c r="AG104" i="72"/>
  <c r="AH104" i="72" s="1"/>
  <c r="AI104" i="72" s="1"/>
  <c r="AF104" i="72"/>
  <c r="AD104" i="72"/>
  <c r="AE104" i="72" s="1"/>
  <c r="AC104" i="72"/>
  <c r="AB104" i="72"/>
  <c r="AA104" i="72"/>
  <c r="T104" i="72"/>
  <c r="S104" i="72"/>
  <c r="M104" i="72"/>
  <c r="L104" i="72"/>
  <c r="N104" i="72" s="1"/>
  <c r="I104" i="72"/>
  <c r="J104" i="72" s="1"/>
  <c r="H104" i="72"/>
  <c r="E104" i="72"/>
  <c r="G104" i="72" s="1"/>
  <c r="B104" i="72"/>
  <c r="AL103" i="72"/>
  <c r="AJ103" i="72"/>
  <c r="AK103" i="72" s="1"/>
  <c r="AG103" i="72"/>
  <c r="AH103" i="72" s="1"/>
  <c r="AI103" i="72" s="1"/>
  <c r="AF103" i="72"/>
  <c r="AD103" i="72"/>
  <c r="AE103" i="72" s="1"/>
  <c r="AC103" i="72"/>
  <c r="AA103" i="72"/>
  <c r="AB103" i="72" s="1"/>
  <c r="T103" i="72"/>
  <c r="S103" i="72"/>
  <c r="M103" i="72"/>
  <c r="L103" i="72"/>
  <c r="I103" i="72"/>
  <c r="J103" i="72" s="1"/>
  <c r="H103" i="72"/>
  <c r="E103" i="72"/>
  <c r="G103" i="72" s="1"/>
  <c r="B103" i="72"/>
  <c r="AL102" i="72"/>
  <c r="AJ102" i="72"/>
  <c r="AK102" i="72" s="1"/>
  <c r="AI102" i="72"/>
  <c r="AH102" i="72"/>
  <c r="AG102" i="72"/>
  <c r="AF102" i="72"/>
  <c r="AD102" i="72"/>
  <c r="AE102" i="72" s="1"/>
  <c r="AC102" i="72"/>
  <c r="AA102" i="72"/>
  <c r="AB102" i="72" s="1"/>
  <c r="T102" i="72"/>
  <c r="S102" i="72"/>
  <c r="M102" i="72"/>
  <c r="L102" i="72"/>
  <c r="I102" i="72"/>
  <c r="J102" i="72" s="1"/>
  <c r="H102" i="72"/>
  <c r="E102" i="72"/>
  <c r="G102" i="72" s="1"/>
  <c r="B102" i="72"/>
  <c r="AL101" i="72"/>
  <c r="AK101" i="72"/>
  <c r="AJ101" i="72"/>
  <c r="AG101" i="72"/>
  <c r="AH101" i="72" s="1"/>
  <c r="AI101" i="72" s="1"/>
  <c r="AF101" i="72"/>
  <c r="AD101" i="72"/>
  <c r="AE101" i="72" s="1"/>
  <c r="AC101" i="72"/>
  <c r="AA101" i="72"/>
  <c r="AB101" i="72" s="1"/>
  <c r="T101" i="72"/>
  <c r="S101" i="72"/>
  <c r="N101" i="72"/>
  <c r="O101" i="72" s="1"/>
  <c r="M101" i="72"/>
  <c r="L101" i="72"/>
  <c r="I101" i="72"/>
  <c r="J101" i="72" s="1"/>
  <c r="H101" i="72"/>
  <c r="E101" i="72"/>
  <c r="G101" i="72" s="1"/>
  <c r="B101" i="72"/>
  <c r="AL100" i="72"/>
  <c r="AJ100" i="72"/>
  <c r="AK100" i="72" s="1"/>
  <c r="AG100" i="72"/>
  <c r="AH100" i="72" s="1"/>
  <c r="AI100" i="72" s="1"/>
  <c r="AF100" i="72"/>
  <c r="AD100" i="72"/>
  <c r="AE100" i="72" s="1"/>
  <c r="AC100" i="72"/>
  <c r="AB100" i="72"/>
  <c r="AA100" i="72"/>
  <c r="T100" i="72"/>
  <c r="S100" i="72"/>
  <c r="M100" i="72"/>
  <c r="L100" i="72"/>
  <c r="N100" i="72" s="1"/>
  <c r="I100" i="72"/>
  <c r="J100" i="72" s="1"/>
  <c r="H100" i="72"/>
  <c r="E100" i="72"/>
  <c r="G100" i="72" s="1"/>
  <c r="B100" i="72"/>
  <c r="AL99" i="72"/>
  <c r="AJ99" i="72"/>
  <c r="AK99" i="72" s="1"/>
  <c r="AG99" i="72"/>
  <c r="AH99" i="72" s="1"/>
  <c r="AI99" i="72" s="1"/>
  <c r="AF99" i="72"/>
  <c r="AD99" i="72"/>
  <c r="AE99" i="72" s="1"/>
  <c r="AC99" i="72"/>
  <c r="AA99" i="72"/>
  <c r="AB99" i="72" s="1"/>
  <c r="T99" i="72"/>
  <c r="S99" i="72"/>
  <c r="M99" i="72"/>
  <c r="L99" i="72"/>
  <c r="I99" i="72"/>
  <c r="J99" i="72" s="1"/>
  <c r="H99" i="72"/>
  <c r="E99" i="72"/>
  <c r="G99" i="72" s="1"/>
  <c r="B99" i="72"/>
  <c r="AL98" i="72"/>
  <c r="AJ98" i="72"/>
  <c r="AK98" i="72" s="1"/>
  <c r="AI98" i="72"/>
  <c r="AH98" i="72"/>
  <c r="AG98" i="72"/>
  <c r="AF98" i="72"/>
  <c r="AD98" i="72"/>
  <c r="AE98" i="72" s="1"/>
  <c r="AC98" i="72"/>
  <c r="AA98" i="72"/>
  <c r="AB98" i="72" s="1"/>
  <c r="T98" i="72"/>
  <c r="S98" i="72"/>
  <c r="M98" i="72"/>
  <c r="L98" i="72"/>
  <c r="I98" i="72"/>
  <c r="J98" i="72" s="1"/>
  <c r="H98" i="72"/>
  <c r="E98" i="72"/>
  <c r="G98" i="72" s="1"/>
  <c r="B98" i="72"/>
  <c r="AL97" i="72"/>
  <c r="AK97" i="72"/>
  <c r="AJ97" i="72"/>
  <c r="AG97" i="72"/>
  <c r="AH97" i="72" s="1"/>
  <c r="AI97" i="72" s="1"/>
  <c r="AF97" i="72"/>
  <c r="AD97" i="72"/>
  <c r="AE97" i="72" s="1"/>
  <c r="AC97" i="72"/>
  <c r="AA97" i="72"/>
  <c r="AB97" i="72" s="1"/>
  <c r="T97" i="72"/>
  <c r="S97" i="72"/>
  <c r="M97" i="72"/>
  <c r="L97" i="72"/>
  <c r="N97" i="72" s="1"/>
  <c r="I97" i="72"/>
  <c r="J97" i="72" s="1"/>
  <c r="H97" i="72"/>
  <c r="E97" i="72"/>
  <c r="G97" i="72" s="1"/>
  <c r="B97" i="72"/>
  <c r="AL96" i="72"/>
  <c r="AJ96" i="72"/>
  <c r="AK96" i="72" s="1"/>
  <c r="AG96" i="72"/>
  <c r="AH96" i="72" s="1"/>
  <c r="AI96" i="72" s="1"/>
  <c r="AF96" i="72"/>
  <c r="AD96" i="72"/>
  <c r="AE96" i="72" s="1"/>
  <c r="AC96" i="72"/>
  <c r="AA96" i="72"/>
  <c r="AB96" i="72" s="1"/>
  <c r="T96" i="72"/>
  <c r="S96" i="72"/>
  <c r="M96" i="72"/>
  <c r="L96" i="72"/>
  <c r="N96" i="72" s="1"/>
  <c r="I96" i="72"/>
  <c r="J96" i="72" s="1"/>
  <c r="H96" i="72"/>
  <c r="E96" i="72"/>
  <c r="G96" i="72" s="1"/>
  <c r="B96" i="72"/>
  <c r="AL95" i="72"/>
  <c r="AJ95" i="72"/>
  <c r="AK95" i="72" s="1"/>
  <c r="AG95" i="72"/>
  <c r="AH95" i="72" s="1"/>
  <c r="AI95" i="72" s="1"/>
  <c r="AF95" i="72"/>
  <c r="AD95" i="72"/>
  <c r="AE95" i="72" s="1"/>
  <c r="AC95" i="72"/>
  <c r="AA95" i="72"/>
  <c r="AB95" i="72" s="1"/>
  <c r="T95" i="72"/>
  <c r="S95" i="72"/>
  <c r="M95" i="72"/>
  <c r="L95" i="72"/>
  <c r="N95" i="72" s="1"/>
  <c r="I95" i="72"/>
  <c r="J95" i="72" s="1"/>
  <c r="H95" i="72"/>
  <c r="E95" i="72"/>
  <c r="G95" i="72" s="1"/>
  <c r="B95" i="72"/>
  <c r="AL94" i="72"/>
  <c r="AJ94" i="72"/>
  <c r="AK94" i="72" s="1"/>
  <c r="AI94" i="72"/>
  <c r="AH94" i="72"/>
  <c r="AG94" i="72"/>
  <c r="AF94" i="72"/>
  <c r="AD94" i="72"/>
  <c r="AE94" i="72" s="1"/>
  <c r="AC94" i="72"/>
  <c r="AA94" i="72"/>
  <c r="AB94" i="72" s="1"/>
  <c r="T94" i="72"/>
  <c r="S94" i="72"/>
  <c r="M94" i="72"/>
  <c r="L94" i="72"/>
  <c r="N94" i="72" s="1"/>
  <c r="O94" i="72" s="1"/>
  <c r="I94" i="72"/>
  <c r="J94" i="72" s="1"/>
  <c r="H94" i="72"/>
  <c r="E94" i="72"/>
  <c r="G94" i="72" s="1"/>
  <c r="B94" i="72"/>
  <c r="AL93" i="72"/>
  <c r="AJ93" i="72"/>
  <c r="AK93" i="72" s="1"/>
  <c r="AG93" i="72"/>
  <c r="AH93" i="72" s="1"/>
  <c r="AI93" i="72" s="1"/>
  <c r="AF93" i="72"/>
  <c r="AD93" i="72"/>
  <c r="AE93" i="72" s="1"/>
  <c r="AC93" i="72"/>
  <c r="AA93" i="72"/>
  <c r="AB93" i="72" s="1"/>
  <c r="T93" i="72"/>
  <c r="S93" i="72"/>
  <c r="M93" i="72"/>
  <c r="L93" i="72"/>
  <c r="I93" i="72"/>
  <c r="J93" i="72" s="1"/>
  <c r="H93" i="72"/>
  <c r="E93" i="72"/>
  <c r="G93" i="72" s="1"/>
  <c r="B93" i="72"/>
  <c r="AL92" i="72"/>
  <c r="AJ92" i="72"/>
  <c r="AK92" i="72" s="1"/>
  <c r="AH92" i="72"/>
  <c r="AI92" i="72" s="1"/>
  <c r="AG92" i="72"/>
  <c r="AF92" i="72"/>
  <c r="AD92" i="72"/>
  <c r="AE92" i="72" s="1"/>
  <c r="AC92" i="72"/>
  <c r="AA92" i="72"/>
  <c r="AB92" i="72" s="1"/>
  <c r="T92" i="72"/>
  <c r="S92" i="72"/>
  <c r="N92" i="72"/>
  <c r="O92" i="72" s="1"/>
  <c r="M92" i="72"/>
  <c r="L92" i="72"/>
  <c r="I92" i="72"/>
  <c r="J92" i="72" s="1"/>
  <c r="H92" i="72"/>
  <c r="E92" i="72"/>
  <c r="G92" i="72" s="1"/>
  <c r="B92" i="72"/>
  <c r="AL91" i="72"/>
  <c r="AK91" i="72"/>
  <c r="AJ91" i="72"/>
  <c r="AG91" i="72"/>
  <c r="AH91" i="72" s="1"/>
  <c r="AI91" i="72" s="1"/>
  <c r="AF91" i="72"/>
  <c r="AD91" i="72"/>
  <c r="AE91" i="72" s="1"/>
  <c r="AC91" i="72"/>
  <c r="AA91" i="72"/>
  <c r="AB91" i="72" s="1"/>
  <c r="T91" i="72"/>
  <c r="S91" i="72"/>
  <c r="M91" i="72"/>
  <c r="L91" i="72"/>
  <c r="N91" i="72" s="1"/>
  <c r="O91" i="72" s="1"/>
  <c r="I91" i="72"/>
  <c r="J91" i="72" s="1"/>
  <c r="H91" i="72"/>
  <c r="E91" i="72"/>
  <c r="G91" i="72" s="1"/>
  <c r="B91" i="72"/>
  <c r="AL90" i="72"/>
  <c r="AJ90" i="72"/>
  <c r="AK90" i="72" s="1"/>
  <c r="AH90" i="72"/>
  <c r="AI90" i="72" s="1"/>
  <c r="AG90" i="72"/>
  <c r="AF90" i="72"/>
  <c r="AD90" i="72"/>
  <c r="AE90" i="72" s="1"/>
  <c r="AC90" i="72"/>
  <c r="AA90" i="72"/>
  <c r="AB90" i="72" s="1"/>
  <c r="T90" i="72"/>
  <c r="S90" i="72"/>
  <c r="M90" i="72"/>
  <c r="L90" i="72"/>
  <c r="N90" i="72" s="1"/>
  <c r="O90" i="72" s="1"/>
  <c r="I90" i="72"/>
  <c r="J90" i="72" s="1"/>
  <c r="H90" i="72"/>
  <c r="G90" i="72"/>
  <c r="E90" i="72"/>
  <c r="B90" i="72"/>
  <c r="AL89" i="72"/>
  <c r="AK89" i="72"/>
  <c r="AJ89" i="72"/>
  <c r="AG89" i="72"/>
  <c r="AH89" i="72" s="1"/>
  <c r="AI89" i="72" s="1"/>
  <c r="AF89" i="72"/>
  <c r="AD89" i="72"/>
  <c r="AE89" i="72" s="1"/>
  <c r="AC89" i="72"/>
  <c r="AA89" i="72"/>
  <c r="AB89" i="72" s="1"/>
  <c r="T89" i="72"/>
  <c r="S89" i="72"/>
  <c r="M89" i="72"/>
  <c r="L89" i="72"/>
  <c r="I89" i="72"/>
  <c r="J89" i="72" s="1"/>
  <c r="H89" i="72"/>
  <c r="E89" i="72"/>
  <c r="G89" i="72" s="1"/>
  <c r="B89" i="72"/>
  <c r="AL88" i="72"/>
  <c r="AJ88" i="72"/>
  <c r="AK88" i="72" s="1"/>
  <c r="AG88" i="72"/>
  <c r="AH88" i="72" s="1"/>
  <c r="AI88" i="72" s="1"/>
  <c r="AF88" i="72"/>
  <c r="AD88" i="72"/>
  <c r="AE88" i="72" s="1"/>
  <c r="AC88" i="72"/>
  <c r="AB88" i="72"/>
  <c r="AA88" i="72"/>
  <c r="T88" i="72"/>
  <c r="S88" i="72"/>
  <c r="M88" i="72"/>
  <c r="L88" i="72"/>
  <c r="N88" i="72" s="1"/>
  <c r="O88" i="72" s="1"/>
  <c r="I88" i="72"/>
  <c r="J88" i="72" s="1"/>
  <c r="H88" i="72"/>
  <c r="E88" i="72"/>
  <c r="G88" i="72" s="1"/>
  <c r="B88" i="72"/>
  <c r="AL87" i="72"/>
  <c r="AJ87" i="72"/>
  <c r="AK87" i="72" s="1"/>
  <c r="AG87" i="72"/>
  <c r="AH87" i="72" s="1"/>
  <c r="AI87" i="72" s="1"/>
  <c r="AF87" i="72"/>
  <c r="AD87" i="72"/>
  <c r="AE87" i="72" s="1"/>
  <c r="AC87" i="72"/>
  <c r="AA87" i="72"/>
  <c r="AB87" i="72" s="1"/>
  <c r="T87" i="72"/>
  <c r="S87" i="72"/>
  <c r="M87" i="72"/>
  <c r="L87" i="72"/>
  <c r="N87" i="72" s="1"/>
  <c r="O87" i="72" s="1"/>
  <c r="I87" i="72"/>
  <c r="J87" i="72" s="1"/>
  <c r="H87" i="72"/>
  <c r="E87" i="72"/>
  <c r="G87" i="72" s="1"/>
  <c r="B87" i="72"/>
  <c r="AL86" i="72"/>
  <c r="AJ86" i="72"/>
  <c r="AK86" i="72" s="1"/>
  <c r="AI86" i="72"/>
  <c r="AH86" i="72"/>
  <c r="AG86" i="72"/>
  <c r="AF86" i="72"/>
  <c r="AD86" i="72"/>
  <c r="AE86" i="72" s="1"/>
  <c r="AC86" i="72"/>
  <c r="AA86" i="72"/>
  <c r="AB86" i="72" s="1"/>
  <c r="T86" i="72"/>
  <c r="S86" i="72"/>
  <c r="M86" i="72"/>
  <c r="L86" i="72"/>
  <c r="N86" i="72" s="1"/>
  <c r="O86" i="72" s="1"/>
  <c r="I86" i="72"/>
  <c r="J86" i="72" s="1"/>
  <c r="H86" i="72"/>
  <c r="E86" i="72"/>
  <c r="G86" i="72" s="1"/>
  <c r="B86" i="72"/>
  <c r="AL85" i="72"/>
  <c r="AK85" i="72"/>
  <c r="AJ85" i="72"/>
  <c r="AG85" i="72"/>
  <c r="AH85" i="72" s="1"/>
  <c r="AI85" i="72" s="1"/>
  <c r="AF85" i="72"/>
  <c r="AD85" i="72"/>
  <c r="AE85" i="72" s="1"/>
  <c r="AC85" i="72"/>
  <c r="AA85" i="72"/>
  <c r="AB85" i="72" s="1"/>
  <c r="T85" i="72"/>
  <c r="S85" i="72"/>
  <c r="M85" i="72"/>
  <c r="L85" i="72"/>
  <c r="N85" i="72" s="1"/>
  <c r="O85" i="72" s="1"/>
  <c r="I85" i="72"/>
  <c r="J85" i="72" s="1"/>
  <c r="H85" i="72"/>
  <c r="E85" i="72"/>
  <c r="G85" i="72" s="1"/>
  <c r="B85" i="72"/>
  <c r="AL84" i="72"/>
  <c r="AJ84" i="72"/>
  <c r="AK84" i="72" s="1"/>
  <c r="AG84" i="72"/>
  <c r="AH84" i="72" s="1"/>
  <c r="AI84" i="72" s="1"/>
  <c r="AF84" i="72"/>
  <c r="AD84" i="72"/>
  <c r="AE84" i="72" s="1"/>
  <c r="AC84" i="72"/>
  <c r="AB84" i="72"/>
  <c r="AA84" i="72"/>
  <c r="T84" i="72"/>
  <c r="S84" i="72"/>
  <c r="M84" i="72"/>
  <c r="L84" i="72"/>
  <c r="N84" i="72" s="1"/>
  <c r="O84" i="72" s="1"/>
  <c r="I84" i="72"/>
  <c r="J84" i="72" s="1"/>
  <c r="H84" i="72"/>
  <c r="E84" i="72"/>
  <c r="G84" i="72" s="1"/>
  <c r="B84" i="72"/>
  <c r="AL83" i="72"/>
  <c r="AJ83" i="72"/>
  <c r="AK83" i="72" s="1"/>
  <c r="AG83" i="72"/>
  <c r="AH83" i="72" s="1"/>
  <c r="AI83" i="72" s="1"/>
  <c r="AF83" i="72"/>
  <c r="AD83" i="72"/>
  <c r="AE83" i="72" s="1"/>
  <c r="AC83" i="72"/>
  <c r="AA83" i="72"/>
  <c r="AB83" i="72" s="1"/>
  <c r="T83" i="72"/>
  <c r="S83" i="72"/>
  <c r="M83" i="72"/>
  <c r="L83" i="72"/>
  <c r="N83" i="72" s="1"/>
  <c r="O83" i="72" s="1"/>
  <c r="I83" i="72"/>
  <c r="J83" i="72" s="1"/>
  <c r="H83" i="72"/>
  <c r="E83" i="72"/>
  <c r="G83" i="72" s="1"/>
  <c r="B83" i="72"/>
  <c r="AL82" i="72"/>
  <c r="AJ82" i="72"/>
  <c r="AK82" i="72" s="1"/>
  <c r="AH82" i="72"/>
  <c r="AI82" i="72" s="1"/>
  <c r="AG82" i="72"/>
  <c r="AF82" i="72"/>
  <c r="AD82" i="72"/>
  <c r="AE82" i="72" s="1"/>
  <c r="AC82" i="72"/>
  <c r="AA82" i="72"/>
  <c r="AB82" i="72" s="1"/>
  <c r="T82" i="72"/>
  <c r="S82" i="72"/>
  <c r="P82" i="72"/>
  <c r="Q82" i="72" s="1"/>
  <c r="M82" i="72"/>
  <c r="L82" i="72"/>
  <c r="N82" i="72" s="1"/>
  <c r="O82" i="72" s="1"/>
  <c r="I82" i="72"/>
  <c r="J82" i="72" s="1"/>
  <c r="H82" i="72"/>
  <c r="E82" i="72"/>
  <c r="G82" i="72" s="1"/>
  <c r="B82" i="72"/>
  <c r="AL81" i="72"/>
  <c r="AK81" i="72"/>
  <c r="AJ81" i="72"/>
  <c r="AG81" i="72"/>
  <c r="AH81" i="72" s="1"/>
  <c r="AI81" i="72" s="1"/>
  <c r="AF81" i="72"/>
  <c r="AD81" i="72"/>
  <c r="AE81" i="72" s="1"/>
  <c r="AC81" i="72"/>
  <c r="AA81" i="72"/>
  <c r="AB81" i="72" s="1"/>
  <c r="T81" i="72"/>
  <c r="S81" i="72"/>
  <c r="M81" i="72"/>
  <c r="L81" i="72"/>
  <c r="N81" i="72" s="1"/>
  <c r="O81" i="72" s="1"/>
  <c r="I81" i="72"/>
  <c r="J81" i="72" s="1"/>
  <c r="H81" i="72"/>
  <c r="E81" i="72"/>
  <c r="G81" i="72" s="1"/>
  <c r="B81" i="72"/>
  <c r="AL80" i="72"/>
  <c r="AJ80" i="72"/>
  <c r="AK80" i="72" s="1"/>
  <c r="AG80" i="72"/>
  <c r="AH80" i="72" s="1"/>
  <c r="AI80" i="72" s="1"/>
  <c r="AF80" i="72"/>
  <c r="AD80" i="72"/>
  <c r="AE80" i="72" s="1"/>
  <c r="AC80" i="72"/>
  <c r="AB80" i="72"/>
  <c r="AA80" i="72"/>
  <c r="T80" i="72"/>
  <c r="S80" i="72"/>
  <c r="M80" i="72"/>
  <c r="L80" i="72"/>
  <c r="N80" i="72" s="1"/>
  <c r="I80" i="72"/>
  <c r="J80" i="72" s="1"/>
  <c r="H80" i="72"/>
  <c r="E80" i="72"/>
  <c r="G80" i="72" s="1"/>
  <c r="B80" i="72"/>
  <c r="AL79" i="72"/>
  <c r="AJ79" i="72"/>
  <c r="AK79" i="72" s="1"/>
  <c r="AG79" i="72"/>
  <c r="AH79" i="72" s="1"/>
  <c r="AI79" i="72" s="1"/>
  <c r="AF79" i="72"/>
  <c r="AD79" i="72"/>
  <c r="AE79" i="72" s="1"/>
  <c r="AC79" i="72"/>
  <c r="AA79" i="72"/>
  <c r="AB79" i="72" s="1"/>
  <c r="T79" i="72"/>
  <c r="S79" i="72"/>
  <c r="M79" i="72"/>
  <c r="L79" i="72"/>
  <c r="I79" i="72"/>
  <c r="J79" i="72" s="1"/>
  <c r="H79" i="72"/>
  <c r="G79" i="72"/>
  <c r="E79" i="72"/>
  <c r="B79" i="72"/>
  <c r="AL78" i="72"/>
  <c r="AK78" i="72"/>
  <c r="AJ78" i="72"/>
  <c r="AG78" i="72"/>
  <c r="AH78" i="72" s="1"/>
  <c r="AI78" i="72" s="1"/>
  <c r="AF78" i="72"/>
  <c r="AD78" i="72"/>
  <c r="AE78" i="72" s="1"/>
  <c r="AC78" i="72"/>
  <c r="AA78" i="72"/>
  <c r="AB78" i="72" s="1"/>
  <c r="T78" i="72"/>
  <c r="S78" i="72"/>
  <c r="N78" i="72"/>
  <c r="O78" i="72" s="1"/>
  <c r="M78" i="72"/>
  <c r="L78" i="72"/>
  <c r="I78" i="72"/>
  <c r="J78" i="72" s="1"/>
  <c r="H78" i="72"/>
  <c r="E78" i="72"/>
  <c r="G78" i="72" s="1"/>
  <c r="B78" i="72"/>
  <c r="AL77" i="72"/>
  <c r="AJ77" i="72"/>
  <c r="AK77" i="72" s="1"/>
  <c r="AG77" i="72"/>
  <c r="AH77" i="72" s="1"/>
  <c r="AI77" i="72" s="1"/>
  <c r="AF77" i="72"/>
  <c r="AD77" i="72"/>
  <c r="AE77" i="72" s="1"/>
  <c r="AC77" i="72"/>
  <c r="AA77" i="72"/>
  <c r="AB77" i="72" s="1"/>
  <c r="T77" i="72"/>
  <c r="S77" i="72"/>
  <c r="M77" i="72"/>
  <c r="L77" i="72"/>
  <c r="N77" i="72" s="1"/>
  <c r="I77" i="72"/>
  <c r="J77" i="72" s="1"/>
  <c r="H77" i="72"/>
  <c r="G77" i="72"/>
  <c r="E77" i="72"/>
  <c r="B77" i="72"/>
  <c r="AL76" i="72"/>
  <c r="AJ76" i="72"/>
  <c r="AK76" i="72" s="1"/>
  <c r="AG76" i="72"/>
  <c r="AH76" i="72" s="1"/>
  <c r="AI76" i="72" s="1"/>
  <c r="AF76" i="72"/>
  <c r="AD76" i="72"/>
  <c r="AE76" i="72" s="1"/>
  <c r="AC76" i="72"/>
  <c r="AA76" i="72"/>
  <c r="AB76" i="72" s="1"/>
  <c r="T76" i="72"/>
  <c r="S76" i="72"/>
  <c r="M76" i="72"/>
  <c r="L76" i="72"/>
  <c r="N76" i="72" s="1"/>
  <c r="O76" i="72" s="1"/>
  <c r="P76" i="72" s="1"/>
  <c r="I76" i="72"/>
  <c r="J76" i="72" s="1"/>
  <c r="H76" i="72"/>
  <c r="E76" i="72"/>
  <c r="G76" i="72" s="1"/>
  <c r="B76" i="72"/>
  <c r="AL75" i="72"/>
  <c r="AK75" i="72"/>
  <c r="AJ75" i="72"/>
  <c r="AG75" i="72"/>
  <c r="AH75" i="72" s="1"/>
  <c r="AI75" i="72" s="1"/>
  <c r="AF75" i="72"/>
  <c r="AD75" i="72"/>
  <c r="AE75" i="72" s="1"/>
  <c r="AC75" i="72"/>
  <c r="AA75" i="72"/>
  <c r="AB75" i="72" s="1"/>
  <c r="T75" i="72"/>
  <c r="S75" i="72"/>
  <c r="M75" i="72"/>
  <c r="L75" i="72"/>
  <c r="I75" i="72"/>
  <c r="J75" i="72" s="1"/>
  <c r="H75" i="72"/>
  <c r="E75" i="72"/>
  <c r="G75" i="72" s="1"/>
  <c r="B75" i="72"/>
  <c r="AL74" i="72"/>
  <c r="AJ74" i="72"/>
  <c r="AK74" i="72" s="1"/>
  <c r="AG74" i="72"/>
  <c r="AH74" i="72" s="1"/>
  <c r="AI74" i="72" s="1"/>
  <c r="AF74" i="72"/>
  <c r="AD74" i="72"/>
  <c r="AE74" i="72" s="1"/>
  <c r="AC74" i="72"/>
  <c r="AB74" i="72"/>
  <c r="AA74" i="72"/>
  <c r="T74" i="72"/>
  <c r="S74" i="72"/>
  <c r="M74" i="72"/>
  <c r="L74" i="72"/>
  <c r="N74" i="72" s="1"/>
  <c r="O74" i="72" s="1"/>
  <c r="I74" i="72"/>
  <c r="J74" i="72" s="1"/>
  <c r="H74" i="72"/>
  <c r="E74" i="72"/>
  <c r="G74" i="72" s="1"/>
  <c r="B74" i="72"/>
  <c r="AL73" i="72"/>
  <c r="AJ73" i="72"/>
  <c r="AK73" i="72" s="1"/>
  <c r="AG73" i="72"/>
  <c r="AH73" i="72" s="1"/>
  <c r="AI73" i="72" s="1"/>
  <c r="AF73" i="72"/>
  <c r="AD73" i="72"/>
  <c r="AE73" i="72" s="1"/>
  <c r="AC73" i="72"/>
  <c r="AA73" i="72"/>
  <c r="AB73" i="72" s="1"/>
  <c r="T73" i="72"/>
  <c r="S73" i="72"/>
  <c r="M73" i="72"/>
  <c r="L73" i="72"/>
  <c r="N73" i="72" s="1"/>
  <c r="I73" i="72"/>
  <c r="J73" i="72" s="1"/>
  <c r="H73" i="72"/>
  <c r="E73" i="72"/>
  <c r="G73" i="72" s="1"/>
  <c r="B73" i="72"/>
  <c r="AL72" i="72"/>
  <c r="AJ72" i="72"/>
  <c r="AK72" i="72" s="1"/>
  <c r="AH72" i="72"/>
  <c r="AI72" i="72" s="1"/>
  <c r="AG72" i="72"/>
  <c r="AF72" i="72"/>
  <c r="AD72" i="72"/>
  <c r="AE72" i="72" s="1"/>
  <c r="AC72" i="72"/>
  <c r="AA72" i="72"/>
  <c r="AB72" i="72" s="1"/>
  <c r="T72" i="72"/>
  <c r="S72" i="72"/>
  <c r="M72" i="72"/>
  <c r="L72" i="72"/>
  <c r="N72" i="72" s="1"/>
  <c r="O72" i="72" s="1"/>
  <c r="P72" i="72" s="1"/>
  <c r="I72" i="72"/>
  <c r="J72" i="72" s="1"/>
  <c r="H72" i="72"/>
  <c r="E72" i="72"/>
  <c r="G72" i="72" s="1"/>
  <c r="B72" i="72"/>
  <c r="AL71" i="72"/>
  <c r="AJ71" i="72"/>
  <c r="AK71" i="72" s="1"/>
  <c r="AG71" i="72"/>
  <c r="AH71" i="72" s="1"/>
  <c r="AI71" i="72" s="1"/>
  <c r="AF71" i="72"/>
  <c r="AD71" i="72"/>
  <c r="AE71" i="72" s="1"/>
  <c r="AC71" i="72"/>
  <c r="AA71" i="72"/>
  <c r="AB71" i="72" s="1"/>
  <c r="T71" i="72"/>
  <c r="S71" i="72"/>
  <c r="M71" i="72"/>
  <c r="L71" i="72"/>
  <c r="I71" i="72"/>
  <c r="J71" i="72" s="1"/>
  <c r="H71" i="72"/>
  <c r="G71" i="72"/>
  <c r="E71" i="72"/>
  <c r="B71" i="72"/>
  <c r="AL70" i="72"/>
  <c r="AK70" i="72"/>
  <c r="AJ70" i="72"/>
  <c r="AG70" i="72"/>
  <c r="AH70" i="72" s="1"/>
  <c r="AI70" i="72" s="1"/>
  <c r="AF70" i="72"/>
  <c r="AD70" i="72"/>
  <c r="AE70" i="72" s="1"/>
  <c r="AC70" i="72"/>
  <c r="AA70" i="72"/>
  <c r="AB70" i="72" s="1"/>
  <c r="T70" i="72"/>
  <c r="S70" i="72"/>
  <c r="N70" i="72"/>
  <c r="O70" i="72" s="1"/>
  <c r="M70" i="72"/>
  <c r="L70" i="72"/>
  <c r="I70" i="72"/>
  <c r="J70" i="72" s="1"/>
  <c r="H70" i="72"/>
  <c r="E70" i="72"/>
  <c r="G70" i="72" s="1"/>
  <c r="B70" i="72"/>
  <c r="AL69" i="72"/>
  <c r="AJ69" i="72"/>
  <c r="AK69" i="72" s="1"/>
  <c r="AG69" i="72"/>
  <c r="AH69" i="72" s="1"/>
  <c r="AI69" i="72" s="1"/>
  <c r="AF69" i="72"/>
  <c r="AD69" i="72"/>
  <c r="AE69" i="72" s="1"/>
  <c r="AC69" i="72"/>
  <c r="AA69" i="72"/>
  <c r="AB69" i="72" s="1"/>
  <c r="T69" i="72"/>
  <c r="S69" i="72"/>
  <c r="M69" i="72"/>
  <c r="L69" i="72"/>
  <c r="N69" i="72" s="1"/>
  <c r="O69" i="72" s="1"/>
  <c r="I69" i="72"/>
  <c r="J69" i="72" s="1"/>
  <c r="H69" i="72"/>
  <c r="G69" i="72"/>
  <c r="E69" i="72"/>
  <c r="B69" i="72"/>
  <c r="AL68" i="72"/>
  <c r="AJ68" i="72"/>
  <c r="AK68" i="72" s="1"/>
  <c r="AG68" i="72"/>
  <c r="AH68" i="72" s="1"/>
  <c r="AI68" i="72" s="1"/>
  <c r="AF68" i="72"/>
  <c r="AD68" i="72"/>
  <c r="AE68" i="72" s="1"/>
  <c r="AC68" i="72"/>
  <c r="AA68" i="72"/>
  <c r="AB68" i="72" s="1"/>
  <c r="T68" i="72"/>
  <c r="S68" i="72"/>
  <c r="M68" i="72"/>
  <c r="L68" i="72"/>
  <c r="N68" i="72" s="1"/>
  <c r="O68" i="72" s="1"/>
  <c r="P68" i="72" s="1"/>
  <c r="J68" i="72"/>
  <c r="G68" i="72"/>
  <c r="B68" i="72"/>
  <c r="AL67" i="72"/>
  <c r="AJ67" i="72"/>
  <c r="AK67" i="72" s="1"/>
  <c r="AH67" i="72"/>
  <c r="AI67" i="72" s="1"/>
  <c r="AG67" i="72"/>
  <c r="AF67" i="72"/>
  <c r="AD67" i="72"/>
  <c r="AE67" i="72" s="1"/>
  <c r="AC67" i="72"/>
  <c r="AA67" i="72"/>
  <c r="AB67" i="72" s="1"/>
  <c r="T67" i="72"/>
  <c r="S67" i="72"/>
  <c r="M67" i="72"/>
  <c r="L67" i="72"/>
  <c r="N67" i="72" s="1"/>
  <c r="O67" i="72" s="1"/>
  <c r="P67" i="72" s="1"/>
  <c r="I67" i="72"/>
  <c r="J67" i="72" s="1"/>
  <c r="H67" i="72"/>
  <c r="E67" i="72"/>
  <c r="G67" i="72" s="1"/>
  <c r="B67" i="72"/>
  <c r="AL66" i="72"/>
  <c r="AJ66" i="72"/>
  <c r="AK66" i="72" s="1"/>
  <c r="AG66" i="72"/>
  <c r="AH66" i="72" s="1"/>
  <c r="AI66" i="72" s="1"/>
  <c r="AF66" i="72"/>
  <c r="AD66" i="72"/>
  <c r="AE66" i="72" s="1"/>
  <c r="AC66" i="72"/>
  <c r="AA66" i="72"/>
  <c r="AB66" i="72" s="1"/>
  <c r="T66" i="72"/>
  <c r="S66" i="72"/>
  <c r="N66" i="72"/>
  <c r="M66" i="72"/>
  <c r="L66" i="72"/>
  <c r="I66" i="72"/>
  <c r="J66" i="72" s="1"/>
  <c r="H66" i="72"/>
  <c r="E66" i="72"/>
  <c r="G66" i="72" s="1"/>
  <c r="B66" i="72"/>
  <c r="AL65" i="72"/>
  <c r="AJ65" i="72"/>
  <c r="AK65" i="72" s="1"/>
  <c r="AI65" i="72"/>
  <c r="AG65" i="72"/>
  <c r="AH65" i="72" s="1"/>
  <c r="AF65" i="72"/>
  <c r="AD65" i="72"/>
  <c r="AE65" i="72" s="1"/>
  <c r="AC65" i="72"/>
  <c r="AA65" i="72"/>
  <c r="AB65" i="72" s="1"/>
  <c r="T65" i="72"/>
  <c r="S65" i="72"/>
  <c r="M65" i="72"/>
  <c r="L65" i="72"/>
  <c r="I65" i="72"/>
  <c r="J65" i="72" s="1"/>
  <c r="H65" i="72"/>
  <c r="G65" i="72"/>
  <c r="E65" i="72"/>
  <c r="B65" i="72"/>
  <c r="AL64" i="72"/>
  <c r="AJ64" i="72"/>
  <c r="AK64" i="72" s="1"/>
  <c r="AH64" i="72"/>
  <c r="AI64" i="72" s="1"/>
  <c r="AG64" i="72"/>
  <c r="AF64" i="72"/>
  <c r="AD64" i="72"/>
  <c r="AE64" i="72" s="1"/>
  <c r="AC64" i="72"/>
  <c r="AA64" i="72"/>
  <c r="AB64" i="72" s="1"/>
  <c r="T64" i="72"/>
  <c r="S64" i="72"/>
  <c r="M64" i="72"/>
  <c r="L64" i="72"/>
  <c r="N64" i="72" s="1"/>
  <c r="O64" i="72" s="1"/>
  <c r="I64" i="72"/>
  <c r="J64" i="72" s="1"/>
  <c r="H64" i="72"/>
  <c r="E64" i="72"/>
  <c r="G64" i="72" s="1"/>
  <c r="B64" i="72"/>
  <c r="AL63" i="72"/>
  <c r="AK63" i="72"/>
  <c r="AJ63" i="72"/>
  <c r="AG63" i="72"/>
  <c r="AH63" i="72" s="1"/>
  <c r="AI63" i="72" s="1"/>
  <c r="AF63" i="72"/>
  <c r="AD63" i="72"/>
  <c r="AE63" i="72" s="1"/>
  <c r="AC63" i="72"/>
  <c r="AA63" i="72"/>
  <c r="AB63" i="72" s="1"/>
  <c r="T63" i="72"/>
  <c r="S63" i="72"/>
  <c r="M63" i="72"/>
  <c r="L63" i="72"/>
  <c r="N63" i="72" s="1"/>
  <c r="I63" i="72"/>
  <c r="J63" i="72" s="1"/>
  <c r="H63" i="72"/>
  <c r="E63" i="72"/>
  <c r="G63" i="72" s="1"/>
  <c r="B63" i="72"/>
  <c r="AL62" i="72"/>
  <c r="AJ62" i="72"/>
  <c r="AK62" i="72" s="1"/>
  <c r="AG62" i="72"/>
  <c r="AH62" i="72" s="1"/>
  <c r="AI62" i="72" s="1"/>
  <c r="AF62" i="72"/>
  <c r="AD62" i="72"/>
  <c r="AE62" i="72" s="1"/>
  <c r="AC62" i="72"/>
  <c r="AA62" i="72"/>
  <c r="AB62" i="72" s="1"/>
  <c r="T62" i="72"/>
  <c r="S62" i="72"/>
  <c r="M62" i="72"/>
  <c r="L62" i="72"/>
  <c r="N62" i="72" s="1"/>
  <c r="I62" i="72"/>
  <c r="J62" i="72" s="1"/>
  <c r="H62" i="72"/>
  <c r="E62" i="72"/>
  <c r="G62" i="72" s="1"/>
  <c r="B62" i="72"/>
  <c r="AL61" i="72"/>
  <c r="AJ61" i="72"/>
  <c r="AK61" i="72" s="1"/>
  <c r="AG61" i="72"/>
  <c r="AH61" i="72" s="1"/>
  <c r="AI61" i="72" s="1"/>
  <c r="AF61" i="72"/>
  <c r="AD61" i="72"/>
  <c r="AE61" i="72" s="1"/>
  <c r="AC61" i="72"/>
  <c r="AA61" i="72"/>
  <c r="AB61" i="72" s="1"/>
  <c r="T61" i="72"/>
  <c r="S61" i="72"/>
  <c r="M61" i="72"/>
  <c r="L61" i="72"/>
  <c r="I61" i="72"/>
  <c r="J61" i="72" s="1"/>
  <c r="H61" i="72"/>
  <c r="E61" i="72"/>
  <c r="G61" i="72" s="1"/>
  <c r="B61" i="72"/>
  <c r="AL60" i="72"/>
  <c r="AJ60" i="72"/>
  <c r="AK60" i="72" s="1"/>
  <c r="AH60" i="72"/>
  <c r="AI60" i="72" s="1"/>
  <c r="AG60" i="72"/>
  <c r="AF60" i="72"/>
  <c r="AD60" i="72"/>
  <c r="AE60" i="72" s="1"/>
  <c r="AC60" i="72"/>
  <c r="AA60" i="72"/>
  <c r="AB60" i="72" s="1"/>
  <c r="T60" i="72"/>
  <c r="S60" i="72"/>
  <c r="O60" i="72"/>
  <c r="M60" i="72"/>
  <c r="L60" i="72"/>
  <c r="N60" i="72" s="1"/>
  <c r="I60" i="72"/>
  <c r="J60" i="72" s="1"/>
  <c r="H60" i="72"/>
  <c r="E60" i="72"/>
  <c r="G60" i="72" s="1"/>
  <c r="B60" i="72"/>
  <c r="AL59" i="72"/>
  <c r="AK59" i="72"/>
  <c r="AJ59" i="72"/>
  <c r="AG59" i="72"/>
  <c r="AH59" i="72" s="1"/>
  <c r="AI59" i="72" s="1"/>
  <c r="AF59" i="72"/>
  <c r="AD59" i="72"/>
  <c r="AE59" i="72" s="1"/>
  <c r="AC59" i="72"/>
  <c r="AA59" i="72"/>
  <c r="AB59" i="72" s="1"/>
  <c r="T59" i="72"/>
  <c r="S59" i="72"/>
  <c r="M59" i="72"/>
  <c r="L59" i="72"/>
  <c r="N59" i="72" s="1"/>
  <c r="I59" i="72"/>
  <c r="J59" i="72" s="1"/>
  <c r="H59" i="72"/>
  <c r="E59" i="72"/>
  <c r="G59" i="72" s="1"/>
  <c r="B59" i="72"/>
  <c r="AL58" i="72"/>
  <c r="AJ58" i="72"/>
  <c r="AK58" i="72" s="1"/>
  <c r="AG58" i="72"/>
  <c r="AH58" i="72" s="1"/>
  <c r="AI58" i="72" s="1"/>
  <c r="AF58" i="72"/>
  <c r="AD58" i="72"/>
  <c r="AE58" i="72" s="1"/>
  <c r="AC58" i="72"/>
  <c r="AA58" i="72"/>
  <c r="AB58" i="72" s="1"/>
  <c r="T58" i="72"/>
  <c r="S58" i="72"/>
  <c r="N58" i="72"/>
  <c r="M58" i="72"/>
  <c r="L58" i="72"/>
  <c r="I58" i="72"/>
  <c r="J58" i="72" s="1"/>
  <c r="H58" i="72"/>
  <c r="E58" i="72"/>
  <c r="G58" i="72" s="1"/>
  <c r="B58" i="72"/>
  <c r="AL57" i="72"/>
  <c r="AJ57" i="72"/>
  <c r="AK57" i="72" s="1"/>
  <c r="AG57" i="72"/>
  <c r="AH57" i="72" s="1"/>
  <c r="AI57" i="72" s="1"/>
  <c r="AF57" i="72"/>
  <c r="AD57" i="72"/>
  <c r="AE57" i="72" s="1"/>
  <c r="AC57" i="72"/>
  <c r="AA57" i="72"/>
  <c r="AB57" i="72" s="1"/>
  <c r="T57" i="72"/>
  <c r="S57" i="72"/>
  <c r="M57" i="72"/>
  <c r="L57" i="72"/>
  <c r="I57" i="72"/>
  <c r="J57" i="72" s="1"/>
  <c r="H57" i="72"/>
  <c r="E57" i="72"/>
  <c r="G57" i="72" s="1"/>
  <c r="B57" i="72"/>
  <c r="AL56" i="72"/>
  <c r="AJ56" i="72"/>
  <c r="AK56" i="72" s="1"/>
  <c r="AH56" i="72"/>
  <c r="AI56" i="72" s="1"/>
  <c r="AG56" i="72"/>
  <c r="AF56" i="72"/>
  <c r="AD56" i="72"/>
  <c r="AE56" i="72" s="1"/>
  <c r="AC56" i="72"/>
  <c r="AA56" i="72"/>
  <c r="AB56" i="72" s="1"/>
  <c r="T56" i="72"/>
  <c r="S56" i="72"/>
  <c r="O56" i="72"/>
  <c r="M56" i="72"/>
  <c r="L56" i="72"/>
  <c r="N56" i="72" s="1"/>
  <c r="I56" i="72"/>
  <c r="J56" i="72" s="1"/>
  <c r="H56" i="72"/>
  <c r="E56" i="72"/>
  <c r="G56" i="72" s="1"/>
  <c r="B56" i="72"/>
  <c r="AL55" i="72"/>
  <c r="AK55" i="72"/>
  <c r="AJ55" i="72"/>
  <c r="AG55" i="72"/>
  <c r="AH55" i="72" s="1"/>
  <c r="AI55" i="72" s="1"/>
  <c r="AF55" i="72"/>
  <c r="AD55" i="72"/>
  <c r="AE55" i="72" s="1"/>
  <c r="AC55" i="72"/>
  <c r="AA55" i="72"/>
  <c r="AB55" i="72" s="1"/>
  <c r="T55" i="72"/>
  <c r="S55" i="72"/>
  <c r="M55" i="72"/>
  <c r="L55" i="72"/>
  <c r="N55" i="72" s="1"/>
  <c r="I55" i="72"/>
  <c r="J55" i="72" s="1"/>
  <c r="H55" i="72"/>
  <c r="E55" i="72"/>
  <c r="G55" i="72" s="1"/>
  <c r="B55" i="72"/>
  <c r="AL54" i="72"/>
  <c r="AJ54" i="72"/>
  <c r="AK54" i="72" s="1"/>
  <c r="AG54" i="72"/>
  <c r="AH54" i="72" s="1"/>
  <c r="AI54" i="72" s="1"/>
  <c r="AF54" i="72"/>
  <c r="AD54" i="72"/>
  <c r="AE54" i="72" s="1"/>
  <c r="AC54" i="72"/>
  <c r="AA54" i="72"/>
  <c r="AB54" i="72" s="1"/>
  <c r="T54" i="72"/>
  <c r="S54" i="72"/>
  <c r="M54" i="72"/>
  <c r="L54" i="72"/>
  <c r="N54" i="72" s="1"/>
  <c r="I54" i="72"/>
  <c r="J54" i="72" s="1"/>
  <c r="H54" i="72"/>
  <c r="E54" i="72"/>
  <c r="G54" i="72" s="1"/>
  <c r="B54" i="72"/>
  <c r="AL53" i="72"/>
  <c r="AJ53" i="72"/>
  <c r="AK53" i="72" s="1"/>
  <c r="AG53" i="72"/>
  <c r="AH53" i="72" s="1"/>
  <c r="AI53" i="72" s="1"/>
  <c r="AF53" i="72"/>
  <c r="AD53" i="72"/>
  <c r="AE53" i="72" s="1"/>
  <c r="AC53" i="72"/>
  <c r="AA53" i="72"/>
  <c r="AB53" i="72" s="1"/>
  <c r="T53" i="72"/>
  <c r="S53" i="72"/>
  <c r="M53" i="72"/>
  <c r="L53" i="72"/>
  <c r="I53" i="72"/>
  <c r="J53" i="72" s="1"/>
  <c r="H53" i="72"/>
  <c r="E53" i="72"/>
  <c r="G53" i="72" s="1"/>
  <c r="B53" i="72"/>
  <c r="AL52" i="72"/>
  <c r="AJ52" i="72"/>
  <c r="AK52" i="72" s="1"/>
  <c r="AG52" i="72"/>
  <c r="AH52" i="72" s="1"/>
  <c r="AI52" i="72" s="1"/>
  <c r="AF52" i="72"/>
  <c r="AD52" i="72"/>
  <c r="AE52" i="72" s="1"/>
  <c r="AC52" i="72"/>
  <c r="AA52" i="72"/>
  <c r="AB52" i="72" s="1"/>
  <c r="T52" i="72"/>
  <c r="S52" i="72"/>
  <c r="M52" i="72"/>
  <c r="L52" i="72"/>
  <c r="J52" i="72"/>
  <c r="I52" i="72"/>
  <c r="H52" i="72"/>
  <c r="G52" i="72"/>
  <c r="E52" i="72"/>
  <c r="B52" i="72"/>
  <c r="AL51" i="72"/>
  <c r="AK51" i="72"/>
  <c r="AJ51" i="72"/>
  <c r="AG51" i="72"/>
  <c r="AH51" i="72" s="1"/>
  <c r="AI51" i="72" s="1"/>
  <c r="AF51" i="72"/>
  <c r="AD51" i="72"/>
  <c r="AE51" i="72" s="1"/>
  <c r="AC51" i="72"/>
  <c r="AA51" i="72"/>
  <c r="AB51" i="72" s="1"/>
  <c r="T51" i="72"/>
  <c r="S51" i="72"/>
  <c r="M51" i="72"/>
  <c r="L51" i="72"/>
  <c r="N51" i="72" s="1"/>
  <c r="I51" i="72"/>
  <c r="J51" i="72" s="1"/>
  <c r="H51" i="72"/>
  <c r="E51" i="72"/>
  <c r="G51" i="72" s="1"/>
  <c r="B51" i="72"/>
  <c r="AL50" i="72"/>
  <c r="AJ50" i="72"/>
  <c r="AK50" i="72" s="1"/>
  <c r="AG50" i="72"/>
  <c r="AH50" i="72" s="1"/>
  <c r="AI50" i="72" s="1"/>
  <c r="AF50" i="72"/>
  <c r="AD50" i="72"/>
  <c r="AE50" i="72" s="1"/>
  <c r="AC50" i="72"/>
  <c r="AA50" i="72"/>
  <c r="AB50" i="72" s="1"/>
  <c r="T50" i="72"/>
  <c r="S50" i="72"/>
  <c r="N50" i="72"/>
  <c r="M50" i="72"/>
  <c r="L50" i="72"/>
  <c r="I50" i="72"/>
  <c r="J50" i="72" s="1"/>
  <c r="H50" i="72"/>
  <c r="E50" i="72"/>
  <c r="G50" i="72" s="1"/>
  <c r="B50" i="72"/>
  <c r="AL49" i="72"/>
  <c r="AJ49" i="72"/>
  <c r="AK49" i="72" s="1"/>
  <c r="AG49" i="72"/>
  <c r="AH49" i="72" s="1"/>
  <c r="AI49" i="72" s="1"/>
  <c r="AF49" i="72"/>
  <c r="AD49" i="72"/>
  <c r="AE49" i="72" s="1"/>
  <c r="AC49" i="72"/>
  <c r="AB49" i="72"/>
  <c r="AA49" i="72"/>
  <c r="T49" i="72"/>
  <c r="S49" i="72"/>
  <c r="M49" i="72"/>
  <c r="L49" i="72"/>
  <c r="I49" i="72"/>
  <c r="J49" i="72" s="1"/>
  <c r="H49" i="72"/>
  <c r="G49" i="72"/>
  <c r="E49" i="72"/>
  <c r="B49" i="72"/>
  <c r="AL48" i="72"/>
  <c r="AJ48" i="72"/>
  <c r="AK48" i="72" s="1"/>
  <c r="AG48" i="72"/>
  <c r="AH48" i="72" s="1"/>
  <c r="AI48" i="72" s="1"/>
  <c r="AF48" i="72"/>
  <c r="AD48" i="72"/>
  <c r="AE48" i="72" s="1"/>
  <c r="AC48" i="72"/>
  <c r="AB48" i="72"/>
  <c r="AA48" i="72"/>
  <c r="T48" i="72"/>
  <c r="S48" i="72"/>
  <c r="M48" i="72"/>
  <c r="L48" i="72"/>
  <c r="N48" i="72" s="1"/>
  <c r="J48" i="72"/>
  <c r="G48" i="72"/>
  <c r="B48" i="72"/>
  <c r="AL47" i="72"/>
  <c r="AJ47" i="72"/>
  <c r="AK47" i="72" s="1"/>
  <c r="AH47" i="72"/>
  <c r="AI47" i="72" s="1"/>
  <c r="AG47" i="72"/>
  <c r="AF47" i="72"/>
  <c r="AD47" i="72"/>
  <c r="AE47" i="72" s="1"/>
  <c r="AC47" i="72"/>
  <c r="AA47" i="72"/>
  <c r="AB47" i="72" s="1"/>
  <c r="T47" i="72"/>
  <c r="S47" i="72"/>
  <c r="P47" i="72"/>
  <c r="M47" i="72"/>
  <c r="L47" i="72"/>
  <c r="N47" i="72" s="1"/>
  <c r="O47" i="72" s="1"/>
  <c r="I47" i="72"/>
  <c r="J47" i="72" s="1"/>
  <c r="H47" i="72"/>
  <c r="E47" i="72"/>
  <c r="G47" i="72" s="1"/>
  <c r="B47" i="72"/>
  <c r="AL46" i="72"/>
  <c r="AJ46" i="72"/>
  <c r="AK46" i="72" s="1"/>
  <c r="AG46" i="72"/>
  <c r="AH46" i="72" s="1"/>
  <c r="AI46" i="72" s="1"/>
  <c r="AF46" i="72"/>
  <c r="AD46" i="72"/>
  <c r="AE46" i="72" s="1"/>
  <c r="AC46" i="72"/>
  <c r="AA46" i="72"/>
  <c r="AB46" i="72" s="1"/>
  <c r="T46" i="72"/>
  <c r="S46" i="72"/>
  <c r="M46" i="72"/>
  <c r="L46" i="72"/>
  <c r="I46" i="72"/>
  <c r="J46" i="72" s="1"/>
  <c r="H46" i="72"/>
  <c r="G46" i="72"/>
  <c r="E46" i="72"/>
  <c r="B46" i="72"/>
  <c r="AL45" i="72"/>
  <c r="AK45" i="72"/>
  <c r="AJ45" i="72"/>
  <c r="AG45" i="72"/>
  <c r="AH45" i="72" s="1"/>
  <c r="AI45" i="72" s="1"/>
  <c r="AF45" i="72"/>
  <c r="AD45" i="72"/>
  <c r="AE45" i="72" s="1"/>
  <c r="AC45" i="72"/>
  <c r="AB45" i="72"/>
  <c r="AA45" i="72"/>
  <c r="T45" i="72"/>
  <c r="S45" i="72"/>
  <c r="O45" i="72"/>
  <c r="N45" i="72"/>
  <c r="M45" i="72"/>
  <c r="L45" i="72"/>
  <c r="I45" i="72"/>
  <c r="J45" i="72" s="1"/>
  <c r="H45" i="72"/>
  <c r="E45" i="72"/>
  <c r="G45" i="72" s="1"/>
  <c r="B45" i="72"/>
  <c r="AL44" i="72"/>
  <c r="AJ44" i="72"/>
  <c r="AK44" i="72" s="1"/>
  <c r="AG44" i="72"/>
  <c r="AH44" i="72" s="1"/>
  <c r="AI44" i="72" s="1"/>
  <c r="AF44" i="72"/>
  <c r="AD44" i="72"/>
  <c r="AE44" i="72" s="1"/>
  <c r="AC44" i="72"/>
  <c r="AA44" i="72"/>
  <c r="AB44" i="72" s="1"/>
  <c r="T44" i="72"/>
  <c r="S44" i="72"/>
  <c r="N44" i="72"/>
  <c r="M44" i="72"/>
  <c r="L44" i="72"/>
  <c r="I44" i="72"/>
  <c r="J44" i="72" s="1"/>
  <c r="H44" i="72"/>
  <c r="G44" i="72"/>
  <c r="E44" i="72"/>
  <c r="B44" i="72"/>
  <c r="AL43" i="72"/>
  <c r="AJ43" i="72"/>
  <c r="AK43" i="72" s="1"/>
  <c r="AG43" i="72"/>
  <c r="AH43" i="72" s="1"/>
  <c r="AI43" i="72" s="1"/>
  <c r="AF43" i="72"/>
  <c r="AD43" i="72"/>
  <c r="AE43" i="72" s="1"/>
  <c r="AC43" i="72"/>
  <c r="AA43" i="72"/>
  <c r="AB43" i="72" s="1"/>
  <c r="T43" i="72"/>
  <c r="S43" i="72"/>
  <c r="M43" i="72"/>
  <c r="L43" i="72"/>
  <c r="N43" i="72" s="1"/>
  <c r="I43" i="72"/>
  <c r="J43" i="72" s="1"/>
  <c r="H43" i="72"/>
  <c r="G43" i="72"/>
  <c r="E43" i="72"/>
  <c r="B43" i="72"/>
  <c r="AL42" i="72"/>
  <c r="AK42" i="72"/>
  <c r="AJ42" i="72"/>
  <c r="AH42" i="72"/>
  <c r="AI42" i="72" s="1"/>
  <c r="AG42" i="72"/>
  <c r="AF42" i="72"/>
  <c r="AD42" i="72"/>
  <c r="AE42" i="72" s="1"/>
  <c r="AC42" i="72"/>
  <c r="AA42" i="72"/>
  <c r="AB42" i="72" s="1"/>
  <c r="T42" i="72"/>
  <c r="S42" i="72"/>
  <c r="N42" i="72"/>
  <c r="M42" i="72"/>
  <c r="L42" i="72"/>
  <c r="I42" i="72"/>
  <c r="J42" i="72" s="1"/>
  <c r="H42" i="72"/>
  <c r="E42" i="72"/>
  <c r="G42" i="72" s="1"/>
  <c r="B42" i="72"/>
  <c r="AL41" i="72"/>
  <c r="AK41" i="72"/>
  <c r="AJ41" i="72"/>
  <c r="AG41" i="72"/>
  <c r="AH41" i="72" s="1"/>
  <c r="AI41" i="72" s="1"/>
  <c r="AF41" i="72"/>
  <c r="AD41" i="72"/>
  <c r="AE41" i="72" s="1"/>
  <c r="AC41" i="72"/>
  <c r="AA41" i="72"/>
  <c r="AB41" i="72" s="1"/>
  <c r="T41" i="72"/>
  <c r="S41" i="72"/>
  <c r="M41" i="72"/>
  <c r="L41" i="72"/>
  <c r="N41" i="72" s="1"/>
  <c r="I41" i="72"/>
  <c r="J41" i="72" s="1"/>
  <c r="H41" i="72"/>
  <c r="E41" i="72"/>
  <c r="G41" i="72" s="1"/>
  <c r="B41" i="72"/>
  <c r="AL40" i="72"/>
  <c r="AJ40" i="72"/>
  <c r="AK40" i="72" s="1"/>
  <c r="AI40" i="72"/>
  <c r="AH40" i="72"/>
  <c r="AG40" i="72"/>
  <c r="AF40" i="72"/>
  <c r="AD40" i="72"/>
  <c r="AE40" i="72" s="1"/>
  <c r="AC40" i="72"/>
  <c r="AA40" i="72"/>
  <c r="AB40" i="72" s="1"/>
  <c r="T40" i="72"/>
  <c r="S40" i="72"/>
  <c r="M40" i="72"/>
  <c r="L40" i="72"/>
  <c r="N40" i="72" s="1"/>
  <c r="I40" i="72"/>
  <c r="J40" i="72" s="1"/>
  <c r="H40" i="72"/>
  <c r="E40" i="72"/>
  <c r="G40" i="72" s="1"/>
  <c r="B40" i="72"/>
  <c r="AL39" i="72"/>
  <c r="AJ39" i="72"/>
  <c r="AK39" i="72" s="1"/>
  <c r="AI39" i="72"/>
  <c r="AH39" i="72"/>
  <c r="AG39" i="72"/>
  <c r="AF39" i="72"/>
  <c r="AD39" i="72"/>
  <c r="AE39" i="72" s="1"/>
  <c r="AC39" i="72"/>
  <c r="AA39" i="72"/>
  <c r="AB39" i="72" s="1"/>
  <c r="T39" i="72"/>
  <c r="S39" i="72"/>
  <c r="M39" i="72"/>
  <c r="L39" i="72"/>
  <c r="N39" i="72" s="1"/>
  <c r="I39" i="72"/>
  <c r="J39" i="72" s="1"/>
  <c r="H39" i="72"/>
  <c r="E39" i="72"/>
  <c r="G39" i="72" s="1"/>
  <c r="B39" i="72"/>
  <c r="AL38" i="72"/>
  <c r="AJ38" i="72"/>
  <c r="AK38" i="72" s="1"/>
  <c r="AH38" i="72"/>
  <c r="AI38" i="72" s="1"/>
  <c r="AG38" i="72"/>
  <c r="AF38" i="72"/>
  <c r="AD38" i="72"/>
  <c r="AE38" i="72" s="1"/>
  <c r="AC38" i="72"/>
  <c r="AB38" i="72"/>
  <c r="AA38" i="72"/>
  <c r="T38" i="72"/>
  <c r="S38" i="72"/>
  <c r="M38" i="72"/>
  <c r="L38" i="72"/>
  <c r="N38" i="72" s="1"/>
  <c r="I38" i="72"/>
  <c r="J38" i="72" s="1"/>
  <c r="H38" i="72"/>
  <c r="E38" i="72"/>
  <c r="G38" i="72" s="1"/>
  <c r="B38" i="72"/>
  <c r="AL37" i="72"/>
  <c r="AK37" i="72"/>
  <c r="AJ37" i="72"/>
  <c r="AG37" i="72"/>
  <c r="AH37" i="72" s="1"/>
  <c r="AI37" i="72" s="1"/>
  <c r="AF37" i="72"/>
  <c r="AD37" i="72"/>
  <c r="AE37" i="72" s="1"/>
  <c r="AC37" i="72"/>
  <c r="AB37" i="72"/>
  <c r="AA37" i="72"/>
  <c r="T37" i="72"/>
  <c r="S37" i="72"/>
  <c r="M37" i="72"/>
  <c r="L37" i="72"/>
  <c r="N37" i="72" s="1"/>
  <c r="I37" i="72"/>
  <c r="J37" i="72" s="1"/>
  <c r="H37" i="72"/>
  <c r="E37" i="72"/>
  <c r="G37" i="72" s="1"/>
  <c r="B37" i="72"/>
  <c r="AL36" i="72"/>
  <c r="AJ36" i="72"/>
  <c r="AK36" i="72" s="1"/>
  <c r="AH36" i="72"/>
  <c r="AI36" i="72" s="1"/>
  <c r="AG36" i="72"/>
  <c r="AF36" i="72"/>
  <c r="AD36" i="72"/>
  <c r="AE36" i="72" s="1"/>
  <c r="AC36" i="72"/>
  <c r="AB36" i="72"/>
  <c r="AA36" i="72"/>
  <c r="T36" i="72"/>
  <c r="S36" i="72"/>
  <c r="M36" i="72"/>
  <c r="L36" i="72"/>
  <c r="N36" i="72" s="1"/>
  <c r="I36" i="72"/>
  <c r="J36" i="72" s="1"/>
  <c r="H36" i="72"/>
  <c r="G36" i="72"/>
  <c r="E36" i="72"/>
  <c r="B36" i="72"/>
  <c r="AL35" i="72"/>
  <c r="AK35" i="72"/>
  <c r="AJ35" i="72"/>
  <c r="AH35" i="72"/>
  <c r="AI35" i="72" s="1"/>
  <c r="AG35" i="72"/>
  <c r="AF35" i="72"/>
  <c r="AD35" i="72"/>
  <c r="AE35" i="72" s="1"/>
  <c r="AC35" i="72"/>
  <c r="AA35" i="72"/>
  <c r="AB35" i="72" s="1"/>
  <c r="T35" i="72"/>
  <c r="S35" i="72"/>
  <c r="M35" i="72"/>
  <c r="L35" i="72"/>
  <c r="N35" i="72" s="1"/>
  <c r="I35" i="72"/>
  <c r="J35" i="72" s="1"/>
  <c r="H35" i="72"/>
  <c r="G35" i="72"/>
  <c r="E35" i="72"/>
  <c r="B35" i="72"/>
  <c r="AL34" i="72"/>
  <c r="AK34" i="72"/>
  <c r="AJ34" i="72"/>
  <c r="AG34" i="72"/>
  <c r="AH34" i="72" s="1"/>
  <c r="AI34" i="72" s="1"/>
  <c r="AF34" i="72"/>
  <c r="AD34" i="72"/>
  <c r="AE34" i="72" s="1"/>
  <c r="AC34" i="72"/>
  <c r="AA34" i="72"/>
  <c r="AB34" i="72" s="1"/>
  <c r="T34" i="72"/>
  <c r="S34" i="72"/>
  <c r="N34" i="72"/>
  <c r="M34" i="72"/>
  <c r="L34" i="72"/>
  <c r="I34" i="72"/>
  <c r="J34" i="72" s="1"/>
  <c r="H34" i="72"/>
  <c r="E34" i="72"/>
  <c r="G34" i="72" s="1"/>
  <c r="B34" i="72"/>
  <c r="AL33" i="72"/>
  <c r="AJ33" i="72"/>
  <c r="AK33" i="72" s="1"/>
  <c r="AG33" i="72"/>
  <c r="AH33" i="72" s="1"/>
  <c r="AI33" i="72" s="1"/>
  <c r="AF33" i="72"/>
  <c r="AD33" i="72"/>
  <c r="AE33" i="72" s="1"/>
  <c r="AC33" i="72"/>
  <c r="AA33" i="72"/>
  <c r="AB33" i="72" s="1"/>
  <c r="T33" i="72"/>
  <c r="S33" i="72"/>
  <c r="M33" i="72"/>
  <c r="L33" i="72"/>
  <c r="N33" i="72" s="1"/>
  <c r="I33" i="72"/>
  <c r="J33" i="72" s="1"/>
  <c r="H33" i="72"/>
  <c r="E33" i="72"/>
  <c r="G33" i="72" s="1"/>
  <c r="B33" i="72"/>
  <c r="AL32" i="72"/>
  <c r="AJ32" i="72"/>
  <c r="AK32" i="72" s="1"/>
  <c r="AI32" i="72"/>
  <c r="AH32" i="72"/>
  <c r="AG32" i="72"/>
  <c r="AF32" i="72"/>
  <c r="AD32" i="72"/>
  <c r="AE32" i="72" s="1"/>
  <c r="AC32" i="72"/>
  <c r="AA32" i="72"/>
  <c r="AB32" i="72" s="1"/>
  <c r="T32" i="72"/>
  <c r="S32" i="72"/>
  <c r="M32" i="72"/>
  <c r="L32" i="72"/>
  <c r="N32" i="72" s="1"/>
  <c r="I32" i="72"/>
  <c r="J32" i="72" s="1"/>
  <c r="H32" i="72"/>
  <c r="E32" i="72"/>
  <c r="G32" i="72" s="1"/>
  <c r="B32" i="72"/>
  <c r="AL31" i="72"/>
  <c r="AJ31" i="72"/>
  <c r="AK31" i="72" s="1"/>
  <c r="AI31" i="72"/>
  <c r="AG31" i="72"/>
  <c r="AH31" i="72" s="1"/>
  <c r="AF31" i="72"/>
  <c r="AD31" i="72"/>
  <c r="AE31" i="72" s="1"/>
  <c r="AC31" i="72"/>
  <c r="AA31" i="72"/>
  <c r="AB31" i="72" s="1"/>
  <c r="T31" i="72"/>
  <c r="S31" i="72"/>
  <c r="M31" i="72"/>
  <c r="L31" i="72"/>
  <c r="N31" i="72" s="1"/>
  <c r="I31" i="72"/>
  <c r="J31" i="72" s="1"/>
  <c r="H31" i="72"/>
  <c r="E31" i="72"/>
  <c r="G31" i="72" s="1"/>
  <c r="B31" i="72"/>
  <c r="AL30" i="72"/>
  <c r="AJ30" i="72"/>
  <c r="AK30" i="72" s="1"/>
  <c r="AH30" i="72"/>
  <c r="AI30" i="72" s="1"/>
  <c r="AG30" i="72"/>
  <c r="AF30" i="72"/>
  <c r="AD30" i="72"/>
  <c r="AE30" i="72" s="1"/>
  <c r="AC30" i="72"/>
  <c r="AB30" i="72"/>
  <c r="AA30" i="72"/>
  <c r="T30" i="72"/>
  <c r="S30" i="72"/>
  <c r="M30" i="72"/>
  <c r="L30" i="72"/>
  <c r="N30" i="72" s="1"/>
  <c r="O30" i="72" s="1"/>
  <c r="I30" i="72"/>
  <c r="J30" i="72" s="1"/>
  <c r="H30" i="72"/>
  <c r="E30" i="72"/>
  <c r="G30" i="72" s="1"/>
  <c r="B30" i="72"/>
  <c r="AL29" i="72"/>
  <c r="AJ29" i="72"/>
  <c r="AK29" i="72" s="1"/>
  <c r="AG29" i="72"/>
  <c r="AH29" i="72" s="1"/>
  <c r="AI29" i="72" s="1"/>
  <c r="AF29" i="72"/>
  <c r="AD29" i="72"/>
  <c r="AE29" i="72" s="1"/>
  <c r="AC29" i="72"/>
  <c r="AA29" i="72"/>
  <c r="AB29" i="72" s="1"/>
  <c r="T29" i="72"/>
  <c r="S29" i="72"/>
  <c r="N29" i="72"/>
  <c r="M29" i="72"/>
  <c r="L29" i="72"/>
  <c r="I29" i="72"/>
  <c r="J29" i="72" s="1"/>
  <c r="H29" i="72"/>
  <c r="G29" i="72"/>
  <c r="E29" i="72"/>
  <c r="B29" i="72"/>
  <c r="AL28" i="72"/>
  <c r="AJ28" i="72"/>
  <c r="AK28" i="72" s="1"/>
  <c r="AH28" i="72"/>
  <c r="AI28" i="72" s="1"/>
  <c r="AG28" i="72"/>
  <c r="AF28" i="72"/>
  <c r="AD28" i="72"/>
  <c r="AE28" i="72" s="1"/>
  <c r="AC28" i="72"/>
  <c r="AB28" i="72"/>
  <c r="AA28" i="72"/>
  <c r="T28" i="72"/>
  <c r="S28" i="72"/>
  <c r="M28" i="72"/>
  <c r="L28" i="72"/>
  <c r="N28" i="72" s="1"/>
  <c r="J28" i="72"/>
  <c r="G28" i="72"/>
  <c r="B28" i="72"/>
  <c r="AL27" i="72"/>
  <c r="AJ27" i="72"/>
  <c r="AK27" i="72" s="1"/>
  <c r="AI27" i="72"/>
  <c r="AH27" i="72"/>
  <c r="AG27" i="72"/>
  <c r="AF27" i="72"/>
  <c r="AD27" i="72"/>
  <c r="AE27" i="72" s="1"/>
  <c r="AC27" i="72"/>
  <c r="AB27" i="72"/>
  <c r="AA27" i="72"/>
  <c r="T27" i="72"/>
  <c r="S27" i="72"/>
  <c r="M27" i="72"/>
  <c r="L27" i="72"/>
  <c r="N27" i="72" s="1"/>
  <c r="I27" i="72"/>
  <c r="J27" i="72" s="1"/>
  <c r="H27" i="72"/>
  <c r="G27" i="72"/>
  <c r="E27" i="72"/>
  <c r="B27" i="72"/>
  <c r="AL26" i="72"/>
  <c r="AK26" i="72"/>
  <c r="AJ26" i="72"/>
  <c r="AI26" i="72"/>
  <c r="AH26" i="72"/>
  <c r="AG26" i="72"/>
  <c r="AF26" i="72"/>
  <c r="AD26" i="72"/>
  <c r="AE26" i="72" s="1"/>
  <c r="AC26" i="72"/>
  <c r="AA26" i="72"/>
  <c r="AB26" i="72" s="1"/>
  <c r="T26" i="72"/>
  <c r="S26" i="72"/>
  <c r="M26" i="72"/>
  <c r="L26" i="72"/>
  <c r="N26" i="72" s="1"/>
  <c r="I26" i="72"/>
  <c r="J26" i="72" s="1"/>
  <c r="H26" i="72"/>
  <c r="E26" i="72"/>
  <c r="G26" i="72" s="1"/>
  <c r="B26" i="72"/>
  <c r="AL25" i="72"/>
  <c r="AJ25" i="72"/>
  <c r="AK25" i="72" s="1"/>
  <c r="AG25" i="72"/>
  <c r="AH25" i="72" s="1"/>
  <c r="AI25" i="72" s="1"/>
  <c r="AF25" i="72"/>
  <c r="AD25" i="72"/>
  <c r="AE25" i="72" s="1"/>
  <c r="AC25" i="72"/>
  <c r="AA25" i="72"/>
  <c r="AB25" i="72" s="1"/>
  <c r="T25" i="72"/>
  <c r="S25" i="72"/>
  <c r="N25" i="72"/>
  <c r="M25" i="72"/>
  <c r="L25" i="72"/>
  <c r="I25" i="72"/>
  <c r="J25" i="72" s="1"/>
  <c r="H25" i="72"/>
  <c r="E25" i="72"/>
  <c r="G25" i="72" s="1"/>
  <c r="B25" i="72"/>
  <c r="AL24" i="72"/>
  <c r="AK24" i="72"/>
  <c r="AJ24" i="72"/>
  <c r="AG24" i="72"/>
  <c r="AH24" i="72" s="1"/>
  <c r="AI24" i="72" s="1"/>
  <c r="AF24" i="72"/>
  <c r="AD24" i="72"/>
  <c r="AE24" i="72" s="1"/>
  <c r="AC24" i="72"/>
  <c r="AA24" i="72"/>
  <c r="AB24" i="72" s="1"/>
  <c r="T24" i="72"/>
  <c r="S24" i="72"/>
  <c r="M24" i="72"/>
  <c r="L24" i="72"/>
  <c r="N24" i="72" s="1"/>
  <c r="I24" i="72"/>
  <c r="J24" i="72" s="1"/>
  <c r="H24" i="72"/>
  <c r="E24" i="72"/>
  <c r="G24" i="72" s="1"/>
  <c r="B24" i="72"/>
  <c r="AL23" i="72"/>
  <c r="AJ23" i="72"/>
  <c r="AK23" i="72" s="1"/>
  <c r="AG23" i="72"/>
  <c r="AH23" i="72" s="1"/>
  <c r="AI23" i="72" s="1"/>
  <c r="AF23" i="72"/>
  <c r="AD23" i="72"/>
  <c r="AE23" i="72" s="1"/>
  <c r="AC23" i="72"/>
  <c r="AB23" i="72"/>
  <c r="AA23" i="72"/>
  <c r="T23" i="72"/>
  <c r="S23" i="72"/>
  <c r="M23" i="72"/>
  <c r="L23" i="72"/>
  <c r="N23" i="72" s="1"/>
  <c r="I23" i="72"/>
  <c r="J23" i="72" s="1"/>
  <c r="H23" i="72"/>
  <c r="G23" i="72"/>
  <c r="E23" i="72"/>
  <c r="B23" i="72"/>
  <c r="AL22" i="72"/>
  <c r="AJ22" i="72"/>
  <c r="AK22" i="72" s="1"/>
  <c r="AH22" i="72"/>
  <c r="AI22" i="72" s="1"/>
  <c r="AG22" i="72"/>
  <c r="AF22" i="72"/>
  <c r="AD22" i="72"/>
  <c r="AE22" i="72" s="1"/>
  <c r="AC22" i="72"/>
  <c r="AA22" i="72"/>
  <c r="AB22" i="72" s="1"/>
  <c r="T22" i="72"/>
  <c r="S22" i="72"/>
  <c r="M22" i="72"/>
  <c r="L22" i="72"/>
  <c r="N22" i="72" s="1"/>
  <c r="I22" i="72"/>
  <c r="J22" i="72" s="1"/>
  <c r="H22" i="72"/>
  <c r="G22" i="72"/>
  <c r="E22" i="72"/>
  <c r="B22" i="72"/>
  <c r="AL21" i="72"/>
  <c r="AK21" i="72"/>
  <c r="AJ21" i="72"/>
  <c r="AH21" i="72"/>
  <c r="AI21" i="72" s="1"/>
  <c r="AG21" i="72"/>
  <c r="AF21" i="72"/>
  <c r="AD21" i="72"/>
  <c r="AE21" i="72" s="1"/>
  <c r="AC21" i="72"/>
  <c r="AA21" i="72"/>
  <c r="AB21" i="72" s="1"/>
  <c r="T21" i="72"/>
  <c r="S21" i="72"/>
  <c r="N21" i="72"/>
  <c r="M21" i="72"/>
  <c r="L21" i="72"/>
  <c r="I21" i="72"/>
  <c r="J21" i="72" s="1"/>
  <c r="H21" i="72"/>
  <c r="E21" i="72"/>
  <c r="G21" i="72" s="1"/>
  <c r="B21" i="72"/>
  <c r="AL20" i="72"/>
  <c r="AK20" i="72"/>
  <c r="AJ20" i="72"/>
  <c r="AG20" i="72"/>
  <c r="AH20" i="72" s="1"/>
  <c r="AI20" i="72" s="1"/>
  <c r="AF20" i="72"/>
  <c r="AD20" i="72"/>
  <c r="AE20" i="72" s="1"/>
  <c r="AC20" i="72"/>
  <c r="AB20" i="72"/>
  <c r="AA20" i="72"/>
  <c r="T20" i="72"/>
  <c r="S20" i="72"/>
  <c r="M20" i="72"/>
  <c r="L20" i="72"/>
  <c r="N20" i="72" s="1"/>
  <c r="I20" i="72"/>
  <c r="J20" i="72" s="1"/>
  <c r="H20" i="72"/>
  <c r="E20" i="72"/>
  <c r="G20" i="72" s="1"/>
  <c r="B20" i="72"/>
  <c r="AL19" i="72"/>
  <c r="AJ19" i="72"/>
  <c r="AK19" i="72" s="1"/>
  <c r="AH19" i="72"/>
  <c r="AI19" i="72" s="1"/>
  <c r="AG19" i="72"/>
  <c r="AF19" i="72"/>
  <c r="AD19" i="72"/>
  <c r="AE19" i="72" s="1"/>
  <c r="AC19" i="72"/>
  <c r="AB19" i="72"/>
  <c r="AA19" i="72"/>
  <c r="T19" i="72"/>
  <c r="S19" i="72"/>
  <c r="M19" i="72"/>
  <c r="L19" i="72"/>
  <c r="N19" i="72" s="1"/>
  <c r="I19" i="72"/>
  <c r="J19" i="72" s="1"/>
  <c r="H19" i="72"/>
  <c r="E19" i="72"/>
  <c r="G19" i="72" s="1"/>
  <c r="B19" i="72"/>
  <c r="AL18" i="72"/>
  <c r="AJ18" i="72"/>
  <c r="AK18" i="72" s="1"/>
  <c r="AI18" i="72"/>
  <c r="AH18" i="72"/>
  <c r="AG18" i="72"/>
  <c r="AF18" i="72"/>
  <c r="AD18" i="72"/>
  <c r="AE18" i="72" s="1"/>
  <c r="AC18" i="72"/>
  <c r="AA18" i="72"/>
  <c r="AB18" i="72" s="1"/>
  <c r="T18" i="72"/>
  <c r="S18" i="72"/>
  <c r="M18" i="72"/>
  <c r="L18" i="72"/>
  <c r="N18" i="72" s="1"/>
  <c r="I18" i="72"/>
  <c r="J18" i="72" s="1"/>
  <c r="H18" i="72"/>
  <c r="E18" i="72"/>
  <c r="G18" i="72" s="1"/>
  <c r="B18" i="72"/>
  <c r="AL17" i="72"/>
  <c r="AJ17" i="72"/>
  <c r="AK17" i="72" s="1"/>
  <c r="AH17" i="72"/>
  <c r="AI17" i="72" s="1"/>
  <c r="AG17" i="72"/>
  <c r="AF17" i="72"/>
  <c r="AD17" i="72"/>
  <c r="AE17" i="72" s="1"/>
  <c r="AC17" i="72"/>
  <c r="AA17" i="72"/>
  <c r="AB17" i="72" s="1"/>
  <c r="T17" i="72"/>
  <c r="S17" i="72"/>
  <c r="M17" i="72"/>
  <c r="L17" i="72"/>
  <c r="N17" i="72" s="1"/>
  <c r="I17" i="72"/>
  <c r="J17" i="72" s="1"/>
  <c r="H17" i="72"/>
  <c r="E17" i="72"/>
  <c r="G17" i="72" s="1"/>
  <c r="B17" i="72"/>
  <c r="AL16" i="72"/>
  <c r="AJ16" i="72"/>
  <c r="AK16" i="72" s="1"/>
  <c r="AG16" i="72"/>
  <c r="AH16" i="72" s="1"/>
  <c r="AI16" i="72" s="1"/>
  <c r="AF16" i="72"/>
  <c r="AD16" i="72"/>
  <c r="AE16" i="72" s="1"/>
  <c r="AC16" i="72"/>
  <c r="AA16" i="72"/>
  <c r="AB16" i="72" s="1"/>
  <c r="T16" i="72"/>
  <c r="S16" i="72"/>
  <c r="M16" i="72"/>
  <c r="L16" i="72"/>
  <c r="N16" i="72" s="1"/>
  <c r="I16" i="72"/>
  <c r="J16" i="72" s="1"/>
  <c r="H16" i="72"/>
  <c r="E16" i="72"/>
  <c r="G16" i="72" s="1"/>
  <c r="B16" i="72"/>
  <c r="AL15" i="72"/>
  <c r="AJ15" i="72"/>
  <c r="AK15" i="72" s="1"/>
  <c r="AH15" i="72"/>
  <c r="AI15" i="72" s="1"/>
  <c r="AG15" i="72"/>
  <c r="AF15" i="72"/>
  <c r="AD15" i="72"/>
  <c r="AE15" i="72" s="1"/>
  <c r="AC15" i="72"/>
  <c r="AA15" i="72"/>
  <c r="AB15" i="72" s="1"/>
  <c r="T15" i="72"/>
  <c r="S15" i="72"/>
  <c r="M15" i="72"/>
  <c r="L15" i="72"/>
  <c r="N15" i="72" s="1"/>
  <c r="I15" i="72"/>
  <c r="J15" i="72" s="1"/>
  <c r="H15" i="72"/>
  <c r="E15" i="72"/>
  <c r="G15" i="72" s="1"/>
  <c r="B15" i="72"/>
  <c r="AL14" i="72"/>
  <c r="AJ14" i="72"/>
  <c r="AK14" i="72" s="1"/>
  <c r="AH14" i="72"/>
  <c r="AI14" i="72" s="1"/>
  <c r="AG14" i="72"/>
  <c r="AF14" i="72"/>
  <c r="AD14" i="72"/>
  <c r="AE14" i="72" s="1"/>
  <c r="AC14" i="72"/>
  <c r="AA14" i="72"/>
  <c r="AB14" i="72" s="1"/>
  <c r="T14" i="72"/>
  <c r="S14" i="72"/>
  <c r="M14" i="72"/>
  <c r="L14" i="72"/>
  <c r="N14" i="72" s="1"/>
  <c r="I14" i="72"/>
  <c r="J14" i="72" s="1"/>
  <c r="H14" i="72"/>
  <c r="E14" i="72"/>
  <c r="G14" i="72" s="1"/>
  <c r="B14" i="72"/>
  <c r="AL13" i="72"/>
  <c r="AJ13" i="72"/>
  <c r="AK13" i="72" s="1"/>
  <c r="AG13" i="72"/>
  <c r="AH13" i="72" s="1"/>
  <c r="AI13" i="72" s="1"/>
  <c r="AF13" i="72"/>
  <c r="AD13" i="72"/>
  <c r="AE13" i="72" s="1"/>
  <c r="AC13" i="72"/>
  <c r="AB13" i="72"/>
  <c r="AA13" i="72"/>
  <c r="T13" i="72"/>
  <c r="S13" i="72"/>
  <c r="M13" i="72"/>
  <c r="L13" i="72"/>
  <c r="N13" i="72" s="1"/>
  <c r="I13" i="72"/>
  <c r="J13" i="72" s="1"/>
  <c r="H13" i="72"/>
  <c r="E13" i="72"/>
  <c r="G13" i="72" s="1"/>
  <c r="B13" i="72"/>
  <c r="AL12" i="72"/>
  <c r="AJ12" i="72"/>
  <c r="AK12" i="72" s="1"/>
  <c r="AG12" i="72"/>
  <c r="AH12" i="72" s="1"/>
  <c r="AI12" i="72" s="1"/>
  <c r="AF12" i="72"/>
  <c r="AD12" i="72"/>
  <c r="AE12" i="72" s="1"/>
  <c r="AC12" i="72"/>
  <c r="AB12" i="72"/>
  <c r="AA12" i="72"/>
  <c r="T12" i="72"/>
  <c r="S12" i="72"/>
  <c r="N12" i="72"/>
  <c r="M12" i="72"/>
  <c r="L12" i="72"/>
  <c r="I12" i="72"/>
  <c r="J12" i="72" s="1"/>
  <c r="H12" i="72"/>
  <c r="E12" i="72"/>
  <c r="G12" i="72" s="1"/>
  <c r="B12" i="72"/>
  <c r="AL11" i="72"/>
  <c r="AJ11" i="72"/>
  <c r="AK11" i="72" s="1"/>
  <c r="AH11" i="72"/>
  <c r="AI11" i="72" s="1"/>
  <c r="AG11" i="72"/>
  <c r="AF11" i="72"/>
  <c r="AD11" i="72"/>
  <c r="AE11" i="72" s="1"/>
  <c r="AC11" i="72"/>
  <c r="AB11" i="72"/>
  <c r="AA11" i="72"/>
  <c r="T11" i="72"/>
  <c r="S11" i="72"/>
  <c r="M11" i="72"/>
  <c r="L11" i="72"/>
  <c r="N11" i="72" s="1"/>
  <c r="I11" i="72"/>
  <c r="J11" i="72" s="1"/>
  <c r="H11" i="72"/>
  <c r="G11" i="72"/>
  <c r="E11" i="72"/>
  <c r="B11" i="72"/>
  <c r="AL10" i="72"/>
  <c r="AK10" i="72"/>
  <c r="AJ10" i="72"/>
  <c r="AH10" i="72"/>
  <c r="AI10" i="72" s="1"/>
  <c r="AG10" i="72"/>
  <c r="AF10" i="72"/>
  <c r="AD10" i="72"/>
  <c r="AE10" i="72" s="1"/>
  <c r="AC10" i="72"/>
  <c r="AA10" i="72"/>
  <c r="AB10" i="72" s="1"/>
  <c r="T10" i="72"/>
  <c r="S10" i="72"/>
  <c r="M10" i="72"/>
  <c r="L10" i="72"/>
  <c r="N10" i="72" s="1"/>
  <c r="I10" i="72"/>
  <c r="J10" i="72" s="1"/>
  <c r="H10" i="72"/>
  <c r="E10" i="72"/>
  <c r="G10" i="72" s="1"/>
  <c r="B10" i="72"/>
  <c r="AL9" i="72"/>
  <c r="AJ9" i="72"/>
  <c r="AK9" i="72" s="1"/>
  <c r="AH9" i="72"/>
  <c r="AI9" i="72" s="1"/>
  <c r="AG9" i="72"/>
  <c r="AF9" i="72"/>
  <c r="AD9" i="72"/>
  <c r="AE9" i="72" s="1"/>
  <c r="AC9" i="72"/>
  <c r="AA9" i="72"/>
  <c r="AB9" i="72" s="1"/>
  <c r="T9" i="72"/>
  <c r="S9" i="72"/>
  <c r="N9" i="72"/>
  <c r="M9" i="72"/>
  <c r="L9" i="72"/>
  <c r="I9" i="72"/>
  <c r="J9" i="72" s="1"/>
  <c r="H9" i="72"/>
  <c r="E9" i="72"/>
  <c r="G9" i="72" s="1"/>
  <c r="B9" i="72"/>
  <c r="A9" i="72"/>
  <c r="A10" i="72" s="1"/>
  <c r="A11" i="72" s="1"/>
  <c r="A12" i="72" s="1"/>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L8" i="72"/>
  <c r="AK8" i="72"/>
  <c r="AJ8" i="72"/>
  <c r="AG8" i="72"/>
  <c r="AH8" i="72" s="1"/>
  <c r="AI8" i="72" s="1"/>
  <c r="AF8" i="72"/>
  <c r="AD8" i="72"/>
  <c r="AE8" i="72" s="1"/>
  <c r="AC8" i="72"/>
  <c r="AA8" i="72"/>
  <c r="AB8" i="72" s="1"/>
  <c r="T8" i="72"/>
  <c r="S8" i="72"/>
  <c r="M8" i="72"/>
  <c r="L8" i="72"/>
  <c r="N8" i="72" s="1"/>
  <c r="H8" i="72"/>
  <c r="I8" i="72" s="1"/>
  <c r="J8" i="72" s="1"/>
  <c r="B8" i="72"/>
  <c r="G4" i="72"/>
  <c r="D4" i="72"/>
  <c r="G3" i="72"/>
  <c r="D3" i="72"/>
  <c r="K108" i="71"/>
  <c r="D108" i="71"/>
  <c r="AL107" i="71"/>
  <c r="AJ107" i="71"/>
  <c r="AK107" i="71" s="1"/>
  <c r="AG107" i="71"/>
  <c r="AH107" i="71" s="1"/>
  <c r="AI107" i="71" s="1"/>
  <c r="AF107" i="71"/>
  <c r="AD107" i="71"/>
  <c r="AE107" i="71" s="1"/>
  <c r="AC107" i="71"/>
  <c r="AA107" i="71"/>
  <c r="AB107" i="71" s="1"/>
  <c r="T107" i="71"/>
  <c r="S107" i="71"/>
  <c r="M107" i="71"/>
  <c r="L107" i="71"/>
  <c r="I107" i="71"/>
  <c r="J107" i="71" s="1"/>
  <c r="H107" i="71"/>
  <c r="G107" i="71"/>
  <c r="E107" i="71"/>
  <c r="B107" i="71"/>
  <c r="AL106" i="71"/>
  <c r="AJ106" i="71"/>
  <c r="AK106" i="71" s="1"/>
  <c r="AG106" i="71"/>
  <c r="AH106" i="71" s="1"/>
  <c r="AI106" i="71" s="1"/>
  <c r="AF106" i="71"/>
  <c r="AD106" i="71"/>
  <c r="AE106" i="71" s="1"/>
  <c r="AC106" i="71"/>
  <c r="AA106" i="71"/>
  <c r="AB106" i="71" s="1"/>
  <c r="T106" i="71"/>
  <c r="S106" i="71"/>
  <c r="M106" i="71"/>
  <c r="L106" i="71"/>
  <c r="I106" i="71"/>
  <c r="J106" i="71" s="1"/>
  <c r="H106" i="71"/>
  <c r="E106" i="71"/>
  <c r="G106" i="71" s="1"/>
  <c r="B106" i="71"/>
  <c r="AL105" i="71"/>
  <c r="AJ105" i="71"/>
  <c r="AK105" i="71" s="1"/>
  <c r="AG105" i="71"/>
  <c r="AH105" i="71" s="1"/>
  <c r="AI105" i="71" s="1"/>
  <c r="AF105" i="71"/>
  <c r="AD105" i="71"/>
  <c r="AE105" i="71" s="1"/>
  <c r="AC105" i="71"/>
  <c r="AA105" i="71"/>
  <c r="AB105" i="71" s="1"/>
  <c r="T105" i="71"/>
  <c r="S105" i="71"/>
  <c r="N105" i="71"/>
  <c r="O105" i="71" s="1"/>
  <c r="M105" i="71"/>
  <c r="L105" i="71"/>
  <c r="I105" i="71"/>
  <c r="J105" i="71" s="1"/>
  <c r="H105" i="71"/>
  <c r="E105" i="71"/>
  <c r="G105" i="71" s="1"/>
  <c r="B105" i="71"/>
  <c r="AL104" i="71"/>
  <c r="AJ104" i="71"/>
  <c r="AK104" i="71" s="1"/>
  <c r="AG104" i="71"/>
  <c r="AH104" i="71" s="1"/>
  <c r="AI104" i="71" s="1"/>
  <c r="AF104" i="71"/>
  <c r="AD104" i="71"/>
  <c r="AE104" i="71" s="1"/>
  <c r="AC104" i="71"/>
  <c r="AB104" i="71"/>
  <c r="AA104" i="71"/>
  <c r="T104" i="71"/>
  <c r="S104" i="71"/>
  <c r="M104" i="71"/>
  <c r="L104" i="71"/>
  <c r="N104" i="71" s="1"/>
  <c r="I104" i="71"/>
  <c r="J104" i="71" s="1"/>
  <c r="H104" i="71"/>
  <c r="E104" i="71"/>
  <c r="G104" i="71" s="1"/>
  <c r="B104" i="71"/>
  <c r="AL103" i="71"/>
  <c r="AJ103" i="71"/>
  <c r="AK103" i="71" s="1"/>
  <c r="AG103" i="71"/>
  <c r="AH103" i="71" s="1"/>
  <c r="AI103" i="71" s="1"/>
  <c r="AF103" i="71"/>
  <c r="AD103" i="71"/>
  <c r="AE103" i="71" s="1"/>
  <c r="AC103" i="71"/>
  <c r="AA103" i="71"/>
  <c r="AB103" i="71" s="1"/>
  <c r="T103" i="71"/>
  <c r="S103" i="71"/>
  <c r="M103" i="71"/>
  <c r="L103" i="71"/>
  <c r="I103" i="71"/>
  <c r="J103" i="71" s="1"/>
  <c r="H103" i="71"/>
  <c r="G103" i="71"/>
  <c r="E103" i="71"/>
  <c r="B103" i="71"/>
  <c r="AL102" i="71"/>
  <c r="AJ102" i="71"/>
  <c r="AK102" i="71" s="1"/>
  <c r="AG102" i="71"/>
  <c r="AH102" i="71" s="1"/>
  <c r="AI102" i="71" s="1"/>
  <c r="AF102" i="71"/>
  <c r="AD102" i="71"/>
  <c r="AE102" i="71" s="1"/>
  <c r="AC102" i="71"/>
  <c r="AA102" i="71"/>
  <c r="AB102" i="71" s="1"/>
  <c r="T102" i="71"/>
  <c r="S102" i="71"/>
  <c r="M102" i="71"/>
  <c r="L102" i="71"/>
  <c r="I102" i="71"/>
  <c r="J102" i="71" s="1"/>
  <c r="H102" i="71"/>
  <c r="E102" i="71"/>
  <c r="G102" i="71" s="1"/>
  <c r="B102" i="71"/>
  <c r="AL101" i="71"/>
  <c r="AK101" i="71"/>
  <c r="AJ101" i="71"/>
  <c r="AH101" i="71"/>
  <c r="AI101" i="71" s="1"/>
  <c r="AG101" i="71"/>
  <c r="AF101" i="71"/>
  <c r="AD101" i="71"/>
  <c r="AE101" i="71" s="1"/>
  <c r="AC101" i="71"/>
  <c r="AA101" i="71"/>
  <c r="AB101" i="71" s="1"/>
  <c r="T101" i="71"/>
  <c r="S101" i="71"/>
  <c r="M101" i="71"/>
  <c r="L101" i="71"/>
  <c r="N101" i="71" s="1"/>
  <c r="O101" i="71" s="1"/>
  <c r="I101" i="71"/>
  <c r="J101" i="71" s="1"/>
  <c r="H101" i="71"/>
  <c r="E101" i="71"/>
  <c r="G101" i="71" s="1"/>
  <c r="B101" i="71"/>
  <c r="AL100" i="71"/>
  <c r="AJ100" i="71"/>
  <c r="AK100" i="71" s="1"/>
  <c r="AG100" i="71"/>
  <c r="AH100" i="71" s="1"/>
  <c r="AI100" i="71" s="1"/>
  <c r="AF100" i="71"/>
  <c r="AD100" i="71"/>
  <c r="AE100" i="71" s="1"/>
  <c r="AC100" i="71"/>
  <c r="AA100" i="71"/>
  <c r="AB100" i="71" s="1"/>
  <c r="T100" i="71"/>
  <c r="S100" i="71"/>
  <c r="M100" i="71"/>
  <c r="L100" i="71"/>
  <c r="N100" i="71" s="1"/>
  <c r="I100" i="71"/>
  <c r="J100" i="71" s="1"/>
  <c r="H100" i="71"/>
  <c r="E100" i="71"/>
  <c r="G100" i="71" s="1"/>
  <c r="B100" i="71"/>
  <c r="AL99" i="71"/>
  <c r="AJ99" i="71"/>
  <c r="AK99" i="71" s="1"/>
  <c r="AI99" i="71"/>
  <c r="AH99" i="71"/>
  <c r="AG99" i="71"/>
  <c r="AF99" i="71"/>
  <c r="AD99" i="71"/>
  <c r="AE99" i="71" s="1"/>
  <c r="AC99" i="71"/>
  <c r="AA99" i="71"/>
  <c r="AB99" i="71" s="1"/>
  <c r="T99" i="71"/>
  <c r="S99" i="71"/>
  <c r="P99" i="71"/>
  <c r="M99" i="71"/>
  <c r="L99" i="71"/>
  <c r="N99" i="71" s="1"/>
  <c r="O99" i="71" s="1"/>
  <c r="I99" i="71"/>
  <c r="J99" i="71" s="1"/>
  <c r="H99" i="71"/>
  <c r="G99" i="71"/>
  <c r="E99" i="71"/>
  <c r="B99" i="71"/>
  <c r="AL98" i="71"/>
  <c r="AJ98" i="71"/>
  <c r="AK98" i="71" s="1"/>
  <c r="AG98" i="71"/>
  <c r="AH98" i="71" s="1"/>
  <c r="AI98" i="71" s="1"/>
  <c r="AF98" i="71"/>
  <c r="AD98" i="71"/>
  <c r="AE98" i="71" s="1"/>
  <c r="AC98" i="71"/>
  <c r="AA98" i="71"/>
  <c r="AB98" i="71" s="1"/>
  <c r="T98" i="71"/>
  <c r="S98" i="71"/>
  <c r="M98" i="71"/>
  <c r="L98" i="71"/>
  <c r="I98" i="71"/>
  <c r="J98" i="71" s="1"/>
  <c r="H98" i="71"/>
  <c r="E98" i="71"/>
  <c r="G98" i="71" s="1"/>
  <c r="B98" i="71"/>
  <c r="AL97" i="71"/>
  <c r="AJ97" i="71"/>
  <c r="AK97" i="71" s="1"/>
  <c r="AG97" i="71"/>
  <c r="AH97" i="71" s="1"/>
  <c r="AI97" i="71" s="1"/>
  <c r="AF97" i="71"/>
  <c r="AD97" i="71"/>
  <c r="AE97" i="71" s="1"/>
  <c r="AC97" i="71"/>
  <c r="AA97" i="71"/>
  <c r="AB97" i="71" s="1"/>
  <c r="T97" i="71"/>
  <c r="S97" i="71"/>
  <c r="N97" i="71"/>
  <c r="M97" i="71"/>
  <c r="L97" i="71"/>
  <c r="I97" i="71"/>
  <c r="J97" i="71" s="1"/>
  <c r="H97" i="71"/>
  <c r="E97" i="71"/>
  <c r="G97" i="71" s="1"/>
  <c r="B97" i="71"/>
  <c r="AL96" i="71"/>
  <c r="AJ96" i="71"/>
  <c r="AK96" i="71" s="1"/>
  <c r="AG96" i="71"/>
  <c r="AH96" i="71" s="1"/>
  <c r="AI96" i="71" s="1"/>
  <c r="AF96" i="71"/>
  <c r="AD96" i="71"/>
  <c r="AE96" i="71" s="1"/>
  <c r="AC96" i="71"/>
  <c r="AA96" i="71"/>
  <c r="AB96" i="71" s="1"/>
  <c r="T96" i="71"/>
  <c r="S96" i="71"/>
  <c r="M96" i="71"/>
  <c r="L96" i="71"/>
  <c r="N96" i="71" s="1"/>
  <c r="I96" i="71"/>
  <c r="J96" i="71" s="1"/>
  <c r="H96" i="71"/>
  <c r="E96" i="71"/>
  <c r="G96" i="71" s="1"/>
  <c r="B96" i="71"/>
  <c r="AL95" i="71"/>
  <c r="AJ95" i="71"/>
  <c r="AK95" i="71" s="1"/>
  <c r="AH95" i="71"/>
  <c r="AI95" i="71" s="1"/>
  <c r="AG95" i="71"/>
  <c r="AF95" i="71"/>
  <c r="AD95" i="71"/>
  <c r="AE95" i="71" s="1"/>
  <c r="AC95" i="71"/>
  <c r="AA95" i="71"/>
  <c r="AB95" i="71" s="1"/>
  <c r="T95" i="71"/>
  <c r="S95" i="71"/>
  <c r="M95" i="71"/>
  <c r="L95" i="71"/>
  <c r="I95" i="71"/>
  <c r="J95" i="71" s="1"/>
  <c r="H95" i="71"/>
  <c r="G95" i="71"/>
  <c r="E95" i="71"/>
  <c r="B95" i="71"/>
  <c r="AL94" i="71"/>
  <c r="AK94" i="71"/>
  <c r="AJ94" i="71"/>
  <c r="AG94" i="71"/>
  <c r="AH94" i="71" s="1"/>
  <c r="AI94" i="71" s="1"/>
  <c r="AF94" i="71"/>
  <c r="AD94" i="71"/>
  <c r="AE94" i="71" s="1"/>
  <c r="AC94" i="71"/>
  <c r="AA94" i="71"/>
  <c r="AB94" i="71" s="1"/>
  <c r="T94" i="71"/>
  <c r="S94" i="71"/>
  <c r="M94" i="71"/>
  <c r="L94" i="71"/>
  <c r="I94" i="71"/>
  <c r="J94" i="71" s="1"/>
  <c r="H94" i="71"/>
  <c r="E94" i="71"/>
  <c r="G94" i="71" s="1"/>
  <c r="B94" i="71"/>
  <c r="AL93" i="71"/>
  <c r="AJ93" i="71"/>
  <c r="AK93" i="71" s="1"/>
  <c r="AG93" i="71"/>
  <c r="AH93" i="71" s="1"/>
  <c r="AI93" i="71" s="1"/>
  <c r="AF93" i="71"/>
  <c r="AD93" i="71"/>
  <c r="AE93" i="71" s="1"/>
  <c r="AC93" i="71"/>
  <c r="AB93" i="71"/>
  <c r="AA93" i="71"/>
  <c r="T93" i="71"/>
  <c r="S93" i="71"/>
  <c r="M93" i="71"/>
  <c r="L93" i="71"/>
  <c r="N93" i="71" s="1"/>
  <c r="O93" i="71" s="1"/>
  <c r="I93" i="71"/>
  <c r="J93" i="71" s="1"/>
  <c r="H93" i="71"/>
  <c r="E93" i="71"/>
  <c r="G93" i="71" s="1"/>
  <c r="B93" i="71"/>
  <c r="AL92" i="71"/>
  <c r="AJ92" i="71"/>
  <c r="AK92" i="71" s="1"/>
  <c r="AG92" i="71"/>
  <c r="AH92" i="71" s="1"/>
  <c r="AI92" i="71" s="1"/>
  <c r="AF92" i="71"/>
  <c r="AD92" i="71"/>
  <c r="AE92" i="71" s="1"/>
  <c r="AC92" i="71"/>
  <c r="AA92" i="71"/>
  <c r="AB92" i="71" s="1"/>
  <c r="T92" i="71"/>
  <c r="S92" i="71"/>
  <c r="M92" i="71"/>
  <c r="L92" i="71"/>
  <c r="N92" i="71" s="1"/>
  <c r="I92" i="71"/>
  <c r="J92" i="71" s="1"/>
  <c r="H92" i="71"/>
  <c r="E92" i="71"/>
  <c r="G92" i="71" s="1"/>
  <c r="B92" i="71"/>
  <c r="AL91" i="71"/>
  <c r="AJ91" i="71"/>
  <c r="AK91" i="71" s="1"/>
  <c r="AI91" i="71"/>
  <c r="AH91" i="71"/>
  <c r="AG91" i="71"/>
  <c r="AF91" i="71"/>
  <c r="AD91" i="71"/>
  <c r="AE91" i="71" s="1"/>
  <c r="AC91" i="71"/>
  <c r="AA91" i="71"/>
  <c r="AB91" i="71" s="1"/>
  <c r="T91" i="71"/>
  <c r="S91" i="71"/>
  <c r="M91" i="71"/>
  <c r="L91" i="71"/>
  <c r="N91" i="71" s="1"/>
  <c r="O91" i="71" s="1"/>
  <c r="I91" i="71"/>
  <c r="J91" i="71" s="1"/>
  <c r="H91" i="71"/>
  <c r="E91" i="71"/>
  <c r="G91" i="71" s="1"/>
  <c r="B91" i="71"/>
  <c r="AL90" i="71"/>
  <c r="AJ90" i="71"/>
  <c r="AK90" i="71" s="1"/>
  <c r="AH90" i="71"/>
  <c r="AI90" i="71" s="1"/>
  <c r="AG90" i="71"/>
  <c r="AF90" i="71"/>
  <c r="AD90" i="71"/>
  <c r="AE90" i="71" s="1"/>
  <c r="AC90" i="71"/>
  <c r="AA90" i="71"/>
  <c r="AB90" i="71" s="1"/>
  <c r="T90" i="71"/>
  <c r="S90" i="71"/>
  <c r="M90" i="71"/>
  <c r="L90" i="71"/>
  <c r="I90" i="71"/>
  <c r="J90" i="71" s="1"/>
  <c r="H90" i="71"/>
  <c r="E90" i="71"/>
  <c r="G90" i="71" s="1"/>
  <c r="B90" i="71"/>
  <c r="AL89" i="71"/>
  <c r="AJ89" i="71"/>
  <c r="AK89" i="71" s="1"/>
  <c r="AG89" i="71"/>
  <c r="AH89" i="71" s="1"/>
  <c r="AI89" i="71" s="1"/>
  <c r="AF89" i="71"/>
  <c r="AD89" i="71"/>
  <c r="AE89" i="71" s="1"/>
  <c r="AC89" i="71"/>
  <c r="AA89" i="71"/>
  <c r="AB89" i="71" s="1"/>
  <c r="T89" i="71"/>
  <c r="S89" i="71"/>
  <c r="M89" i="71"/>
  <c r="L89" i="71"/>
  <c r="N89" i="71" s="1"/>
  <c r="O89" i="71" s="1"/>
  <c r="I89" i="71"/>
  <c r="J89" i="71" s="1"/>
  <c r="H89" i="71"/>
  <c r="E89" i="71"/>
  <c r="G89" i="71" s="1"/>
  <c r="B89" i="71"/>
  <c r="AL88" i="71"/>
  <c r="AJ88" i="71"/>
  <c r="AK88" i="71" s="1"/>
  <c r="AG88" i="71"/>
  <c r="AH88" i="71" s="1"/>
  <c r="AI88" i="71" s="1"/>
  <c r="AF88" i="71"/>
  <c r="AD88" i="71"/>
  <c r="AE88" i="71" s="1"/>
  <c r="AC88" i="71"/>
  <c r="AA88" i="71"/>
  <c r="AB88" i="71" s="1"/>
  <c r="T88" i="71"/>
  <c r="S88" i="71"/>
  <c r="N88" i="71"/>
  <c r="O88" i="71" s="1"/>
  <c r="M88" i="71"/>
  <c r="L88" i="71"/>
  <c r="I88" i="71"/>
  <c r="J88" i="71" s="1"/>
  <c r="H88" i="71"/>
  <c r="G88" i="71"/>
  <c r="E88" i="71"/>
  <c r="B88" i="71"/>
  <c r="AL87" i="71"/>
  <c r="AJ87" i="71"/>
  <c r="AK87" i="71" s="1"/>
  <c r="AG87" i="71"/>
  <c r="AH87" i="71" s="1"/>
  <c r="AI87" i="71" s="1"/>
  <c r="AF87" i="71"/>
  <c r="AD87" i="71"/>
  <c r="AE87" i="71" s="1"/>
  <c r="AC87" i="71"/>
  <c r="AA87" i="71"/>
  <c r="AB87" i="71" s="1"/>
  <c r="T87" i="71"/>
  <c r="S87" i="71"/>
  <c r="M87" i="71"/>
  <c r="L87" i="71"/>
  <c r="N87" i="71" s="1"/>
  <c r="O87" i="71" s="1"/>
  <c r="P87" i="71" s="1"/>
  <c r="I87" i="71"/>
  <c r="J87" i="71" s="1"/>
  <c r="H87" i="71"/>
  <c r="E87" i="71"/>
  <c r="G87" i="71" s="1"/>
  <c r="B87" i="71"/>
  <c r="AL86" i="71"/>
  <c r="AJ86" i="71"/>
  <c r="AK86" i="71" s="1"/>
  <c r="AG86" i="71"/>
  <c r="AH86" i="71" s="1"/>
  <c r="AI86" i="71" s="1"/>
  <c r="AF86" i="71"/>
  <c r="AD86" i="71"/>
  <c r="AE86" i="71" s="1"/>
  <c r="AC86" i="71"/>
  <c r="AA86" i="71"/>
  <c r="AB86" i="71" s="1"/>
  <c r="T86" i="71"/>
  <c r="S86" i="71"/>
  <c r="M86" i="71"/>
  <c r="L86" i="71"/>
  <c r="I86" i="71"/>
  <c r="J86" i="71" s="1"/>
  <c r="H86" i="71"/>
  <c r="E86" i="71"/>
  <c r="G86" i="71" s="1"/>
  <c r="B86" i="71"/>
  <c r="AL85" i="71"/>
  <c r="AJ85" i="71"/>
  <c r="AK85" i="71" s="1"/>
  <c r="AG85" i="71"/>
  <c r="AH85" i="71" s="1"/>
  <c r="AI85" i="71" s="1"/>
  <c r="AF85" i="71"/>
  <c r="AD85" i="71"/>
  <c r="AE85" i="71" s="1"/>
  <c r="AC85" i="71"/>
  <c r="AA85" i="71"/>
  <c r="AB85" i="71" s="1"/>
  <c r="T85" i="71"/>
  <c r="S85" i="71"/>
  <c r="M85" i="71"/>
  <c r="L85" i="71"/>
  <c r="N85" i="71" s="1"/>
  <c r="I85" i="71"/>
  <c r="J85" i="71" s="1"/>
  <c r="H85" i="71"/>
  <c r="E85" i="71"/>
  <c r="G85" i="71" s="1"/>
  <c r="B85" i="71"/>
  <c r="AL84" i="71"/>
  <c r="AJ84" i="71"/>
  <c r="AK84" i="71" s="1"/>
  <c r="AG84" i="71"/>
  <c r="AH84" i="71" s="1"/>
  <c r="AI84" i="71" s="1"/>
  <c r="AF84" i="71"/>
  <c r="AD84" i="71"/>
  <c r="AE84" i="71" s="1"/>
  <c r="AC84" i="71"/>
  <c r="AA84" i="71"/>
  <c r="AB84" i="71" s="1"/>
  <c r="T84" i="71"/>
  <c r="S84" i="71"/>
  <c r="N84" i="71"/>
  <c r="O84" i="71" s="1"/>
  <c r="M84" i="71"/>
  <c r="L84" i="71"/>
  <c r="I84" i="71"/>
  <c r="J84" i="71" s="1"/>
  <c r="H84" i="71"/>
  <c r="E84" i="71"/>
  <c r="G84" i="71" s="1"/>
  <c r="B84" i="71"/>
  <c r="AL83" i="71"/>
  <c r="AJ83" i="71"/>
  <c r="AK83" i="71" s="1"/>
  <c r="AG83" i="71"/>
  <c r="AH83" i="71" s="1"/>
  <c r="AI83" i="71" s="1"/>
  <c r="AF83" i="71"/>
  <c r="AD83" i="71"/>
  <c r="AE83" i="71" s="1"/>
  <c r="AC83" i="71"/>
  <c r="AA83" i="71"/>
  <c r="AB83" i="71" s="1"/>
  <c r="T83" i="71"/>
  <c r="S83" i="71"/>
  <c r="O83" i="71"/>
  <c r="P83" i="71" s="1"/>
  <c r="M83" i="71"/>
  <c r="L83" i="71"/>
  <c r="N83" i="71" s="1"/>
  <c r="I83" i="71"/>
  <c r="J83" i="71" s="1"/>
  <c r="H83" i="71"/>
  <c r="E83" i="71"/>
  <c r="G83" i="71" s="1"/>
  <c r="B83" i="71"/>
  <c r="AL82" i="71"/>
  <c r="AJ82" i="71"/>
  <c r="AK82" i="71" s="1"/>
  <c r="AG82" i="71"/>
  <c r="AH82" i="71" s="1"/>
  <c r="AI82" i="71" s="1"/>
  <c r="AF82" i="71"/>
  <c r="AD82" i="71"/>
  <c r="AE82" i="71" s="1"/>
  <c r="AC82" i="71"/>
  <c r="AA82" i="71"/>
  <c r="AB82" i="71" s="1"/>
  <c r="T82" i="71"/>
  <c r="S82" i="71"/>
  <c r="M82" i="71"/>
  <c r="L82" i="71"/>
  <c r="I82" i="71"/>
  <c r="J82" i="71" s="1"/>
  <c r="H82" i="71"/>
  <c r="E82" i="71"/>
  <c r="G82" i="71" s="1"/>
  <c r="B82" i="71"/>
  <c r="AL81" i="71"/>
  <c r="AJ81" i="71"/>
  <c r="AK81" i="71" s="1"/>
  <c r="AG81" i="71"/>
  <c r="AH81" i="71" s="1"/>
  <c r="AI81" i="71" s="1"/>
  <c r="AF81" i="71"/>
  <c r="AD81" i="71"/>
  <c r="AE81" i="71" s="1"/>
  <c r="AC81" i="71"/>
  <c r="AA81" i="71"/>
  <c r="AB81" i="71" s="1"/>
  <c r="T81" i="71"/>
  <c r="S81" i="71"/>
  <c r="N81" i="71"/>
  <c r="M81" i="71"/>
  <c r="L81" i="71"/>
  <c r="I81" i="71"/>
  <c r="J81" i="71" s="1"/>
  <c r="H81" i="71"/>
  <c r="E81" i="71"/>
  <c r="G81" i="71" s="1"/>
  <c r="B81" i="71"/>
  <c r="AL80" i="71"/>
  <c r="AJ80" i="71"/>
  <c r="AK80" i="71" s="1"/>
  <c r="AI80" i="71"/>
  <c r="AG80" i="71"/>
  <c r="AH80" i="71" s="1"/>
  <c r="AF80" i="71"/>
  <c r="AD80" i="71"/>
  <c r="AE80" i="71" s="1"/>
  <c r="AC80" i="71"/>
  <c r="AA80" i="71"/>
  <c r="AB80" i="71" s="1"/>
  <c r="T80" i="71"/>
  <c r="S80" i="71"/>
  <c r="N80" i="71"/>
  <c r="O80" i="71" s="1"/>
  <c r="M80" i="71"/>
  <c r="L80" i="71"/>
  <c r="I80" i="71"/>
  <c r="J80" i="71" s="1"/>
  <c r="H80" i="71"/>
  <c r="E80" i="71"/>
  <c r="G80" i="71" s="1"/>
  <c r="B80" i="71"/>
  <c r="AL79" i="71"/>
  <c r="AJ79" i="71"/>
  <c r="AK79" i="71" s="1"/>
  <c r="AG79" i="71"/>
  <c r="AH79" i="71" s="1"/>
  <c r="AI79" i="71" s="1"/>
  <c r="AF79" i="71"/>
  <c r="AD79" i="71"/>
  <c r="AE79" i="71" s="1"/>
  <c r="AC79" i="71"/>
  <c r="AA79" i="71"/>
  <c r="AB79" i="71" s="1"/>
  <c r="T79" i="71"/>
  <c r="S79" i="71"/>
  <c r="M79" i="71"/>
  <c r="L79" i="71"/>
  <c r="N79" i="71" s="1"/>
  <c r="I79" i="71"/>
  <c r="J79" i="71" s="1"/>
  <c r="H79" i="71"/>
  <c r="E79" i="71"/>
  <c r="G79" i="71" s="1"/>
  <c r="B79" i="71"/>
  <c r="AL78" i="71"/>
  <c r="AJ78" i="71"/>
  <c r="AK78" i="71" s="1"/>
  <c r="AG78" i="71"/>
  <c r="AH78" i="71" s="1"/>
  <c r="AI78" i="71" s="1"/>
  <c r="AF78" i="71"/>
  <c r="AD78" i="71"/>
  <c r="AE78" i="71" s="1"/>
  <c r="AC78" i="71"/>
  <c r="AA78" i="71"/>
  <c r="AB78" i="71" s="1"/>
  <c r="T78" i="71"/>
  <c r="S78" i="71"/>
  <c r="M78" i="71"/>
  <c r="L78" i="71"/>
  <c r="N78" i="71" s="1"/>
  <c r="I78" i="71"/>
  <c r="J78" i="71" s="1"/>
  <c r="H78" i="71"/>
  <c r="E78" i="71"/>
  <c r="G78" i="71" s="1"/>
  <c r="B78" i="71"/>
  <c r="AL77" i="71"/>
  <c r="AJ77" i="71"/>
  <c r="AK77" i="71" s="1"/>
  <c r="AH77" i="71"/>
  <c r="AI77" i="71" s="1"/>
  <c r="AG77" i="71"/>
  <c r="AF77" i="71"/>
  <c r="AD77" i="71"/>
  <c r="AE77" i="71" s="1"/>
  <c r="AC77" i="71"/>
  <c r="AA77" i="71"/>
  <c r="AB77" i="71" s="1"/>
  <c r="T77" i="71"/>
  <c r="S77" i="71"/>
  <c r="M77" i="71"/>
  <c r="L77" i="71"/>
  <c r="I77" i="71"/>
  <c r="J77" i="71" s="1"/>
  <c r="H77" i="71"/>
  <c r="E77" i="71"/>
  <c r="G77" i="71" s="1"/>
  <c r="B77" i="71"/>
  <c r="AL76" i="71"/>
  <c r="AJ76" i="71"/>
  <c r="AK76" i="71" s="1"/>
  <c r="AG76" i="71"/>
  <c r="AH76" i="71" s="1"/>
  <c r="AI76" i="71" s="1"/>
  <c r="AF76" i="71"/>
  <c r="AD76" i="71"/>
  <c r="AE76" i="71" s="1"/>
  <c r="AC76" i="71"/>
  <c r="AA76" i="71"/>
  <c r="AB76" i="71" s="1"/>
  <c r="T76" i="71"/>
  <c r="S76" i="71"/>
  <c r="N76" i="71"/>
  <c r="M76" i="71"/>
  <c r="L76" i="71"/>
  <c r="I76" i="71"/>
  <c r="J76" i="71" s="1"/>
  <c r="H76" i="71"/>
  <c r="E76" i="71"/>
  <c r="G76" i="71" s="1"/>
  <c r="B76" i="71"/>
  <c r="AL75" i="71"/>
  <c r="AJ75" i="71"/>
  <c r="AK75" i="71" s="1"/>
  <c r="AG75" i="71"/>
  <c r="AH75" i="71" s="1"/>
  <c r="AI75" i="71" s="1"/>
  <c r="AF75" i="71"/>
  <c r="AD75" i="71"/>
  <c r="AE75" i="71" s="1"/>
  <c r="AC75" i="71"/>
  <c r="AB75" i="71"/>
  <c r="AA75" i="71"/>
  <c r="T75" i="71"/>
  <c r="S75" i="71"/>
  <c r="M75" i="71"/>
  <c r="L75" i="71"/>
  <c r="N75" i="71" s="1"/>
  <c r="I75" i="71"/>
  <c r="J75" i="71" s="1"/>
  <c r="H75" i="71"/>
  <c r="E75" i="71"/>
  <c r="G75" i="71" s="1"/>
  <c r="B75" i="71"/>
  <c r="AL74" i="71"/>
  <c r="AJ74" i="71"/>
  <c r="AK74" i="71" s="1"/>
  <c r="AG74" i="71"/>
  <c r="AH74" i="71" s="1"/>
  <c r="AI74" i="71" s="1"/>
  <c r="AF74" i="71"/>
  <c r="AD74" i="71"/>
  <c r="AE74" i="71" s="1"/>
  <c r="AC74" i="71"/>
  <c r="AA74" i="71"/>
  <c r="AB74" i="71" s="1"/>
  <c r="T74" i="71"/>
  <c r="S74" i="71"/>
  <c r="M74" i="71"/>
  <c r="L74" i="71"/>
  <c r="I74" i="71"/>
  <c r="J74" i="71" s="1"/>
  <c r="H74" i="71"/>
  <c r="E74" i="71"/>
  <c r="G74" i="71" s="1"/>
  <c r="B74" i="71"/>
  <c r="AL73" i="71"/>
  <c r="AJ73" i="71"/>
  <c r="AK73" i="71" s="1"/>
  <c r="AH73" i="71"/>
  <c r="AI73" i="71" s="1"/>
  <c r="AG73" i="71"/>
  <c r="AF73" i="71"/>
  <c r="AD73" i="71"/>
  <c r="AE73" i="71" s="1"/>
  <c r="AC73" i="71"/>
  <c r="AA73" i="71"/>
  <c r="AB73" i="71" s="1"/>
  <c r="T73" i="71"/>
  <c r="S73" i="71"/>
  <c r="M73" i="71"/>
  <c r="L73" i="71"/>
  <c r="I73" i="71"/>
  <c r="J73" i="71" s="1"/>
  <c r="H73" i="71"/>
  <c r="E73" i="71"/>
  <c r="G73" i="71" s="1"/>
  <c r="B73" i="71"/>
  <c r="AL72" i="71"/>
  <c r="AK72" i="71"/>
  <c r="AJ72" i="71"/>
  <c r="AG72" i="71"/>
  <c r="AH72" i="71" s="1"/>
  <c r="AI72" i="71" s="1"/>
  <c r="AF72" i="71"/>
  <c r="AD72" i="71"/>
  <c r="AE72" i="71" s="1"/>
  <c r="AC72" i="71"/>
  <c r="AA72" i="71"/>
  <c r="AB72" i="71" s="1"/>
  <c r="T72" i="71"/>
  <c r="S72" i="71"/>
  <c r="N72" i="71"/>
  <c r="M72" i="71"/>
  <c r="L72" i="71"/>
  <c r="I72" i="71"/>
  <c r="J72" i="71" s="1"/>
  <c r="H72" i="71"/>
  <c r="E72" i="71"/>
  <c r="G72" i="71" s="1"/>
  <c r="B72" i="71"/>
  <c r="AL71" i="71"/>
  <c r="AJ71" i="71"/>
  <c r="AK71" i="71" s="1"/>
  <c r="AG71" i="71"/>
  <c r="AH71" i="71" s="1"/>
  <c r="AI71" i="71" s="1"/>
  <c r="AF71" i="71"/>
  <c r="AD71" i="71"/>
  <c r="AE71" i="71" s="1"/>
  <c r="AC71" i="71"/>
  <c r="AA71" i="71"/>
  <c r="AB71" i="71" s="1"/>
  <c r="T71" i="71"/>
  <c r="S71" i="71"/>
  <c r="M71" i="71"/>
  <c r="L71" i="71"/>
  <c r="N71" i="71" s="1"/>
  <c r="I71" i="71"/>
  <c r="J71" i="71" s="1"/>
  <c r="H71" i="71"/>
  <c r="E71" i="71"/>
  <c r="G71" i="71" s="1"/>
  <c r="B71" i="71"/>
  <c r="AL70" i="71"/>
  <c r="AJ70" i="71"/>
  <c r="AK70" i="71" s="1"/>
  <c r="AG70" i="71"/>
  <c r="AH70" i="71" s="1"/>
  <c r="AI70" i="71" s="1"/>
  <c r="AF70" i="71"/>
  <c r="AD70" i="71"/>
  <c r="AE70" i="71" s="1"/>
  <c r="AC70" i="71"/>
  <c r="AA70" i="71"/>
  <c r="AB70" i="71" s="1"/>
  <c r="T70" i="71"/>
  <c r="S70" i="71"/>
  <c r="M70" i="71"/>
  <c r="L70" i="71"/>
  <c r="N70" i="71" s="1"/>
  <c r="I70" i="71"/>
  <c r="J70" i="71" s="1"/>
  <c r="H70" i="71"/>
  <c r="E70" i="71"/>
  <c r="G70" i="71" s="1"/>
  <c r="B70" i="71"/>
  <c r="AL69" i="71"/>
  <c r="AJ69" i="71"/>
  <c r="AK69" i="71" s="1"/>
  <c r="AI69" i="71"/>
  <c r="AH69" i="71"/>
  <c r="AG69" i="71"/>
  <c r="AF69" i="71"/>
  <c r="AD69" i="71"/>
  <c r="AE69" i="71" s="1"/>
  <c r="AC69" i="71"/>
  <c r="AA69" i="71"/>
  <c r="AB69" i="71" s="1"/>
  <c r="T69" i="71"/>
  <c r="S69" i="71"/>
  <c r="M69" i="71"/>
  <c r="L69" i="71"/>
  <c r="I69" i="71"/>
  <c r="J69" i="71" s="1"/>
  <c r="H69" i="71"/>
  <c r="E69" i="71"/>
  <c r="G69" i="71" s="1"/>
  <c r="B69" i="71"/>
  <c r="AL68" i="71"/>
  <c r="AK68" i="71"/>
  <c r="AJ68" i="71"/>
  <c r="AG68" i="71"/>
  <c r="AH68" i="71" s="1"/>
  <c r="AI68" i="71" s="1"/>
  <c r="AF68" i="71"/>
  <c r="AD68" i="71"/>
  <c r="AE68" i="71" s="1"/>
  <c r="AC68" i="71"/>
  <c r="AA68" i="71"/>
  <c r="AB68" i="71" s="1"/>
  <c r="T68" i="71"/>
  <c r="S68" i="71"/>
  <c r="N68" i="71"/>
  <c r="M68" i="71"/>
  <c r="L68" i="71"/>
  <c r="J68" i="71"/>
  <c r="G68" i="71"/>
  <c r="B68" i="71"/>
  <c r="AL67" i="71"/>
  <c r="AK67" i="71"/>
  <c r="AJ67" i="71"/>
  <c r="AG67" i="71"/>
  <c r="AH67" i="71" s="1"/>
  <c r="AI67" i="71" s="1"/>
  <c r="AF67" i="71"/>
  <c r="AD67" i="71"/>
  <c r="AE67" i="71" s="1"/>
  <c r="AC67" i="71"/>
  <c r="AA67" i="71"/>
  <c r="AB67" i="71" s="1"/>
  <c r="T67" i="71"/>
  <c r="S67" i="71"/>
  <c r="N67" i="71"/>
  <c r="M67" i="71"/>
  <c r="L67" i="71"/>
  <c r="I67" i="71"/>
  <c r="J67" i="71" s="1"/>
  <c r="H67" i="71"/>
  <c r="E67" i="71"/>
  <c r="G67" i="71" s="1"/>
  <c r="B67" i="71"/>
  <c r="AL66" i="71"/>
  <c r="AK66" i="71"/>
  <c r="AJ66" i="71"/>
  <c r="AG66" i="71"/>
  <c r="AH66" i="71" s="1"/>
  <c r="AI66" i="71" s="1"/>
  <c r="AF66" i="71"/>
  <c r="AD66" i="71"/>
  <c r="AE66" i="71" s="1"/>
  <c r="AC66" i="71"/>
  <c r="AA66" i="71"/>
  <c r="AB66" i="71" s="1"/>
  <c r="T66" i="71"/>
  <c r="S66" i="71"/>
  <c r="M66" i="71"/>
  <c r="L66" i="71"/>
  <c r="N66" i="71" s="1"/>
  <c r="I66" i="71"/>
  <c r="J66" i="71" s="1"/>
  <c r="H66" i="71"/>
  <c r="E66" i="71"/>
  <c r="G66" i="71" s="1"/>
  <c r="B66" i="71"/>
  <c r="AL65" i="71"/>
  <c r="AJ65" i="71"/>
  <c r="AK65" i="71" s="1"/>
  <c r="AI65" i="71"/>
  <c r="AG65" i="71"/>
  <c r="AH65" i="71" s="1"/>
  <c r="AF65" i="71"/>
  <c r="AD65" i="71"/>
  <c r="AE65" i="71" s="1"/>
  <c r="AC65" i="71"/>
  <c r="AA65" i="71"/>
  <c r="AB65" i="71" s="1"/>
  <c r="T65" i="71"/>
  <c r="S65" i="71"/>
  <c r="P65" i="71"/>
  <c r="N65" i="71"/>
  <c r="O65" i="71" s="1"/>
  <c r="M65" i="71"/>
  <c r="L65" i="71"/>
  <c r="I65" i="71"/>
  <c r="J65" i="71" s="1"/>
  <c r="H65" i="71"/>
  <c r="G65" i="71"/>
  <c r="E65" i="71"/>
  <c r="B65" i="71"/>
  <c r="AL64" i="71"/>
  <c r="AJ64" i="71"/>
  <c r="AK64" i="71" s="1"/>
  <c r="AH64" i="71"/>
  <c r="AI64" i="71" s="1"/>
  <c r="AG64" i="71"/>
  <c r="AF64" i="71"/>
  <c r="AD64" i="71"/>
  <c r="AE64" i="71" s="1"/>
  <c r="AC64" i="71"/>
  <c r="AA64" i="71"/>
  <c r="AB64" i="71" s="1"/>
  <c r="T64" i="71"/>
  <c r="S64" i="71"/>
  <c r="O64" i="71"/>
  <c r="P64" i="71" s="1"/>
  <c r="M64" i="71"/>
  <c r="L64" i="71"/>
  <c r="N64" i="71" s="1"/>
  <c r="I64" i="71"/>
  <c r="J64" i="71" s="1"/>
  <c r="H64" i="71"/>
  <c r="E64" i="71"/>
  <c r="G64" i="71" s="1"/>
  <c r="B64" i="71"/>
  <c r="AL63" i="71"/>
  <c r="AK63" i="71"/>
  <c r="AJ63" i="71"/>
  <c r="AG63" i="71"/>
  <c r="AH63" i="71" s="1"/>
  <c r="AI63" i="71" s="1"/>
  <c r="AF63" i="71"/>
  <c r="AD63" i="71"/>
  <c r="AE63" i="71" s="1"/>
  <c r="AC63" i="71"/>
  <c r="AA63" i="71"/>
  <c r="AB63" i="71" s="1"/>
  <c r="T63" i="71"/>
  <c r="S63" i="71"/>
  <c r="M63" i="71"/>
  <c r="L63" i="71"/>
  <c r="I63" i="71"/>
  <c r="J63" i="71" s="1"/>
  <c r="H63" i="71"/>
  <c r="G63" i="71"/>
  <c r="E63" i="71"/>
  <c r="B63" i="71"/>
  <c r="AL62" i="71"/>
  <c r="AK62" i="71"/>
  <c r="AJ62" i="71"/>
  <c r="AG62" i="71"/>
  <c r="AH62" i="71" s="1"/>
  <c r="AI62" i="71" s="1"/>
  <c r="AF62" i="71"/>
  <c r="AD62" i="71"/>
  <c r="AE62" i="71" s="1"/>
  <c r="AC62" i="71"/>
  <c r="AA62" i="71"/>
  <c r="AB62" i="71" s="1"/>
  <c r="T62" i="71"/>
  <c r="S62" i="71"/>
  <c r="M62" i="71"/>
  <c r="L62" i="71"/>
  <c r="N62" i="71" s="1"/>
  <c r="I62" i="71"/>
  <c r="J62" i="71" s="1"/>
  <c r="H62" i="71"/>
  <c r="E62" i="71"/>
  <c r="G62" i="71" s="1"/>
  <c r="B62" i="71"/>
  <c r="AL61" i="71"/>
  <c r="AJ61" i="71"/>
  <c r="AK61" i="71" s="1"/>
  <c r="AG61" i="71"/>
  <c r="AH61" i="71" s="1"/>
  <c r="AI61" i="71" s="1"/>
  <c r="AF61" i="71"/>
  <c r="AD61" i="71"/>
  <c r="AE61" i="71" s="1"/>
  <c r="AC61" i="71"/>
  <c r="AB61" i="71"/>
  <c r="AA61" i="71"/>
  <c r="T61" i="71"/>
  <c r="S61" i="71"/>
  <c r="N61" i="71"/>
  <c r="M61" i="71"/>
  <c r="L61" i="71"/>
  <c r="I61" i="71"/>
  <c r="J61" i="71" s="1"/>
  <c r="H61" i="71"/>
  <c r="E61" i="71"/>
  <c r="G61" i="71" s="1"/>
  <c r="B61" i="71"/>
  <c r="AL60" i="71"/>
  <c r="AJ60" i="71"/>
  <c r="AK60" i="71" s="1"/>
  <c r="AG60" i="71"/>
  <c r="AH60" i="71" s="1"/>
  <c r="AI60" i="71" s="1"/>
  <c r="AF60" i="71"/>
  <c r="AD60" i="71"/>
  <c r="AE60" i="71" s="1"/>
  <c r="AC60" i="71"/>
  <c r="AA60" i="71"/>
  <c r="AB60" i="71" s="1"/>
  <c r="T60" i="71"/>
  <c r="S60" i="71"/>
  <c r="P60" i="71"/>
  <c r="Q60" i="71" s="1"/>
  <c r="M60" i="71"/>
  <c r="L60" i="71"/>
  <c r="N60" i="71" s="1"/>
  <c r="O60" i="71" s="1"/>
  <c r="I60" i="71"/>
  <c r="J60" i="71" s="1"/>
  <c r="H60" i="71"/>
  <c r="G60" i="71"/>
  <c r="E60" i="71"/>
  <c r="B60" i="71"/>
  <c r="AL59" i="71"/>
  <c r="AJ59" i="71"/>
  <c r="AK59" i="71" s="1"/>
  <c r="AG59" i="71"/>
  <c r="AH59" i="71" s="1"/>
  <c r="AI59" i="71" s="1"/>
  <c r="AF59" i="71"/>
  <c r="AD59" i="71"/>
  <c r="AE59" i="71" s="1"/>
  <c r="AC59" i="71"/>
  <c r="AA59" i="71"/>
  <c r="AB59" i="71" s="1"/>
  <c r="T59" i="71"/>
  <c r="S59" i="71"/>
  <c r="M59" i="71"/>
  <c r="L59" i="71"/>
  <c r="I59" i="71"/>
  <c r="J59" i="71" s="1"/>
  <c r="H59" i="71"/>
  <c r="E59" i="71"/>
  <c r="G59" i="71" s="1"/>
  <c r="B59" i="71"/>
  <c r="AL58" i="71"/>
  <c r="AJ58" i="71"/>
  <c r="AK58" i="71" s="1"/>
  <c r="AG58" i="71"/>
  <c r="AH58" i="71" s="1"/>
  <c r="AI58" i="71" s="1"/>
  <c r="AF58" i="71"/>
  <c r="AD58" i="71"/>
  <c r="AE58" i="71" s="1"/>
  <c r="AC58" i="71"/>
  <c r="AA58" i="71"/>
  <c r="AB58" i="71" s="1"/>
  <c r="T58" i="71"/>
  <c r="S58" i="71"/>
  <c r="N58" i="71"/>
  <c r="M58" i="71"/>
  <c r="L58" i="71"/>
  <c r="I58" i="71"/>
  <c r="J58" i="71" s="1"/>
  <c r="H58" i="71"/>
  <c r="E58" i="71"/>
  <c r="G58" i="71" s="1"/>
  <c r="B58" i="71"/>
  <c r="AL57" i="71"/>
  <c r="AK57" i="71"/>
  <c r="AJ57" i="71"/>
  <c r="AG57" i="71"/>
  <c r="AH57" i="71" s="1"/>
  <c r="AI57" i="71" s="1"/>
  <c r="AF57" i="71"/>
  <c r="AD57" i="71"/>
  <c r="AE57" i="71" s="1"/>
  <c r="AC57" i="71"/>
  <c r="AB57" i="71"/>
  <c r="AA57" i="71"/>
  <c r="T57" i="71"/>
  <c r="S57" i="71"/>
  <c r="M57" i="71"/>
  <c r="L57" i="71"/>
  <c r="N57" i="71" s="1"/>
  <c r="I57" i="71"/>
  <c r="J57" i="71" s="1"/>
  <c r="H57" i="71"/>
  <c r="E57" i="71"/>
  <c r="G57" i="71" s="1"/>
  <c r="B57" i="71"/>
  <c r="AL56" i="71"/>
  <c r="AJ56" i="71"/>
  <c r="AK56" i="71" s="1"/>
  <c r="AG56" i="71"/>
  <c r="AH56" i="71" s="1"/>
  <c r="AI56" i="71" s="1"/>
  <c r="AF56" i="71"/>
  <c r="AD56" i="71"/>
  <c r="AE56" i="71" s="1"/>
  <c r="AC56" i="71"/>
  <c r="AA56" i="71"/>
  <c r="AB56" i="71" s="1"/>
  <c r="T56" i="71"/>
  <c r="S56" i="71"/>
  <c r="M56" i="71"/>
  <c r="L56" i="71"/>
  <c r="N56" i="71" s="1"/>
  <c r="O56" i="71" s="1"/>
  <c r="I56" i="71"/>
  <c r="J56" i="71" s="1"/>
  <c r="H56" i="71"/>
  <c r="E56" i="71"/>
  <c r="G56" i="71" s="1"/>
  <c r="B56" i="71"/>
  <c r="AL55" i="71"/>
  <c r="AJ55" i="71"/>
  <c r="AK55" i="71" s="1"/>
  <c r="AH55" i="71"/>
  <c r="AI55" i="71" s="1"/>
  <c r="AG55" i="71"/>
  <c r="AF55" i="71"/>
  <c r="AD55" i="71"/>
  <c r="AE55" i="71" s="1"/>
  <c r="AC55" i="71"/>
  <c r="AA55" i="71"/>
  <c r="AB55" i="71" s="1"/>
  <c r="T55" i="71"/>
  <c r="S55" i="71"/>
  <c r="M55" i="71"/>
  <c r="L55" i="71"/>
  <c r="I55" i="71"/>
  <c r="J55" i="71" s="1"/>
  <c r="H55" i="71"/>
  <c r="G55" i="71"/>
  <c r="E55" i="71"/>
  <c r="B55" i="71"/>
  <c r="AL54" i="71"/>
  <c r="AK54" i="71"/>
  <c r="AJ54" i="71"/>
  <c r="AG54" i="71"/>
  <c r="AH54" i="71" s="1"/>
  <c r="AI54" i="71" s="1"/>
  <c r="AF54" i="71"/>
  <c r="AD54" i="71"/>
  <c r="AE54" i="71" s="1"/>
  <c r="AC54" i="71"/>
  <c r="AA54" i="71"/>
  <c r="AB54" i="71" s="1"/>
  <c r="T54" i="71"/>
  <c r="S54" i="71"/>
  <c r="M54" i="71"/>
  <c r="L54" i="71"/>
  <c r="N54" i="71" s="1"/>
  <c r="O54" i="71" s="1"/>
  <c r="I54" i="71"/>
  <c r="J54" i="71" s="1"/>
  <c r="H54" i="71"/>
  <c r="E54" i="71"/>
  <c r="G54" i="71" s="1"/>
  <c r="B54" i="71"/>
  <c r="AL53" i="71"/>
  <c r="AJ53" i="71"/>
  <c r="AK53" i="71" s="1"/>
  <c r="AG53" i="71"/>
  <c r="AH53" i="71" s="1"/>
  <c r="AI53" i="71" s="1"/>
  <c r="AF53" i="71"/>
  <c r="AD53" i="71"/>
  <c r="AE53" i="71" s="1"/>
  <c r="AC53" i="71"/>
  <c r="AB53" i="71"/>
  <c r="AA53" i="71"/>
  <c r="T53" i="71"/>
  <c r="S53" i="71"/>
  <c r="N53" i="71"/>
  <c r="M53" i="71"/>
  <c r="L53" i="71"/>
  <c r="I53" i="71"/>
  <c r="J53" i="71" s="1"/>
  <c r="H53" i="71"/>
  <c r="E53" i="71"/>
  <c r="G53" i="71" s="1"/>
  <c r="B53" i="71"/>
  <c r="AL52" i="71"/>
  <c r="AJ52" i="71"/>
  <c r="AK52" i="71" s="1"/>
  <c r="AG52" i="71"/>
  <c r="AH52" i="71" s="1"/>
  <c r="AI52" i="71" s="1"/>
  <c r="AF52" i="71"/>
  <c r="AD52" i="71"/>
  <c r="AE52" i="71" s="1"/>
  <c r="AC52" i="71"/>
  <c r="AA52" i="71"/>
  <c r="AB52" i="71" s="1"/>
  <c r="T52" i="71"/>
  <c r="S52" i="71"/>
  <c r="P52" i="71"/>
  <c r="M52" i="71"/>
  <c r="L52" i="71"/>
  <c r="N52" i="71" s="1"/>
  <c r="O52" i="71" s="1"/>
  <c r="I52" i="71"/>
  <c r="J52" i="71" s="1"/>
  <c r="H52" i="71"/>
  <c r="G52" i="71"/>
  <c r="E52" i="71"/>
  <c r="B52" i="71"/>
  <c r="AL51" i="71"/>
  <c r="AJ51" i="71"/>
  <c r="AK51" i="71" s="1"/>
  <c r="AG51" i="71"/>
  <c r="AH51" i="71" s="1"/>
  <c r="AI51" i="71" s="1"/>
  <c r="AF51" i="71"/>
  <c r="AD51" i="71"/>
  <c r="AE51" i="71" s="1"/>
  <c r="AC51" i="71"/>
  <c r="AA51" i="71"/>
  <c r="AB51" i="71" s="1"/>
  <c r="T51" i="71"/>
  <c r="S51" i="71"/>
  <c r="M51" i="71"/>
  <c r="L51" i="71"/>
  <c r="I51" i="71"/>
  <c r="J51" i="71" s="1"/>
  <c r="H51" i="71"/>
  <c r="G51" i="71"/>
  <c r="E51" i="71"/>
  <c r="B51" i="71"/>
  <c r="AL50" i="71"/>
  <c r="AK50" i="71"/>
  <c r="AJ50" i="71"/>
  <c r="AH50" i="71"/>
  <c r="AI50" i="71" s="1"/>
  <c r="AG50" i="71"/>
  <c r="AF50" i="71"/>
  <c r="AD50" i="71"/>
  <c r="AE50" i="71" s="1"/>
  <c r="AC50" i="71"/>
  <c r="AA50" i="71"/>
  <c r="AB50" i="71" s="1"/>
  <c r="T50" i="71"/>
  <c r="S50" i="71"/>
  <c r="M50" i="71"/>
  <c r="L50" i="71"/>
  <c r="N50" i="71" s="1"/>
  <c r="O50" i="71" s="1"/>
  <c r="I50" i="71"/>
  <c r="J50" i="71" s="1"/>
  <c r="H50" i="71"/>
  <c r="E50" i="71"/>
  <c r="G50" i="71" s="1"/>
  <c r="B50" i="71"/>
  <c r="AL49" i="71"/>
  <c r="AJ49" i="71"/>
  <c r="AK49" i="71" s="1"/>
  <c r="AG49" i="71"/>
  <c r="AH49" i="71" s="1"/>
  <c r="AI49" i="71" s="1"/>
  <c r="AF49" i="71"/>
  <c r="AD49" i="71"/>
  <c r="AE49" i="71" s="1"/>
  <c r="AC49" i="71"/>
  <c r="AB49" i="71"/>
  <c r="AA49" i="71"/>
  <c r="T49" i="71"/>
  <c r="S49" i="71"/>
  <c r="N49" i="71"/>
  <c r="M49" i="71"/>
  <c r="L49" i="71"/>
  <c r="I49" i="71"/>
  <c r="J49" i="71" s="1"/>
  <c r="H49" i="71"/>
  <c r="E49" i="71"/>
  <c r="G49" i="71" s="1"/>
  <c r="B49" i="71"/>
  <c r="AL48" i="71"/>
  <c r="AJ48" i="71"/>
  <c r="AK48" i="71" s="1"/>
  <c r="AG48" i="71"/>
  <c r="AH48" i="71" s="1"/>
  <c r="AI48" i="71" s="1"/>
  <c r="AF48" i="71"/>
  <c r="AD48" i="71"/>
  <c r="AE48" i="71" s="1"/>
  <c r="AC48" i="71"/>
  <c r="AA48" i="71"/>
  <c r="AB48" i="71" s="1"/>
  <c r="T48" i="71"/>
  <c r="S48" i="71"/>
  <c r="P48" i="71"/>
  <c r="M48" i="71"/>
  <c r="L48" i="71"/>
  <c r="N48" i="71" s="1"/>
  <c r="O48" i="71" s="1"/>
  <c r="J48" i="71"/>
  <c r="G48" i="71"/>
  <c r="B48" i="71"/>
  <c r="AL47" i="71"/>
  <c r="AJ47" i="71"/>
  <c r="AK47" i="71" s="1"/>
  <c r="AG47" i="71"/>
  <c r="AH47" i="71" s="1"/>
  <c r="AI47" i="71" s="1"/>
  <c r="AF47" i="71"/>
  <c r="AD47" i="71"/>
  <c r="AE47" i="71" s="1"/>
  <c r="AC47" i="71"/>
  <c r="AA47" i="71"/>
  <c r="AB47" i="71" s="1"/>
  <c r="T47" i="71"/>
  <c r="S47" i="71"/>
  <c r="P47" i="71"/>
  <c r="M47" i="71"/>
  <c r="L47" i="71"/>
  <c r="N47" i="71" s="1"/>
  <c r="O47" i="71" s="1"/>
  <c r="I47" i="71"/>
  <c r="J47" i="71" s="1"/>
  <c r="H47" i="71"/>
  <c r="G47" i="71"/>
  <c r="E47" i="71"/>
  <c r="B47" i="71"/>
  <c r="AL46" i="71"/>
  <c r="AJ46" i="71"/>
  <c r="AK46" i="71" s="1"/>
  <c r="AH46" i="71"/>
  <c r="AI46" i="71" s="1"/>
  <c r="AG46" i="71"/>
  <c r="AF46" i="71"/>
  <c r="AD46" i="71"/>
  <c r="AE46" i="71" s="1"/>
  <c r="AC46" i="71"/>
  <c r="AA46" i="71"/>
  <c r="AB46" i="71" s="1"/>
  <c r="T46" i="71"/>
  <c r="S46" i="71"/>
  <c r="M46" i="71"/>
  <c r="L46" i="71"/>
  <c r="I46" i="71"/>
  <c r="J46" i="71" s="1"/>
  <c r="H46" i="71"/>
  <c r="E46" i="71"/>
  <c r="G46" i="71" s="1"/>
  <c r="B46" i="71"/>
  <c r="AL45" i="71"/>
  <c r="AJ45" i="71"/>
  <c r="AK45" i="71" s="1"/>
  <c r="AH45" i="71"/>
  <c r="AI45" i="71" s="1"/>
  <c r="AG45" i="71"/>
  <c r="AF45" i="71"/>
  <c r="AD45" i="71"/>
  <c r="AE45" i="71" s="1"/>
  <c r="AC45" i="71"/>
  <c r="AA45" i="71"/>
  <c r="AB45" i="71" s="1"/>
  <c r="T45" i="71"/>
  <c r="S45" i="71"/>
  <c r="M45" i="71"/>
  <c r="L45" i="71"/>
  <c r="N45" i="71" s="1"/>
  <c r="O45" i="71" s="1"/>
  <c r="I45" i="71"/>
  <c r="J45" i="71" s="1"/>
  <c r="H45" i="71"/>
  <c r="E45" i="71"/>
  <c r="G45" i="71" s="1"/>
  <c r="B45" i="71"/>
  <c r="AL44" i="71"/>
  <c r="AK44" i="71"/>
  <c r="AJ44" i="71"/>
  <c r="AG44" i="71"/>
  <c r="AH44" i="71" s="1"/>
  <c r="AI44" i="71" s="1"/>
  <c r="AF44" i="71"/>
  <c r="AD44" i="71"/>
  <c r="AE44" i="71" s="1"/>
  <c r="AC44" i="71"/>
  <c r="AB44" i="71"/>
  <c r="AA44" i="71"/>
  <c r="T44" i="71"/>
  <c r="S44" i="71"/>
  <c r="N44" i="71"/>
  <c r="M44" i="71"/>
  <c r="L44" i="71"/>
  <c r="I44" i="71"/>
  <c r="J44" i="71" s="1"/>
  <c r="H44" i="71"/>
  <c r="E44" i="71"/>
  <c r="G44" i="71" s="1"/>
  <c r="B44" i="71"/>
  <c r="AL43" i="71"/>
  <c r="AJ43" i="71"/>
  <c r="AK43" i="71" s="1"/>
  <c r="AG43" i="71"/>
  <c r="AH43" i="71" s="1"/>
  <c r="AI43" i="71" s="1"/>
  <c r="AF43" i="71"/>
  <c r="AD43" i="71"/>
  <c r="AE43" i="71" s="1"/>
  <c r="AC43" i="71"/>
  <c r="AA43" i="71"/>
  <c r="AB43" i="71" s="1"/>
  <c r="T43" i="71"/>
  <c r="S43" i="71"/>
  <c r="P43" i="71"/>
  <c r="M43" i="71"/>
  <c r="L43" i="71"/>
  <c r="N43" i="71" s="1"/>
  <c r="O43" i="71" s="1"/>
  <c r="I43" i="71"/>
  <c r="J43" i="71" s="1"/>
  <c r="H43" i="71"/>
  <c r="G43" i="71"/>
  <c r="E43" i="71"/>
  <c r="B43" i="71"/>
  <c r="AL42" i="71"/>
  <c r="AJ42" i="71"/>
  <c r="AK42" i="71" s="1"/>
  <c r="AG42" i="71"/>
  <c r="AH42" i="71" s="1"/>
  <c r="AI42" i="71" s="1"/>
  <c r="AF42" i="71"/>
  <c r="AD42" i="71"/>
  <c r="AE42" i="71" s="1"/>
  <c r="AC42" i="71"/>
  <c r="AA42" i="71"/>
  <c r="AB42" i="71" s="1"/>
  <c r="T42" i="71"/>
  <c r="S42" i="71"/>
  <c r="M42" i="71"/>
  <c r="L42" i="71"/>
  <c r="I42" i="71"/>
  <c r="J42" i="71" s="1"/>
  <c r="H42" i="71"/>
  <c r="E42" i="71"/>
  <c r="G42" i="71" s="1"/>
  <c r="B42" i="71"/>
  <c r="AL41" i="71"/>
  <c r="AJ41" i="71"/>
  <c r="AK41" i="71" s="1"/>
  <c r="AH41" i="71"/>
  <c r="AI41" i="71" s="1"/>
  <c r="AG41" i="71"/>
  <c r="AF41" i="71"/>
  <c r="AD41" i="71"/>
  <c r="AE41" i="71" s="1"/>
  <c r="AC41" i="71"/>
  <c r="AA41" i="71"/>
  <c r="AB41" i="71" s="1"/>
  <c r="T41" i="71"/>
  <c r="S41" i="71"/>
  <c r="M41" i="71"/>
  <c r="L41" i="71"/>
  <c r="N41" i="71" s="1"/>
  <c r="O41" i="71" s="1"/>
  <c r="I41" i="71"/>
  <c r="J41" i="71" s="1"/>
  <c r="H41" i="71"/>
  <c r="E41" i="71"/>
  <c r="G41" i="71" s="1"/>
  <c r="B41" i="71"/>
  <c r="AL40" i="71"/>
  <c r="AJ40" i="71"/>
  <c r="AK40" i="71" s="1"/>
  <c r="AG40" i="71"/>
  <c r="AH40" i="71" s="1"/>
  <c r="AI40" i="71" s="1"/>
  <c r="AF40" i="71"/>
  <c r="AD40" i="71"/>
  <c r="AE40" i="71" s="1"/>
  <c r="AC40" i="71"/>
  <c r="AB40" i="71"/>
  <c r="AA40" i="71"/>
  <c r="T40" i="71"/>
  <c r="S40" i="71"/>
  <c r="N40" i="71"/>
  <c r="M40" i="71"/>
  <c r="L40" i="71"/>
  <c r="I40" i="71"/>
  <c r="J40" i="71" s="1"/>
  <c r="H40" i="71"/>
  <c r="E40" i="71"/>
  <c r="G40" i="71" s="1"/>
  <c r="B40" i="71"/>
  <c r="AL39" i="71"/>
  <c r="AJ39" i="71"/>
  <c r="AK39" i="71" s="1"/>
  <c r="AG39" i="71"/>
  <c r="AH39" i="71" s="1"/>
  <c r="AI39" i="71" s="1"/>
  <c r="AF39" i="71"/>
  <c r="AD39" i="71"/>
  <c r="AE39" i="71" s="1"/>
  <c r="AC39" i="71"/>
  <c r="AA39" i="71"/>
  <c r="AB39" i="71" s="1"/>
  <c r="T39" i="71"/>
  <c r="S39" i="71"/>
  <c r="M39" i="71"/>
  <c r="L39" i="71"/>
  <c r="N39" i="71" s="1"/>
  <c r="O39" i="71" s="1"/>
  <c r="I39" i="71"/>
  <c r="J39" i="71" s="1"/>
  <c r="H39" i="71"/>
  <c r="E39" i="71"/>
  <c r="G39" i="71" s="1"/>
  <c r="B39" i="71"/>
  <c r="AL38" i="71"/>
  <c r="AJ38" i="71"/>
  <c r="AK38" i="71" s="1"/>
  <c r="AI38" i="71"/>
  <c r="AH38" i="71"/>
  <c r="AG38" i="71"/>
  <c r="AF38" i="71"/>
  <c r="AD38" i="71"/>
  <c r="AE38" i="71" s="1"/>
  <c r="AC38" i="71"/>
  <c r="AA38" i="71"/>
  <c r="AB38" i="71" s="1"/>
  <c r="T38" i="71"/>
  <c r="S38" i="71"/>
  <c r="M38" i="71"/>
  <c r="L38" i="71"/>
  <c r="I38" i="71"/>
  <c r="J38" i="71" s="1"/>
  <c r="H38" i="71"/>
  <c r="E38" i="71"/>
  <c r="G38" i="71" s="1"/>
  <c r="B38" i="71"/>
  <c r="AL37" i="71"/>
  <c r="AK37" i="71"/>
  <c r="AJ37" i="71"/>
  <c r="AG37" i="71"/>
  <c r="AH37" i="71" s="1"/>
  <c r="AI37" i="71" s="1"/>
  <c r="AF37" i="71"/>
  <c r="AD37" i="71"/>
  <c r="AE37" i="71" s="1"/>
  <c r="AC37" i="71"/>
  <c r="AA37" i="71"/>
  <c r="AB37" i="71" s="1"/>
  <c r="T37" i="71"/>
  <c r="S37" i="71"/>
  <c r="M37" i="71"/>
  <c r="L37" i="71"/>
  <c r="N37" i="71" s="1"/>
  <c r="I37" i="71"/>
  <c r="J37" i="71" s="1"/>
  <c r="H37" i="71"/>
  <c r="E37" i="71"/>
  <c r="G37" i="71" s="1"/>
  <c r="B37" i="71"/>
  <c r="AL36" i="71"/>
  <c r="AJ36" i="71"/>
  <c r="AK36" i="71" s="1"/>
  <c r="AG36" i="71"/>
  <c r="AH36" i="71" s="1"/>
  <c r="AI36" i="71" s="1"/>
  <c r="AF36" i="71"/>
  <c r="AD36" i="71"/>
  <c r="AE36" i="71" s="1"/>
  <c r="AC36" i="71"/>
  <c r="AA36" i="71"/>
  <c r="AB36" i="71" s="1"/>
  <c r="T36" i="71"/>
  <c r="S36" i="71"/>
  <c r="M36" i="71"/>
  <c r="L36" i="71"/>
  <c r="N36" i="71" s="1"/>
  <c r="I36" i="71"/>
  <c r="J36" i="71" s="1"/>
  <c r="H36" i="71"/>
  <c r="G36" i="71"/>
  <c r="E36" i="71"/>
  <c r="B36" i="71"/>
  <c r="AL35" i="71"/>
  <c r="AJ35" i="71"/>
  <c r="AK35" i="71" s="1"/>
  <c r="AI35" i="71"/>
  <c r="AH35" i="71"/>
  <c r="AG35" i="71"/>
  <c r="AF35" i="71"/>
  <c r="AD35" i="71"/>
  <c r="AE35" i="71" s="1"/>
  <c r="AC35" i="71"/>
  <c r="AA35" i="71"/>
  <c r="AB35" i="71" s="1"/>
  <c r="T35" i="71"/>
  <c r="S35" i="71"/>
  <c r="P35" i="71"/>
  <c r="M35" i="71"/>
  <c r="L35" i="71"/>
  <c r="N35" i="71" s="1"/>
  <c r="O35" i="71" s="1"/>
  <c r="I35" i="71"/>
  <c r="J35" i="71" s="1"/>
  <c r="H35" i="71"/>
  <c r="G35" i="71"/>
  <c r="E35" i="71"/>
  <c r="B35" i="71"/>
  <c r="AL34" i="71"/>
  <c r="AK34" i="71"/>
  <c r="AJ34" i="71"/>
  <c r="AH34" i="71"/>
  <c r="AI34" i="71" s="1"/>
  <c r="AG34" i="71"/>
  <c r="AF34" i="71"/>
  <c r="AD34" i="71"/>
  <c r="AE34" i="71" s="1"/>
  <c r="AC34" i="71"/>
  <c r="AA34" i="71"/>
  <c r="AB34" i="71" s="1"/>
  <c r="T34" i="71"/>
  <c r="S34" i="71"/>
  <c r="M34" i="71"/>
  <c r="L34" i="71"/>
  <c r="I34" i="71"/>
  <c r="J34" i="71" s="1"/>
  <c r="H34" i="71"/>
  <c r="E34" i="71"/>
  <c r="G34" i="71" s="1"/>
  <c r="B34" i="71"/>
  <c r="AL33" i="71"/>
  <c r="AK33" i="71"/>
  <c r="AJ33" i="71"/>
  <c r="AG33" i="71"/>
  <c r="AH33" i="71" s="1"/>
  <c r="AI33" i="71" s="1"/>
  <c r="AF33" i="71"/>
  <c r="AD33" i="71"/>
  <c r="AE33" i="71" s="1"/>
  <c r="AC33" i="71"/>
  <c r="AB33" i="71"/>
  <c r="AA33" i="71"/>
  <c r="T33" i="71"/>
  <c r="S33" i="71"/>
  <c r="M33" i="71"/>
  <c r="L33" i="71"/>
  <c r="N33" i="71" s="1"/>
  <c r="O33" i="71" s="1"/>
  <c r="I33" i="71"/>
  <c r="J33" i="71" s="1"/>
  <c r="H33" i="71"/>
  <c r="E33" i="71"/>
  <c r="G33" i="71" s="1"/>
  <c r="B33" i="71"/>
  <c r="AL32" i="71"/>
  <c r="AK32" i="71"/>
  <c r="AJ32" i="71"/>
  <c r="AG32" i="71"/>
  <c r="AH32" i="71" s="1"/>
  <c r="AI32" i="71" s="1"/>
  <c r="AF32" i="71"/>
  <c r="AD32" i="71"/>
  <c r="AE32" i="71" s="1"/>
  <c r="AC32" i="71"/>
  <c r="AB32" i="71"/>
  <c r="AA32" i="71"/>
  <c r="T32" i="71"/>
  <c r="S32" i="71"/>
  <c r="M32" i="71"/>
  <c r="L32" i="71"/>
  <c r="N32" i="71" s="1"/>
  <c r="I32" i="71"/>
  <c r="J32" i="71" s="1"/>
  <c r="H32" i="71"/>
  <c r="E32" i="71"/>
  <c r="G32" i="71" s="1"/>
  <c r="B32" i="71"/>
  <c r="AL31" i="71"/>
  <c r="AJ31" i="71"/>
  <c r="AK31" i="71" s="1"/>
  <c r="AI31" i="71"/>
  <c r="AH31" i="71"/>
  <c r="AG31" i="71"/>
  <c r="AF31" i="71"/>
  <c r="AD31" i="71"/>
  <c r="AE31" i="71" s="1"/>
  <c r="AC31" i="71"/>
  <c r="AA31" i="71"/>
  <c r="AB31" i="71" s="1"/>
  <c r="T31" i="71"/>
  <c r="S31" i="71"/>
  <c r="M31" i="71"/>
  <c r="L31" i="71"/>
  <c r="N31" i="71" s="1"/>
  <c r="O31" i="71" s="1"/>
  <c r="I31" i="71"/>
  <c r="J31" i="71" s="1"/>
  <c r="H31" i="71"/>
  <c r="E31" i="71"/>
  <c r="G31" i="71" s="1"/>
  <c r="B31" i="71"/>
  <c r="AL30" i="71"/>
  <c r="AJ30" i="71"/>
  <c r="AK30" i="71" s="1"/>
  <c r="AI30" i="71"/>
  <c r="AH30" i="71"/>
  <c r="AG30" i="71"/>
  <c r="AF30" i="71"/>
  <c r="AD30" i="71"/>
  <c r="AE30" i="71" s="1"/>
  <c r="AC30" i="71"/>
  <c r="AA30" i="71"/>
  <c r="AB30" i="71" s="1"/>
  <c r="T30" i="71"/>
  <c r="S30" i="71"/>
  <c r="M30" i="71"/>
  <c r="L30" i="71"/>
  <c r="I30" i="71"/>
  <c r="J30" i="71" s="1"/>
  <c r="H30" i="71"/>
  <c r="E30" i="71"/>
  <c r="G30" i="71" s="1"/>
  <c r="B30" i="71"/>
  <c r="AL29" i="71"/>
  <c r="AK29" i="71"/>
  <c r="AJ29" i="71"/>
  <c r="AG29" i="71"/>
  <c r="AH29" i="71" s="1"/>
  <c r="AI29" i="71" s="1"/>
  <c r="AF29" i="71"/>
  <c r="AD29" i="71"/>
  <c r="AE29" i="71" s="1"/>
  <c r="AC29" i="71"/>
  <c r="AA29" i="71"/>
  <c r="AB29" i="71" s="1"/>
  <c r="T29" i="71"/>
  <c r="S29" i="71"/>
  <c r="M29" i="71"/>
  <c r="L29" i="71"/>
  <c r="N29" i="71" s="1"/>
  <c r="O29" i="71" s="1"/>
  <c r="I29" i="71"/>
  <c r="J29" i="71" s="1"/>
  <c r="H29" i="71"/>
  <c r="E29" i="71"/>
  <c r="G29" i="71" s="1"/>
  <c r="B29" i="71"/>
  <c r="AL28" i="71"/>
  <c r="AJ28" i="71"/>
  <c r="AK28" i="71" s="1"/>
  <c r="AG28" i="71"/>
  <c r="AH28" i="71" s="1"/>
  <c r="AI28" i="71" s="1"/>
  <c r="AF28" i="71"/>
  <c r="AD28" i="71"/>
  <c r="AE28" i="71" s="1"/>
  <c r="AC28" i="71"/>
  <c r="AB28" i="71"/>
  <c r="AA28" i="71"/>
  <c r="T28" i="71"/>
  <c r="S28" i="71"/>
  <c r="N28" i="71"/>
  <c r="M28" i="71"/>
  <c r="L28" i="71"/>
  <c r="J28" i="71"/>
  <c r="G28" i="71"/>
  <c r="B28" i="71"/>
  <c r="AL27" i="71"/>
  <c r="AJ27" i="71"/>
  <c r="AK27" i="71" s="1"/>
  <c r="AG27" i="71"/>
  <c r="AH27" i="71" s="1"/>
  <c r="AI27" i="71" s="1"/>
  <c r="AF27" i="71"/>
  <c r="AD27" i="71"/>
  <c r="AE27" i="71" s="1"/>
  <c r="AC27" i="71"/>
  <c r="AB27" i="71"/>
  <c r="AA27" i="71"/>
  <c r="T27" i="71"/>
  <c r="S27" i="71"/>
  <c r="N27" i="71"/>
  <c r="M27" i="71"/>
  <c r="L27" i="71"/>
  <c r="I27" i="71"/>
  <c r="J27" i="71" s="1"/>
  <c r="H27" i="71"/>
  <c r="G27" i="71"/>
  <c r="E27" i="71"/>
  <c r="B27" i="71"/>
  <c r="AL26" i="71"/>
  <c r="AJ26" i="71"/>
  <c r="AK26" i="71" s="1"/>
  <c r="AH26" i="71"/>
  <c r="AI26" i="71" s="1"/>
  <c r="AG26" i="71"/>
  <c r="AF26" i="71"/>
  <c r="AD26" i="71"/>
  <c r="AE26" i="71" s="1"/>
  <c r="AC26" i="71"/>
  <c r="AA26" i="71"/>
  <c r="AB26" i="71" s="1"/>
  <c r="T26" i="71"/>
  <c r="S26" i="71"/>
  <c r="M26" i="71"/>
  <c r="L26" i="71"/>
  <c r="I26" i="71"/>
  <c r="J26" i="71" s="1"/>
  <c r="H26" i="71"/>
  <c r="G26" i="71"/>
  <c r="E26" i="71"/>
  <c r="B26" i="71"/>
  <c r="AL25" i="71"/>
  <c r="AK25" i="71"/>
  <c r="AJ25" i="71"/>
  <c r="AH25" i="71"/>
  <c r="AI25" i="71" s="1"/>
  <c r="AG25" i="71"/>
  <c r="AF25" i="71"/>
  <c r="AD25" i="71"/>
  <c r="AE25" i="71" s="1"/>
  <c r="AC25" i="71"/>
  <c r="AA25" i="71"/>
  <c r="AB25" i="71" s="1"/>
  <c r="T25" i="71"/>
  <c r="S25" i="71"/>
  <c r="M25" i="71"/>
  <c r="L25" i="71"/>
  <c r="I25" i="71"/>
  <c r="J25" i="71" s="1"/>
  <c r="H25" i="71"/>
  <c r="E25" i="71"/>
  <c r="G25" i="71" s="1"/>
  <c r="B25" i="71"/>
  <c r="AL24" i="71"/>
  <c r="AJ24" i="71"/>
  <c r="AK24" i="71" s="1"/>
  <c r="AH24" i="71"/>
  <c r="AI24" i="71" s="1"/>
  <c r="AG24" i="71"/>
  <c r="AF24" i="71"/>
  <c r="AD24" i="71"/>
  <c r="AE24" i="71" s="1"/>
  <c r="AC24" i="71"/>
  <c r="AA24" i="71"/>
  <c r="AB24" i="71" s="1"/>
  <c r="T24" i="71"/>
  <c r="S24" i="71"/>
  <c r="M24" i="71"/>
  <c r="L24" i="71"/>
  <c r="N24" i="71" s="1"/>
  <c r="I24" i="71"/>
  <c r="J24" i="71" s="1"/>
  <c r="H24" i="71"/>
  <c r="E24" i="71"/>
  <c r="G24" i="71" s="1"/>
  <c r="B24" i="71"/>
  <c r="AL23" i="71"/>
  <c r="AJ23" i="71"/>
  <c r="AK23" i="71" s="1"/>
  <c r="AG23" i="71"/>
  <c r="AH23" i="71" s="1"/>
  <c r="AI23" i="71" s="1"/>
  <c r="AF23" i="71"/>
  <c r="AD23" i="71"/>
  <c r="AE23" i="71" s="1"/>
  <c r="AC23" i="71"/>
  <c r="AA23" i="71"/>
  <c r="AB23" i="71" s="1"/>
  <c r="T23" i="71"/>
  <c r="S23" i="71"/>
  <c r="M23" i="71"/>
  <c r="L23" i="71"/>
  <c r="N23" i="71" s="1"/>
  <c r="I23" i="71"/>
  <c r="J23" i="71" s="1"/>
  <c r="H23" i="71"/>
  <c r="G23" i="71"/>
  <c r="E23" i="71"/>
  <c r="B23" i="71"/>
  <c r="AL22" i="71"/>
  <c r="AJ22" i="71"/>
  <c r="AK22" i="71" s="1"/>
  <c r="AI22" i="71"/>
  <c r="AH22" i="71"/>
  <c r="AG22" i="71"/>
  <c r="AF22" i="71"/>
  <c r="AD22" i="71"/>
  <c r="AE22" i="71" s="1"/>
  <c r="AC22" i="71"/>
  <c r="AA22" i="71"/>
  <c r="AB22" i="71" s="1"/>
  <c r="T22" i="71"/>
  <c r="S22" i="71"/>
  <c r="M22" i="71"/>
  <c r="L22" i="71"/>
  <c r="N22" i="71" s="1"/>
  <c r="O22" i="71" s="1"/>
  <c r="I22" i="71"/>
  <c r="J22" i="71" s="1"/>
  <c r="H22" i="71"/>
  <c r="G22" i="71"/>
  <c r="E22" i="71"/>
  <c r="B22" i="71"/>
  <c r="AL21" i="71"/>
  <c r="AK21" i="71"/>
  <c r="AJ21" i="71"/>
  <c r="AH21" i="71"/>
  <c r="AI21" i="71" s="1"/>
  <c r="AG21" i="71"/>
  <c r="AF21" i="71"/>
  <c r="AD21" i="71"/>
  <c r="AE21" i="71" s="1"/>
  <c r="AC21" i="71"/>
  <c r="AA21" i="71"/>
  <c r="AB21" i="71" s="1"/>
  <c r="T21" i="71"/>
  <c r="S21" i="71"/>
  <c r="M21" i="71"/>
  <c r="L21" i="71"/>
  <c r="I21" i="71"/>
  <c r="J21" i="71" s="1"/>
  <c r="H21" i="71"/>
  <c r="E21" i="71"/>
  <c r="G21" i="71" s="1"/>
  <c r="B21" i="71"/>
  <c r="AL20" i="71"/>
  <c r="AJ20" i="71"/>
  <c r="AK20" i="71" s="1"/>
  <c r="AH20" i="71"/>
  <c r="AI20" i="71" s="1"/>
  <c r="AG20" i="71"/>
  <c r="AF20" i="71"/>
  <c r="AD20" i="71"/>
  <c r="AE20" i="71" s="1"/>
  <c r="AC20" i="71"/>
  <c r="AA20" i="71"/>
  <c r="AB20" i="71" s="1"/>
  <c r="T20" i="71"/>
  <c r="S20" i="71"/>
  <c r="O20" i="71"/>
  <c r="N20" i="71"/>
  <c r="M20" i="71"/>
  <c r="L20" i="71"/>
  <c r="J20" i="71"/>
  <c r="I20" i="71"/>
  <c r="H20" i="71"/>
  <c r="E20" i="71"/>
  <c r="G20" i="71" s="1"/>
  <c r="B20" i="71"/>
  <c r="AL19" i="71"/>
  <c r="AJ19" i="71"/>
  <c r="AK19" i="71" s="1"/>
  <c r="AG19" i="71"/>
  <c r="AH19" i="71" s="1"/>
  <c r="AI19" i="71" s="1"/>
  <c r="AF19" i="71"/>
  <c r="AD19" i="71"/>
  <c r="AE19" i="71" s="1"/>
  <c r="AC19" i="71"/>
  <c r="AB19" i="71"/>
  <c r="AA19" i="71"/>
  <c r="T19" i="71"/>
  <c r="S19" i="71"/>
  <c r="N19" i="71"/>
  <c r="M19" i="71"/>
  <c r="L19" i="71"/>
  <c r="I19" i="71"/>
  <c r="J19" i="71" s="1"/>
  <c r="H19" i="71"/>
  <c r="G19" i="71"/>
  <c r="E19" i="71"/>
  <c r="B19" i="71"/>
  <c r="AL18" i="71"/>
  <c r="AJ18" i="71"/>
  <c r="AK18" i="71" s="1"/>
  <c r="AG18" i="71"/>
  <c r="AH18" i="71" s="1"/>
  <c r="AI18" i="71" s="1"/>
  <c r="AF18" i="71"/>
  <c r="AD18" i="71"/>
  <c r="AE18" i="71" s="1"/>
  <c r="AC18" i="71"/>
  <c r="AB18" i="71"/>
  <c r="AA18" i="71"/>
  <c r="T18" i="71"/>
  <c r="S18" i="71"/>
  <c r="M18" i="71"/>
  <c r="L18" i="71"/>
  <c r="N18" i="71" s="1"/>
  <c r="O18" i="71" s="1"/>
  <c r="I18" i="71"/>
  <c r="J18" i="71" s="1"/>
  <c r="H18" i="71"/>
  <c r="G18" i="71"/>
  <c r="E18" i="71"/>
  <c r="B18" i="71"/>
  <c r="AL17" i="71"/>
  <c r="AK17" i="71"/>
  <c r="AJ17" i="71"/>
  <c r="AG17" i="71"/>
  <c r="AH17" i="71" s="1"/>
  <c r="AI17" i="71" s="1"/>
  <c r="AF17" i="71"/>
  <c r="AD17" i="71"/>
  <c r="AE17" i="71" s="1"/>
  <c r="AC17" i="71"/>
  <c r="AA17" i="71"/>
  <c r="AB17" i="71" s="1"/>
  <c r="T17" i="71"/>
  <c r="S17" i="71"/>
  <c r="M17" i="71"/>
  <c r="L17" i="71"/>
  <c r="N17" i="71" s="1"/>
  <c r="I17" i="71"/>
  <c r="J17" i="71" s="1"/>
  <c r="H17" i="71"/>
  <c r="E17" i="71"/>
  <c r="G17" i="71" s="1"/>
  <c r="B17" i="71"/>
  <c r="AL16" i="71"/>
  <c r="AJ16" i="71"/>
  <c r="AK16" i="71" s="1"/>
  <c r="AH16" i="71"/>
  <c r="AI16" i="71" s="1"/>
  <c r="AG16" i="71"/>
  <c r="AF16" i="71"/>
  <c r="AD16" i="71"/>
  <c r="AE16" i="71" s="1"/>
  <c r="AC16" i="71"/>
  <c r="AB16" i="71"/>
  <c r="AA16" i="71"/>
  <c r="T16" i="71"/>
  <c r="S16" i="71"/>
  <c r="M16" i="71"/>
  <c r="L16" i="71"/>
  <c r="N16" i="71" s="1"/>
  <c r="O16" i="71" s="1"/>
  <c r="I16" i="71"/>
  <c r="J16" i="71" s="1"/>
  <c r="H16" i="71"/>
  <c r="E16" i="71"/>
  <c r="G16" i="71" s="1"/>
  <c r="B16" i="71"/>
  <c r="AL15" i="71"/>
  <c r="AK15" i="71"/>
  <c r="AJ15" i="71"/>
  <c r="AG15" i="71"/>
  <c r="AH15" i="71" s="1"/>
  <c r="AI15" i="71" s="1"/>
  <c r="AF15" i="71"/>
  <c r="AD15" i="71"/>
  <c r="AE15" i="71" s="1"/>
  <c r="AC15" i="71"/>
  <c r="AA15" i="71"/>
  <c r="AB15" i="71" s="1"/>
  <c r="T15" i="71"/>
  <c r="S15" i="71"/>
  <c r="M15" i="71"/>
  <c r="L15" i="71"/>
  <c r="N15" i="71" s="1"/>
  <c r="O15" i="71" s="1"/>
  <c r="I15" i="71"/>
  <c r="J15" i="71" s="1"/>
  <c r="H15" i="71"/>
  <c r="E15" i="71"/>
  <c r="G15" i="71" s="1"/>
  <c r="B15" i="71"/>
  <c r="AL14" i="71"/>
  <c r="AJ14" i="71"/>
  <c r="AK14" i="71" s="1"/>
  <c r="AH14" i="71"/>
  <c r="AI14" i="71" s="1"/>
  <c r="AG14" i="71"/>
  <c r="AF14" i="71"/>
  <c r="AD14" i="71"/>
  <c r="AE14" i="71" s="1"/>
  <c r="AC14" i="71"/>
  <c r="AB14" i="71"/>
  <c r="AA14" i="71"/>
  <c r="T14" i="71"/>
  <c r="S14" i="71"/>
  <c r="M14" i="71"/>
  <c r="L14" i="71"/>
  <c r="N14" i="71" s="1"/>
  <c r="O14" i="71" s="1"/>
  <c r="I14" i="71"/>
  <c r="J14" i="71" s="1"/>
  <c r="H14" i="71"/>
  <c r="E14" i="71"/>
  <c r="G14" i="71" s="1"/>
  <c r="B14" i="71"/>
  <c r="AL13" i="71"/>
  <c r="AJ13" i="71"/>
  <c r="AK13" i="71" s="1"/>
  <c r="AG13" i="71"/>
  <c r="AH13" i="71" s="1"/>
  <c r="AI13" i="71" s="1"/>
  <c r="AF13" i="71"/>
  <c r="AD13" i="71"/>
  <c r="AE13" i="71" s="1"/>
  <c r="AC13" i="71"/>
  <c r="AA13" i="71"/>
  <c r="AB13" i="71" s="1"/>
  <c r="T13" i="71"/>
  <c r="S13" i="71"/>
  <c r="M13" i="71"/>
  <c r="L13" i="71"/>
  <c r="N13" i="71" s="1"/>
  <c r="O13" i="71" s="1"/>
  <c r="I13" i="71"/>
  <c r="J13" i="71" s="1"/>
  <c r="H13" i="71"/>
  <c r="G13" i="71"/>
  <c r="E13" i="71"/>
  <c r="B13" i="71"/>
  <c r="AL12" i="71"/>
  <c r="AJ12" i="71"/>
  <c r="AK12" i="71" s="1"/>
  <c r="AH12" i="71"/>
  <c r="AI12" i="71" s="1"/>
  <c r="AG12" i="71"/>
  <c r="AF12" i="71"/>
  <c r="AD12" i="71"/>
  <c r="AE12" i="71" s="1"/>
  <c r="AC12" i="71"/>
  <c r="AA12" i="71"/>
  <c r="AB12" i="71" s="1"/>
  <c r="T12" i="71"/>
  <c r="S12" i="71"/>
  <c r="M12" i="71"/>
  <c r="L12" i="71"/>
  <c r="N12" i="71" s="1"/>
  <c r="O12" i="71" s="1"/>
  <c r="I12" i="71"/>
  <c r="J12" i="71" s="1"/>
  <c r="H12" i="71"/>
  <c r="E12" i="71"/>
  <c r="G12" i="71" s="1"/>
  <c r="B12" i="71"/>
  <c r="AL11" i="71"/>
  <c r="AK11" i="71"/>
  <c r="AJ11" i="71"/>
  <c r="AG11" i="71"/>
  <c r="AH11" i="71" s="1"/>
  <c r="AI11" i="71" s="1"/>
  <c r="AF11" i="71"/>
  <c r="AD11" i="71"/>
  <c r="AE11" i="71" s="1"/>
  <c r="AC11" i="71"/>
  <c r="AA11" i="71"/>
  <c r="AB11" i="71" s="1"/>
  <c r="T11" i="71"/>
  <c r="S11" i="71"/>
  <c r="M11" i="71"/>
  <c r="L11" i="71"/>
  <c r="I11" i="71"/>
  <c r="J11" i="71" s="1"/>
  <c r="H11" i="71"/>
  <c r="G11" i="71"/>
  <c r="E11" i="71"/>
  <c r="B11" i="71"/>
  <c r="AL10" i="71"/>
  <c r="AJ10" i="71"/>
  <c r="AK10" i="71" s="1"/>
  <c r="AG10" i="71"/>
  <c r="AH10" i="71" s="1"/>
  <c r="AI10" i="71" s="1"/>
  <c r="AF10" i="71"/>
  <c r="AD10" i="71"/>
  <c r="AE10" i="71" s="1"/>
  <c r="AC10" i="71"/>
  <c r="AA10" i="71"/>
  <c r="AB10" i="71" s="1"/>
  <c r="T10" i="71"/>
  <c r="S10" i="71"/>
  <c r="O10" i="71"/>
  <c r="N10" i="71"/>
  <c r="M10" i="71"/>
  <c r="L10" i="71"/>
  <c r="I10" i="71"/>
  <c r="J10" i="71" s="1"/>
  <c r="H10" i="71"/>
  <c r="E10" i="71"/>
  <c r="G10" i="71" s="1"/>
  <c r="B10" i="71"/>
  <c r="AL9" i="71"/>
  <c r="AJ9" i="71"/>
  <c r="AK9" i="71" s="1"/>
  <c r="AG9" i="71"/>
  <c r="AH9" i="71" s="1"/>
  <c r="AI9" i="71" s="1"/>
  <c r="AF9" i="71"/>
  <c r="AD9" i="71"/>
  <c r="AE9" i="71" s="1"/>
  <c r="AC9" i="71"/>
  <c r="AA9" i="71"/>
  <c r="AB9" i="71" s="1"/>
  <c r="T9" i="71"/>
  <c r="S9" i="71"/>
  <c r="N9" i="71"/>
  <c r="O9" i="71" s="1"/>
  <c r="M9" i="71"/>
  <c r="L9" i="71"/>
  <c r="I9" i="71"/>
  <c r="J9" i="71" s="1"/>
  <c r="H9" i="71"/>
  <c r="G9" i="71"/>
  <c r="E9" i="71"/>
  <c r="B9" i="71"/>
  <c r="A9" i="71"/>
  <c r="A10" i="71" s="1"/>
  <c r="A11" i="71" s="1"/>
  <c r="A12" i="71" s="1"/>
  <c r="A13" i="71" s="1"/>
  <c r="A14" i="71" s="1"/>
  <c r="A15" i="71" s="1"/>
  <c r="A16" i="71" s="1"/>
  <c r="A17" i="71" s="1"/>
  <c r="A18" i="71" s="1"/>
  <c r="A19" i="71" s="1"/>
  <c r="A20" i="71" s="1"/>
  <c r="A21" i="71" s="1"/>
  <c r="A22" i="71" s="1"/>
  <c r="A23" i="71" s="1"/>
  <c r="A24" i="71" s="1"/>
  <c r="A25" i="71" s="1"/>
  <c r="A26" i="71" s="1"/>
  <c r="A27" i="71" s="1"/>
  <c r="A28" i="71" s="1"/>
  <c r="A29" i="71" s="1"/>
  <c r="A30" i="71" s="1"/>
  <c r="A31" i="71" s="1"/>
  <c r="A32" i="71" s="1"/>
  <c r="A33" i="71" s="1"/>
  <c r="A34" i="71" s="1"/>
  <c r="A35" i="71" s="1"/>
  <c r="A36" i="71" s="1"/>
  <c r="A37" i="71" s="1"/>
  <c r="A38" i="71" s="1"/>
  <c r="A39" i="71" s="1"/>
  <c r="A40" i="71" s="1"/>
  <c r="A41" i="71" s="1"/>
  <c r="A42" i="71" s="1"/>
  <c r="A43" i="71" s="1"/>
  <c r="A44" i="71" s="1"/>
  <c r="A45" i="71" s="1"/>
  <c r="A46" i="71" s="1"/>
  <c r="A47" i="71" s="1"/>
  <c r="A48" i="71" s="1"/>
  <c r="A49" i="71" s="1"/>
  <c r="A50" i="71" s="1"/>
  <c r="A51" i="71" s="1"/>
  <c r="A52" i="71" s="1"/>
  <c r="A53" i="71" s="1"/>
  <c r="A54" i="71" s="1"/>
  <c r="A55" i="71" s="1"/>
  <c r="A56" i="71" s="1"/>
  <c r="A57" i="71" s="1"/>
  <c r="A58" i="71" s="1"/>
  <c r="A59" i="71" s="1"/>
  <c r="A60" i="71" s="1"/>
  <c r="A61" i="71" s="1"/>
  <c r="A62" i="71" s="1"/>
  <c r="A63" i="71" s="1"/>
  <c r="A64" i="71" s="1"/>
  <c r="A65" i="71" s="1"/>
  <c r="A66" i="71" s="1"/>
  <c r="A67" i="71" s="1"/>
  <c r="A68" i="71" s="1"/>
  <c r="A69" i="71" s="1"/>
  <c r="A70" i="71" s="1"/>
  <c r="A71" i="71" s="1"/>
  <c r="A72" i="71" s="1"/>
  <c r="A73" i="71" s="1"/>
  <c r="A74" i="71" s="1"/>
  <c r="A75" i="71" s="1"/>
  <c r="A76" i="71" s="1"/>
  <c r="A77" i="71" s="1"/>
  <c r="A78" i="71" s="1"/>
  <c r="A79" i="71" s="1"/>
  <c r="A80" i="71" s="1"/>
  <c r="A81" i="71" s="1"/>
  <c r="A82" i="71" s="1"/>
  <c r="A83" i="71" s="1"/>
  <c r="A84" i="71" s="1"/>
  <c r="A85" i="71" s="1"/>
  <c r="A86" i="71" s="1"/>
  <c r="A87" i="71" s="1"/>
  <c r="A88" i="71" s="1"/>
  <c r="A89" i="71" s="1"/>
  <c r="A90" i="71" s="1"/>
  <c r="A91" i="71" s="1"/>
  <c r="A92" i="71" s="1"/>
  <c r="A93" i="71" s="1"/>
  <c r="A94" i="71" s="1"/>
  <c r="A95" i="71" s="1"/>
  <c r="A96" i="71" s="1"/>
  <c r="A97" i="71" s="1"/>
  <c r="A98" i="71" s="1"/>
  <c r="A99" i="71" s="1"/>
  <c r="A100" i="71" s="1"/>
  <c r="A101" i="71" s="1"/>
  <c r="A102" i="71" s="1"/>
  <c r="A103" i="71" s="1"/>
  <c r="A104" i="71" s="1"/>
  <c r="A105" i="71" s="1"/>
  <c r="A106" i="71" s="1"/>
  <c r="A107" i="71" s="1"/>
  <c r="AL8" i="71"/>
  <c r="AJ8" i="71"/>
  <c r="AK8" i="71" s="1"/>
  <c r="AG8" i="71"/>
  <c r="AH8" i="71" s="1"/>
  <c r="AI8" i="71" s="1"/>
  <c r="AF8" i="71"/>
  <c r="AD8" i="71"/>
  <c r="AE8" i="71" s="1"/>
  <c r="AC8" i="71"/>
  <c r="AB8" i="71"/>
  <c r="AA8" i="71"/>
  <c r="T8" i="71"/>
  <c r="S8" i="71"/>
  <c r="M8" i="71"/>
  <c r="L8" i="71"/>
  <c r="H8" i="71"/>
  <c r="I8" i="71" s="1"/>
  <c r="J8" i="71" s="1"/>
  <c r="B8" i="71"/>
  <c r="G4" i="71"/>
  <c r="D4" i="71"/>
  <c r="P3" i="71" s="1"/>
  <c r="Q3" i="71" s="1"/>
  <c r="G3" i="71"/>
  <c r="D3" i="71"/>
  <c r="K108" i="70"/>
  <c r="D108" i="70"/>
  <c r="AL107" i="70"/>
  <c r="AJ107" i="70"/>
  <c r="AK107" i="70" s="1"/>
  <c r="AI107" i="70"/>
  <c r="AH107" i="70"/>
  <c r="AG107" i="70"/>
  <c r="AF107" i="70"/>
  <c r="AD107" i="70"/>
  <c r="AE107" i="70" s="1"/>
  <c r="AC107" i="70"/>
  <c r="AA107" i="70"/>
  <c r="AB107" i="70" s="1"/>
  <c r="T107" i="70"/>
  <c r="S107" i="70"/>
  <c r="M107" i="70"/>
  <c r="L107" i="70"/>
  <c r="I107" i="70"/>
  <c r="J107" i="70" s="1"/>
  <c r="H107" i="70"/>
  <c r="E107" i="70"/>
  <c r="G107" i="70" s="1"/>
  <c r="B107" i="70"/>
  <c r="AL106" i="70"/>
  <c r="AJ106" i="70"/>
  <c r="AK106" i="70" s="1"/>
  <c r="AH106" i="70"/>
  <c r="AI106" i="70" s="1"/>
  <c r="AG106" i="70"/>
  <c r="AF106" i="70"/>
  <c r="AD106" i="70"/>
  <c r="AE106" i="70" s="1"/>
  <c r="AC106" i="70"/>
  <c r="AB106" i="70"/>
  <c r="AA106" i="70"/>
  <c r="T106" i="70"/>
  <c r="S106" i="70"/>
  <c r="M106" i="70"/>
  <c r="L106" i="70"/>
  <c r="N106" i="70" s="1"/>
  <c r="O106" i="70" s="1"/>
  <c r="J106" i="70"/>
  <c r="I106" i="70"/>
  <c r="H106" i="70"/>
  <c r="E106" i="70"/>
  <c r="G106" i="70" s="1"/>
  <c r="B106" i="70"/>
  <c r="AL105" i="70"/>
  <c r="AK105" i="70"/>
  <c r="AJ105" i="70"/>
  <c r="AG105" i="70"/>
  <c r="AH105" i="70" s="1"/>
  <c r="AI105" i="70" s="1"/>
  <c r="AF105" i="70"/>
  <c r="AD105" i="70"/>
  <c r="AE105" i="70" s="1"/>
  <c r="AC105" i="70"/>
  <c r="AA105" i="70"/>
  <c r="AB105" i="70" s="1"/>
  <c r="T105" i="70"/>
  <c r="S105" i="70"/>
  <c r="N105" i="70"/>
  <c r="M105" i="70"/>
  <c r="L105" i="70"/>
  <c r="I105" i="70"/>
  <c r="J105" i="70" s="1"/>
  <c r="H105" i="70"/>
  <c r="G105" i="70"/>
  <c r="E105" i="70"/>
  <c r="B105" i="70"/>
  <c r="AL104" i="70"/>
  <c r="AJ104" i="70"/>
  <c r="AK104" i="70" s="1"/>
  <c r="AG104" i="70"/>
  <c r="AH104" i="70" s="1"/>
  <c r="AI104" i="70" s="1"/>
  <c r="AF104" i="70"/>
  <c r="AD104" i="70"/>
  <c r="AE104" i="70" s="1"/>
  <c r="AC104" i="70"/>
  <c r="AB104" i="70"/>
  <c r="AA104" i="70"/>
  <c r="T104" i="70"/>
  <c r="S104" i="70"/>
  <c r="M104" i="70"/>
  <c r="L104" i="70"/>
  <c r="N104" i="70" s="1"/>
  <c r="I104" i="70"/>
  <c r="J104" i="70" s="1"/>
  <c r="H104" i="70"/>
  <c r="E104" i="70"/>
  <c r="G104" i="70" s="1"/>
  <c r="B104" i="70"/>
  <c r="AL103" i="70"/>
  <c r="AK103" i="70"/>
  <c r="AJ103" i="70"/>
  <c r="AI103" i="70"/>
  <c r="AG103" i="70"/>
  <c r="AH103" i="70" s="1"/>
  <c r="AF103" i="70"/>
  <c r="AD103" i="70"/>
  <c r="AE103" i="70" s="1"/>
  <c r="AC103" i="70"/>
  <c r="AA103" i="70"/>
  <c r="AB103" i="70" s="1"/>
  <c r="T103" i="70"/>
  <c r="S103" i="70"/>
  <c r="M103" i="70"/>
  <c r="L103" i="70"/>
  <c r="I103" i="70"/>
  <c r="J103" i="70" s="1"/>
  <c r="H103" i="70"/>
  <c r="G103" i="70"/>
  <c r="E103" i="70"/>
  <c r="B103" i="70"/>
  <c r="AL102" i="70"/>
  <c r="AJ102" i="70"/>
  <c r="AK102" i="70" s="1"/>
  <c r="AG102" i="70"/>
  <c r="AH102" i="70" s="1"/>
  <c r="AI102" i="70" s="1"/>
  <c r="AF102" i="70"/>
  <c r="AD102" i="70"/>
  <c r="AE102" i="70" s="1"/>
  <c r="AC102" i="70"/>
  <c r="AB102" i="70"/>
  <c r="AA102" i="70"/>
  <c r="T102" i="70"/>
  <c r="S102" i="70"/>
  <c r="O102" i="70"/>
  <c r="N102" i="70"/>
  <c r="M102" i="70"/>
  <c r="L102" i="70"/>
  <c r="J102" i="70"/>
  <c r="I102" i="70"/>
  <c r="H102" i="70"/>
  <c r="E102" i="70"/>
  <c r="G102" i="70" s="1"/>
  <c r="B102" i="70"/>
  <c r="AL101" i="70"/>
  <c r="AK101" i="70"/>
  <c r="AJ101" i="70"/>
  <c r="AG101" i="70"/>
  <c r="AH101" i="70" s="1"/>
  <c r="AI101" i="70" s="1"/>
  <c r="AF101" i="70"/>
  <c r="AD101" i="70"/>
  <c r="AE101" i="70" s="1"/>
  <c r="AC101" i="70"/>
  <c r="AA101" i="70"/>
  <c r="AB101" i="70" s="1"/>
  <c r="T101" i="70"/>
  <c r="S101" i="70"/>
  <c r="N101" i="70"/>
  <c r="O101" i="70" s="1"/>
  <c r="M101" i="70"/>
  <c r="L101" i="70"/>
  <c r="I101" i="70"/>
  <c r="J101" i="70" s="1"/>
  <c r="H101" i="70"/>
  <c r="G101" i="70"/>
  <c r="E101" i="70"/>
  <c r="B101" i="70"/>
  <c r="AL100" i="70"/>
  <c r="AJ100" i="70"/>
  <c r="AK100" i="70" s="1"/>
  <c r="AH100" i="70"/>
  <c r="AI100" i="70" s="1"/>
  <c r="AG100" i="70"/>
  <c r="AF100" i="70"/>
  <c r="AD100" i="70"/>
  <c r="AE100" i="70" s="1"/>
  <c r="AC100" i="70"/>
  <c r="AA100" i="70"/>
  <c r="AB100" i="70" s="1"/>
  <c r="T100" i="70"/>
  <c r="S100" i="70"/>
  <c r="M100" i="70"/>
  <c r="L100" i="70"/>
  <c r="N100" i="70" s="1"/>
  <c r="O100" i="70" s="1"/>
  <c r="I100" i="70"/>
  <c r="J100" i="70" s="1"/>
  <c r="H100" i="70"/>
  <c r="E100" i="70"/>
  <c r="G100" i="70" s="1"/>
  <c r="B100" i="70"/>
  <c r="AL99" i="70"/>
  <c r="AK99" i="70"/>
  <c r="AJ99" i="70"/>
  <c r="AI99" i="70"/>
  <c r="AG99" i="70"/>
  <c r="AH99" i="70" s="1"/>
  <c r="AF99" i="70"/>
  <c r="AD99" i="70"/>
  <c r="AE99" i="70" s="1"/>
  <c r="AC99" i="70"/>
  <c r="AA99" i="70"/>
  <c r="AB99" i="70" s="1"/>
  <c r="T99" i="70"/>
  <c r="S99" i="70"/>
  <c r="M99" i="70"/>
  <c r="L99" i="70"/>
  <c r="N99" i="70" s="1"/>
  <c r="I99" i="70"/>
  <c r="J99" i="70" s="1"/>
  <c r="H99" i="70"/>
  <c r="G99" i="70"/>
  <c r="E99" i="70"/>
  <c r="B99" i="70"/>
  <c r="AL98" i="70"/>
  <c r="AJ98" i="70"/>
  <c r="AK98" i="70" s="1"/>
  <c r="AG98" i="70"/>
  <c r="AH98" i="70" s="1"/>
  <c r="AI98" i="70" s="1"/>
  <c r="AF98" i="70"/>
  <c r="AD98" i="70"/>
  <c r="AE98" i="70" s="1"/>
  <c r="AC98" i="70"/>
  <c r="AB98" i="70"/>
  <c r="AA98" i="70"/>
  <c r="T98" i="70"/>
  <c r="S98" i="70"/>
  <c r="O98" i="70"/>
  <c r="N98" i="70"/>
  <c r="M98" i="70"/>
  <c r="L98" i="70"/>
  <c r="I98" i="70"/>
  <c r="J98" i="70" s="1"/>
  <c r="H98" i="70"/>
  <c r="E98" i="70"/>
  <c r="G98" i="70" s="1"/>
  <c r="B98" i="70"/>
  <c r="AL97" i="70"/>
  <c r="AK97" i="70"/>
  <c r="AJ97" i="70"/>
  <c r="AI97" i="70"/>
  <c r="AG97" i="70"/>
  <c r="AH97" i="70" s="1"/>
  <c r="AF97" i="70"/>
  <c r="AD97" i="70"/>
  <c r="AE97" i="70" s="1"/>
  <c r="AC97" i="70"/>
  <c r="AA97" i="70"/>
  <c r="AB97" i="70" s="1"/>
  <c r="T97" i="70"/>
  <c r="S97" i="70"/>
  <c r="M97" i="70"/>
  <c r="L97" i="70"/>
  <c r="I97" i="70"/>
  <c r="J97" i="70" s="1"/>
  <c r="H97" i="70"/>
  <c r="G97" i="70"/>
  <c r="E97" i="70"/>
  <c r="B97" i="70"/>
  <c r="AL96" i="70"/>
  <c r="AJ96" i="70"/>
  <c r="AK96" i="70" s="1"/>
  <c r="AH96" i="70"/>
  <c r="AI96" i="70" s="1"/>
  <c r="AG96" i="70"/>
  <c r="AF96" i="70"/>
  <c r="AD96" i="70"/>
  <c r="AE96" i="70" s="1"/>
  <c r="AC96" i="70"/>
  <c r="AB96" i="70"/>
  <c r="AA96" i="70"/>
  <c r="T96" i="70"/>
  <c r="S96" i="70"/>
  <c r="M96" i="70"/>
  <c r="L96" i="70"/>
  <c r="N96" i="70" s="1"/>
  <c r="I96" i="70"/>
  <c r="J96" i="70" s="1"/>
  <c r="H96" i="70"/>
  <c r="E96" i="70"/>
  <c r="G96" i="70" s="1"/>
  <c r="B96" i="70"/>
  <c r="AL95" i="70"/>
  <c r="AK95" i="70"/>
  <c r="AJ95" i="70"/>
  <c r="AG95" i="70"/>
  <c r="AH95" i="70" s="1"/>
  <c r="AI95" i="70" s="1"/>
  <c r="AF95" i="70"/>
  <c r="AD95" i="70"/>
  <c r="AE95" i="70" s="1"/>
  <c r="AC95" i="70"/>
  <c r="AA95" i="70"/>
  <c r="AB95" i="70" s="1"/>
  <c r="T95" i="70"/>
  <c r="S95" i="70"/>
  <c r="M95" i="70"/>
  <c r="L95" i="70"/>
  <c r="N95" i="70" s="1"/>
  <c r="I95" i="70"/>
  <c r="J95" i="70" s="1"/>
  <c r="H95" i="70"/>
  <c r="G95" i="70"/>
  <c r="E95" i="70"/>
  <c r="B95" i="70"/>
  <c r="AL94" i="70"/>
  <c r="AJ94" i="70"/>
  <c r="AK94" i="70" s="1"/>
  <c r="AH94" i="70"/>
  <c r="AI94" i="70" s="1"/>
  <c r="AG94" i="70"/>
  <c r="AF94" i="70"/>
  <c r="AD94" i="70"/>
  <c r="AE94" i="70" s="1"/>
  <c r="AC94" i="70"/>
  <c r="AB94" i="70"/>
  <c r="AA94" i="70"/>
  <c r="T94" i="70"/>
  <c r="S94" i="70"/>
  <c r="M94" i="70"/>
  <c r="L94" i="70"/>
  <c r="N94" i="70" s="1"/>
  <c r="O94" i="70" s="1"/>
  <c r="I94" i="70"/>
  <c r="J94" i="70" s="1"/>
  <c r="H94" i="70"/>
  <c r="E94" i="70"/>
  <c r="G94" i="70" s="1"/>
  <c r="B94" i="70"/>
  <c r="AL93" i="70"/>
  <c r="AK93" i="70"/>
  <c r="AJ93" i="70"/>
  <c r="AI93" i="70"/>
  <c r="AG93" i="70"/>
  <c r="AH93" i="70" s="1"/>
  <c r="AF93" i="70"/>
  <c r="AD93" i="70"/>
  <c r="AE93" i="70" s="1"/>
  <c r="AC93" i="70"/>
  <c r="AA93" i="70"/>
  <c r="AB93" i="70" s="1"/>
  <c r="T93" i="70"/>
  <c r="S93" i="70"/>
  <c r="M93" i="70"/>
  <c r="L93" i="70"/>
  <c r="N93" i="70" s="1"/>
  <c r="I93" i="70"/>
  <c r="J93" i="70" s="1"/>
  <c r="H93" i="70"/>
  <c r="G93" i="70"/>
  <c r="E93" i="70"/>
  <c r="B93" i="70"/>
  <c r="AL92" i="70"/>
  <c r="AJ92" i="70"/>
  <c r="AK92" i="70" s="1"/>
  <c r="AG92" i="70"/>
  <c r="AH92" i="70" s="1"/>
  <c r="AI92" i="70" s="1"/>
  <c r="AF92" i="70"/>
  <c r="AD92" i="70"/>
  <c r="AE92" i="70" s="1"/>
  <c r="AC92" i="70"/>
  <c r="AB92" i="70"/>
  <c r="AA92" i="70"/>
  <c r="T92" i="70"/>
  <c r="S92" i="70"/>
  <c r="M92" i="70"/>
  <c r="L92" i="70"/>
  <c r="N92" i="70" s="1"/>
  <c r="O92" i="70" s="1"/>
  <c r="I92" i="70"/>
  <c r="J92" i="70" s="1"/>
  <c r="H92" i="70"/>
  <c r="E92" i="70"/>
  <c r="G92" i="70" s="1"/>
  <c r="B92" i="70"/>
  <c r="AL91" i="70"/>
  <c r="AK91" i="70"/>
  <c r="AJ91" i="70"/>
  <c r="AG91" i="70"/>
  <c r="AH91" i="70" s="1"/>
  <c r="AI91" i="70" s="1"/>
  <c r="AF91" i="70"/>
  <c r="AD91" i="70"/>
  <c r="AE91" i="70" s="1"/>
  <c r="AC91" i="70"/>
  <c r="AA91" i="70"/>
  <c r="AB91" i="70" s="1"/>
  <c r="T91" i="70"/>
  <c r="S91" i="70"/>
  <c r="M91" i="70"/>
  <c r="L91" i="70"/>
  <c r="N91" i="70" s="1"/>
  <c r="I91" i="70"/>
  <c r="J91" i="70" s="1"/>
  <c r="H91" i="70"/>
  <c r="E91" i="70"/>
  <c r="G91" i="70" s="1"/>
  <c r="B91" i="70"/>
  <c r="AL90" i="70"/>
  <c r="AJ90" i="70"/>
  <c r="AK90" i="70" s="1"/>
  <c r="AH90" i="70"/>
  <c r="AI90" i="70" s="1"/>
  <c r="AG90" i="70"/>
  <c r="AF90" i="70"/>
  <c r="AD90" i="70"/>
  <c r="AE90" i="70" s="1"/>
  <c r="AC90" i="70"/>
  <c r="AB90" i="70"/>
  <c r="AA90" i="70"/>
  <c r="T90" i="70"/>
  <c r="S90" i="70"/>
  <c r="M90" i="70"/>
  <c r="L90" i="70"/>
  <c r="N90" i="70" s="1"/>
  <c r="I90" i="70"/>
  <c r="J90" i="70" s="1"/>
  <c r="H90" i="70"/>
  <c r="E90" i="70"/>
  <c r="G90" i="70" s="1"/>
  <c r="B90" i="70"/>
  <c r="AL89" i="70"/>
  <c r="AK89" i="70"/>
  <c r="AJ89" i="70"/>
  <c r="AI89" i="70"/>
  <c r="AG89" i="70"/>
  <c r="AH89" i="70" s="1"/>
  <c r="AF89" i="70"/>
  <c r="AD89" i="70"/>
  <c r="AE89" i="70" s="1"/>
  <c r="AC89" i="70"/>
  <c r="AA89" i="70"/>
  <c r="AB89" i="70" s="1"/>
  <c r="T89" i="70"/>
  <c r="S89" i="70"/>
  <c r="M89" i="70"/>
  <c r="L89" i="70"/>
  <c r="N89" i="70" s="1"/>
  <c r="I89" i="70"/>
  <c r="J89" i="70" s="1"/>
  <c r="H89" i="70"/>
  <c r="E89" i="70"/>
  <c r="G89" i="70" s="1"/>
  <c r="B89" i="70"/>
  <c r="AL88" i="70"/>
  <c r="AJ88" i="70"/>
  <c r="AK88" i="70" s="1"/>
  <c r="AH88" i="70"/>
  <c r="AI88" i="70" s="1"/>
  <c r="AG88" i="70"/>
  <c r="AF88" i="70"/>
  <c r="AD88" i="70"/>
  <c r="AE88" i="70" s="1"/>
  <c r="AC88" i="70"/>
  <c r="AB88" i="70"/>
  <c r="AA88" i="70"/>
  <c r="T88" i="70"/>
  <c r="S88" i="70"/>
  <c r="O88" i="70"/>
  <c r="M88" i="70"/>
  <c r="L88" i="70"/>
  <c r="N88" i="70" s="1"/>
  <c r="I88" i="70"/>
  <c r="J88" i="70" s="1"/>
  <c r="H88" i="70"/>
  <c r="E88" i="70"/>
  <c r="G88" i="70" s="1"/>
  <c r="B88" i="70"/>
  <c r="AL87" i="70"/>
  <c r="AK87" i="70"/>
  <c r="AJ87" i="70"/>
  <c r="AI87" i="70"/>
  <c r="AG87" i="70"/>
  <c r="AH87" i="70" s="1"/>
  <c r="AF87" i="70"/>
  <c r="AD87" i="70"/>
  <c r="AE87" i="70" s="1"/>
  <c r="AC87" i="70"/>
  <c r="AA87" i="70"/>
  <c r="AB87" i="70" s="1"/>
  <c r="T87" i="70"/>
  <c r="S87" i="70"/>
  <c r="M87" i="70"/>
  <c r="L87" i="70"/>
  <c r="I87" i="70"/>
  <c r="J87" i="70" s="1"/>
  <c r="H87" i="70"/>
  <c r="G87" i="70"/>
  <c r="E87" i="70"/>
  <c r="B87" i="70"/>
  <c r="AL86" i="70"/>
  <c r="AJ86" i="70"/>
  <c r="AK86" i="70" s="1"/>
  <c r="AH86" i="70"/>
  <c r="AI86" i="70" s="1"/>
  <c r="AG86" i="70"/>
  <c r="AF86" i="70"/>
  <c r="AD86" i="70"/>
  <c r="AE86" i="70" s="1"/>
  <c r="AC86" i="70"/>
  <c r="AB86" i="70"/>
  <c r="AA86" i="70"/>
  <c r="T86" i="70"/>
  <c r="S86" i="70"/>
  <c r="M86" i="70"/>
  <c r="L86" i="70"/>
  <c r="N86" i="70" s="1"/>
  <c r="O86" i="70" s="1"/>
  <c r="I86" i="70"/>
  <c r="J86" i="70" s="1"/>
  <c r="H86" i="70"/>
  <c r="E86" i="70"/>
  <c r="G86" i="70" s="1"/>
  <c r="B86" i="70"/>
  <c r="AL85" i="70"/>
  <c r="AJ85" i="70"/>
  <c r="AK85" i="70" s="1"/>
  <c r="AG85" i="70"/>
  <c r="AH85" i="70" s="1"/>
  <c r="AI85" i="70" s="1"/>
  <c r="AF85" i="70"/>
  <c r="AD85" i="70"/>
  <c r="AE85" i="70" s="1"/>
  <c r="AC85" i="70"/>
  <c r="AA85" i="70"/>
  <c r="AB85" i="70" s="1"/>
  <c r="T85" i="70"/>
  <c r="S85" i="70"/>
  <c r="M85" i="70"/>
  <c r="L85" i="70"/>
  <c r="I85" i="70"/>
  <c r="J85" i="70" s="1"/>
  <c r="H85" i="70"/>
  <c r="G85" i="70"/>
  <c r="E85" i="70"/>
  <c r="B85" i="70"/>
  <c r="AL84" i="70"/>
  <c r="AJ84" i="70"/>
  <c r="AK84" i="70" s="1"/>
  <c r="AI84" i="70"/>
  <c r="AH84" i="70"/>
  <c r="AG84" i="70"/>
  <c r="AF84" i="70"/>
  <c r="AD84" i="70"/>
  <c r="AE84" i="70" s="1"/>
  <c r="AC84" i="70"/>
  <c r="AA84" i="70"/>
  <c r="AB84" i="70" s="1"/>
  <c r="T84" i="70"/>
  <c r="S84" i="70"/>
  <c r="M84" i="70"/>
  <c r="L84" i="70"/>
  <c r="N84" i="70" s="1"/>
  <c r="O84" i="70" s="1"/>
  <c r="P84" i="70" s="1"/>
  <c r="I84" i="70"/>
  <c r="J84" i="70" s="1"/>
  <c r="H84" i="70"/>
  <c r="E84" i="70"/>
  <c r="G84" i="70" s="1"/>
  <c r="B84" i="70"/>
  <c r="AL83" i="70"/>
  <c r="AK83" i="70"/>
  <c r="AJ83" i="70"/>
  <c r="AG83" i="70"/>
  <c r="AH83" i="70" s="1"/>
  <c r="AI83" i="70" s="1"/>
  <c r="AF83" i="70"/>
  <c r="AD83" i="70"/>
  <c r="AE83" i="70" s="1"/>
  <c r="AC83" i="70"/>
  <c r="AA83" i="70"/>
  <c r="AB83" i="70" s="1"/>
  <c r="T83" i="70"/>
  <c r="S83" i="70"/>
  <c r="M83" i="70"/>
  <c r="L83" i="70"/>
  <c r="N83" i="70" s="1"/>
  <c r="I83" i="70"/>
  <c r="J83" i="70" s="1"/>
  <c r="H83" i="70"/>
  <c r="G83" i="70"/>
  <c r="E83" i="70"/>
  <c r="B83" i="70"/>
  <c r="AL82" i="70"/>
  <c r="AK82" i="70"/>
  <c r="AJ82" i="70"/>
  <c r="AH82" i="70"/>
  <c r="AI82" i="70" s="1"/>
  <c r="AG82" i="70"/>
  <c r="AF82" i="70"/>
  <c r="AD82" i="70"/>
  <c r="AE82" i="70" s="1"/>
  <c r="AC82" i="70"/>
  <c r="AA82" i="70"/>
  <c r="AB82" i="70" s="1"/>
  <c r="T82" i="70"/>
  <c r="S82" i="70"/>
  <c r="N82" i="70"/>
  <c r="O82" i="70" s="1"/>
  <c r="M82" i="70"/>
  <c r="L82" i="70"/>
  <c r="I82" i="70"/>
  <c r="J82" i="70" s="1"/>
  <c r="H82" i="70"/>
  <c r="E82" i="70"/>
  <c r="G82" i="70" s="1"/>
  <c r="B82" i="70"/>
  <c r="AL81" i="70"/>
  <c r="AJ81" i="70"/>
  <c r="AK81" i="70" s="1"/>
  <c r="AG81" i="70"/>
  <c r="AH81" i="70" s="1"/>
  <c r="AI81" i="70" s="1"/>
  <c r="AF81" i="70"/>
  <c r="AD81" i="70"/>
  <c r="AE81" i="70" s="1"/>
  <c r="AC81" i="70"/>
  <c r="AA81" i="70"/>
  <c r="AB81" i="70" s="1"/>
  <c r="T81" i="70"/>
  <c r="S81" i="70"/>
  <c r="M81" i="70"/>
  <c r="L81" i="70"/>
  <c r="I81" i="70"/>
  <c r="J81" i="70" s="1"/>
  <c r="H81" i="70"/>
  <c r="G81" i="70"/>
  <c r="E81" i="70"/>
  <c r="B81" i="70"/>
  <c r="AL80" i="70"/>
  <c r="AJ80" i="70"/>
  <c r="AK80" i="70" s="1"/>
  <c r="AG80" i="70"/>
  <c r="AH80" i="70" s="1"/>
  <c r="AI80" i="70" s="1"/>
  <c r="AF80" i="70"/>
  <c r="AD80" i="70"/>
  <c r="AE80" i="70" s="1"/>
  <c r="AC80" i="70"/>
  <c r="AA80" i="70"/>
  <c r="AB80" i="70" s="1"/>
  <c r="T80" i="70"/>
  <c r="S80" i="70"/>
  <c r="M80" i="70"/>
  <c r="L80" i="70"/>
  <c r="N80" i="70" s="1"/>
  <c r="O80" i="70" s="1"/>
  <c r="P80" i="70" s="1"/>
  <c r="J80" i="70"/>
  <c r="I80" i="70"/>
  <c r="H80" i="70"/>
  <c r="E80" i="70"/>
  <c r="G80" i="70" s="1"/>
  <c r="B80" i="70"/>
  <c r="AL79" i="70"/>
  <c r="AJ79" i="70"/>
  <c r="AK79" i="70" s="1"/>
  <c r="AG79" i="70"/>
  <c r="AH79" i="70" s="1"/>
  <c r="AI79" i="70" s="1"/>
  <c r="AF79" i="70"/>
  <c r="AD79" i="70"/>
  <c r="AE79" i="70" s="1"/>
  <c r="AC79" i="70"/>
  <c r="AA79" i="70"/>
  <c r="AB79" i="70" s="1"/>
  <c r="T79" i="70"/>
  <c r="S79" i="70"/>
  <c r="M79" i="70"/>
  <c r="L79" i="70"/>
  <c r="I79" i="70"/>
  <c r="J79" i="70" s="1"/>
  <c r="H79" i="70"/>
  <c r="G79" i="70"/>
  <c r="E79" i="70"/>
  <c r="B79" i="70"/>
  <c r="AL78" i="70"/>
  <c r="AJ78" i="70"/>
  <c r="AK78" i="70" s="1"/>
  <c r="AH78" i="70"/>
  <c r="AI78" i="70" s="1"/>
  <c r="AG78" i="70"/>
  <c r="AF78" i="70"/>
  <c r="AD78" i="70"/>
  <c r="AE78" i="70" s="1"/>
  <c r="AC78" i="70"/>
  <c r="AB78" i="70"/>
  <c r="AA78" i="70"/>
  <c r="T78" i="70"/>
  <c r="S78" i="70"/>
  <c r="M78" i="70"/>
  <c r="L78" i="70"/>
  <c r="N78" i="70" s="1"/>
  <c r="O78" i="70" s="1"/>
  <c r="I78" i="70"/>
  <c r="J78" i="70" s="1"/>
  <c r="H78" i="70"/>
  <c r="E78" i="70"/>
  <c r="G78" i="70" s="1"/>
  <c r="B78" i="70"/>
  <c r="AL77" i="70"/>
  <c r="AK77" i="70"/>
  <c r="AJ77" i="70"/>
  <c r="AG77" i="70"/>
  <c r="AH77" i="70" s="1"/>
  <c r="AI77" i="70" s="1"/>
  <c r="AF77" i="70"/>
  <c r="AD77" i="70"/>
  <c r="AE77" i="70" s="1"/>
  <c r="AC77" i="70"/>
  <c r="AA77" i="70"/>
  <c r="AB77" i="70" s="1"/>
  <c r="T77" i="70"/>
  <c r="S77" i="70"/>
  <c r="M77" i="70"/>
  <c r="L77" i="70"/>
  <c r="N77" i="70" s="1"/>
  <c r="I77" i="70"/>
  <c r="J77" i="70" s="1"/>
  <c r="H77" i="70"/>
  <c r="G77" i="70"/>
  <c r="E77" i="70"/>
  <c r="B77" i="70"/>
  <c r="AL76" i="70"/>
  <c r="AJ76" i="70"/>
  <c r="AK76" i="70" s="1"/>
  <c r="AH76" i="70"/>
  <c r="AI76" i="70" s="1"/>
  <c r="AG76" i="70"/>
  <c r="AF76" i="70"/>
  <c r="AD76" i="70"/>
  <c r="AE76" i="70" s="1"/>
  <c r="AC76" i="70"/>
  <c r="AB76" i="70"/>
  <c r="AA76" i="70"/>
  <c r="T76" i="70"/>
  <c r="S76" i="70"/>
  <c r="M76" i="70"/>
  <c r="L76" i="70"/>
  <c r="N76" i="70" s="1"/>
  <c r="I76" i="70"/>
  <c r="J76" i="70" s="1"/>
  <c r="H76" i="70"/>
  <c r="E76" i="70"/>
  <c r="G76" i="70" s="1"/>
  <c r="B76" i="70"/>
  <c r="AL75" i="70"/>
  <c r="AK75" i="70"/>
  <c r="AJ75" i="70"/>
  <c r="AG75" i="70"/>
  <c r="AH75" i="70" s="1"/>
  <c r="AI75" i="70" s="1"/>
  <c r="AF75" i="70"/>
  <c r="AD75" i="70"/>
  <c r="AE75" i="70" s="1"/>
  <c r="AC75" i="70"/>
  <c r="AA75" i="70"/>
  <c r="AB75" i="70" s="1"/>
  <c r="T75" i="70"/>
  <c r="S75" i="70"/>
  <c r="M75" i="70"/>
  <c r="L75" i="70"/>
  <c r="I75" i="70"/>
  <c r="J75" i="70" s="1"/>
  <c r="H75" i="70"/>
  <c r="E75" i="70"/>
  <c r="G75" i="70" s="1"/>
  <c r="B75" i="70"/>
  <c r="AL74" i="70"/>
  <c r="AJ74" i="70"/>
  <c r="AK74" i="70" s="1"/>
  <c r="AH74" i="70"/>
  <c r="AI74" i="70" s="1"/>
  <c r="AG74" i="70"/>
  <c r="AF74" i="70"/>
  <c r="AD74" i="70"/>
  <c r="AE74" i="70" s="1"/>
  <c r="AC74" i="70"/>
  <c r="AB74" i="70"/>
  <c r="AA74" i="70"/>
  <c r="T74" i="70"/>
  <c r="S74" i="70"/>
  <c r="M74" i="70"/>
  <c r="L74" i="70"/>
  <c r="N74" i="70" s="1"/>
  <c r="I74" i="70"/>
  <c r="J74" i="70" s="1"/>
  <c r="H74" i="70"/>
  <c r="E74" i="70"/>
  <c r="G74" i="70" s="1"/>
  <c r="B74" i="70"/>
  <c r="AL73" i="70"/>
  <c r="AK73" i="70"/>
  <c r="AJ73" i="70"/>
  <c r="AG73" i="70"/>
  <c r="AH73" i="70" s="1"/>
  <c r="AI73" i="70" s="1"/>
  <c r="AF73" i="70"/>
  <c r="AD73" i="70"/>
  <c r="AE73" i="70" s="1"/>
  <c r="AC73" i="70"/>
  <c r="AA73" i="70"/>
  <c r="AB73" i="70" s="1"/>
  <c r="T73" i="70"/>
  <c r="S73" i="70"/>
  <c r="N73" i="70"/>
  <c r="M73" i="70"/>
  <c r="L73" i="70"/>
  <c r="I73" i="70"/>
  <c r="J73" i="70" s="1"/>
  <c r="H73" i="70"/>
  <c r="G73" i="70"/>
  <c r="E73" i="70"/>
  <c r="B73" i="70"/>
  <c r="AL72" i="70"/>
  <c r="AJ72" i="70"/>
  <c r="AK72" i="70" s="1"/>
  <c r="AG72" i="70"/>
  <c r="AH72" i="70" s="1"/>
  <c r="AI72" i="70" s="1"/>
  <c r="AF72" i="70"/>
  <c r="AD72" i="70"/>
  <c r="AE72" i="70" s="1"/>
  <c r="AC72" i="70"/>
  <c r="AB72" i="70"/>
  <c r="AA72" i="70"/>
  <c r="T72" i="70"/>
  <c r="S72" i="70"/>
  <c r="M72" i="70"/>
  <c r="L72" i="70"/>
  <c r="N72" i="70" s="1"/>
  <c r="I72" i="70"/>
  <c r="J72" i="70" s="1"/>
  <c r="H72" i="70"/>
  <c r="E72" i="70"/>
  <c r="G72" i="70" s="1"/>
  <c r="B72" i="70"/>
  <c r="AL71" i="70"/>
  <c r="AJ71" i="70"/>
  <c r="AK71" i="70" s="1"/>
  <c r="AG71" i="70"/>
  <c r="AH71" i="70" s="1"/>
  <c r="AI71" i="70" s="1"/>
  <c r="AF71" i="70"/>
  <c r="AD71" i="70"/>
  <c r="AE71" i="70" s="1"/>
  <c r="AC71" i="70"/>
  <c r="AA71" i="70"/>
  <c r="AB71" i="70" s="1"/>
  <c r="T71" i="70"/>
  <c r="S71" i="70"/>
  <c r="M71" i="70"/>
  <c r="L71" i="70"/>
  <c r="I71" i="70"/>
  <c r="J71" i="70" s="1"/>
  <c r="H71" i="70"/>
  <c r="G71" i="70"/>
  <c r="E71" i="70"/>
  <c r="B71" i="70"/>
  <c r="AL70" i="70"/>
  <c r="AJ70" i="70"/>
  <c r="AK70" i="70" s="1"/>
  <c r="AH70" i="70"/>
  <c r="AI70" i="70" s="1"/>
  <c r="AG70" i="70"/>
  <c r="AF70" i="70"/>
  <c r="AD70" i="70"/>
  <c r="AE70" i="70" s="1"/>
  <c r="AC70" i="70"/>
  <c r="AB70" i="70"/>
  <c r="AA70" i="70"/>
  <c r="T70" i="70"/>
  <c r="S70" i="70"/>
  <c r="M70" i="70"/>
  <c r="L70" i="70"/>
  <c r="N70" i="70" s="1"/>
  <c r="O70" i="70" s="1"/>
  <c r="J70" i="70"/>
  <c r="I70" i="70"/>
  <c r="H70" i="70"/>
  <c r="E70" i="70"/>
  <c r="G70" i="70" s="1"/>
  <c r="B70" i="70"/>
  <c r="AL69" i="70"/>
  <c r="AJ69" i="70"/>
  <c r="AK69" i="70" s="1"/>
  <c r="AG69" i="70"/>
  <c r="AH69" i="70" s="1"/>
  <c r="AI69" i="70" s="1"/>
  <c r="AF69" i="70"/>
  <c r="AD69" i="70"/>
  <c r="AE69" i="70" s="1"/>
  <c r="AC69" i="70"/>
  <c r="AA69" i="70"/>
  <c r="AB69" i="70" s="1"/>
  <c r="T69" i="70"/>
  <c r="S69" i="70"/>
  <c r="N69" i="70"/>
  <c r="M69" i="70"/>
  <c r="L69" i="70"/>
  <c r="I69" i="70"/>
  <c r="J69" i="70" s="1"/>
  <c r="H69" i="70"/>
  <c r="G69" i="70"/>
  <c r="E69" i="70"/>
  <c r="B69" i="70"/>
  <c r="AL68" i="70"/>
  <c r="AJ68" i="70"/>
  <c r="AK68" i="70" s="1"/>
  <c r="AH68" i="70"/>
  <c r="AI68" i="70" s="1"/>
  <c r="AG68" i="70"/>
  <c r="AF68" i="70"/>
  <c r="AD68" i="70"/>
  <c r="AE68" i="70" s="1"/>
  <c r="AC68" i="70"/>
  <c r="AA68" i="70"/>
  <c r="AB68" i="70" s="1"/>
  <c r="T68" i="70"/>
  <c r="S68" i="70"/>
  <c r="M68" i="70"/>
  <c r="L68" i="70"/>
  <c r="N68" i="70" s="1"/>
  <c r="J68" i="70"/>
  <c r="G68" i="70"/>
  <c r="B68" i="70"/>
  <c r="AL67" i="70"/>
  <c r="AJ67" i="70"/>
  <c r="AK67" i="70" s="1"/>
  <c r="AH67" i="70"/>
  <c r="AI67" i="70" s="1"/>
  <c r="AG67" i="70"/>
  <c r="AF67" i="70"/>
  <c r="AD67" i="70"/>
  <c r="AE67" i="70" s="1"/>
  <c r="AC67" i="70"/>
  <c r="AA67" i="70"/>
  <c r="AB67" i="70" s="1"/>
  <c r="T67" i="70"/>
  <c r="S67" i="70"/>
  <c r="M67" i="70"/>
  <c r="L67" i="70"/>
  <c r="N67" i="70" s="1"/>
  <c r="O67" i="70" s="1"/>
  <c r="I67" i="70"/>
  <c r="J67" i="70" s="1"/>
  <c r="H67" i="70"/>
  <c r="E67" i="70"/>
  <c r="G67" i="70" s="1"/>
  <c r="B67" i="70"/>
  <c r="AL66" i="70"/>
  <c r="AJ66" i="70"/>
  <c r="AK66" i="70" s="1"/>
  <c r="AG66" i="70"/>
  <c r="AH66" i="70" s="1"/>
  <c r="AI66" i="70" s="1"/>
  <c r="AF66" i="70"/>
  <c r="AD66" i="70"/>
  <c r="AE66" i="70" s="1"/>
  <c r="AC66" i="70"/>
  <c r="AA66" i="70"/>
  <c r="AB66" i="70" s="1"/>
  <c r="T66" i="70"/>
  <c r="S66" i="70"/>
  <c r="M66" i="70"/>
  <c r="L66" i="70"/>
  <c r="I66" i="70"/>
  <c r="J66" i="70" s="1"/>
  <c r="H66" i="70"/>
  <c r="G66" i="70"/>
  <c r="E66" i="70"/>
  <c r="B66" i="70"/>
  <c r="AL65" i="70"/>
  <c r="AJ65" i="70"/>
  <c r="AK65" i="70" s="1"/>
  <c r="AH65" i="70"/>
  <c r="AI65" i="70" s="1"/>
  <c r="AG65" i="70"/>
  <c r="AF65" i="70"/>
  <c r="AD65" i="70"/>
  <c r="AE65" i="70" s="1"/>
  <c r="AC65" i="70"/>
  <c r="AB65" i="70"/>
  <c r="AA65" i="70"/>
  <c r="T65" i="70"/>
  <c r="S65" i="70"/>
  <c r="M65" i="70"/>
  <c r="L65" i="70"/>
  <c r="N65" i="70" s="1"/>
  <c r="O65" i="70" s="1"/>
  <c r="I65" i="70"/>
  <c r="J65" i="70" s="1"/>
  <c r="H65" i="70"/>
  <c r="E65" i="70"/>
  <c r="G65" i="70" s="1"/>
  <c r="B65" i="70"/>
  <c r="AL64" i="70"/>
  <c r="AK64" i="70"/>
  <c r="AJ64" i="70"/>
  <c r="AG64" i="70"/>
  <c r="AH64" i="70" s="1"/>
  <c r="AI64" i="70" s="1"/>
  <c r="AF64" i="70"/>
  <c r="AD64" i="70"/>
  <c r="AE64" i="70" s="1"/>
  <c r="AC64" i="70"/>
  <c r="AA64" i="70"/>
  <c r="AB64" i="70" s="1"/>
  <c r="T64" i="70"/>
  <c r="S64" i="70"/>
  <c r="M64" i="70"/>
  <c r="L64" i="70"/>
  <c r="N64" i="70" s="1"/>
  <c r="I64" i="70"/>
  <c r="J64" i="70" s="1"/>
  <c r="H64" i="70"/>
  <c r="E64" i="70"/>
  <c r="G64" i="70" s="1"/>
  <c r="B64" i="70"/>
  <c r="AL63" i="70"/>
  <c r="AJ63" i="70"/>
  <c r="AK63" i="70" s="1"/>
  <c r="AH63" i="70"/>
  <c r="AI63" i="70" s="1"/>
  <c r="AG63" i="70"/>
  <c r="AF63" i="70"/>
  <c r="AD63" i="70"/>
  <c r="AE63" i="70" s="1"/>
  <c r="AC63" i="70"/>
  <c r="AB63" i="70"/>
  <c r="AA63" i="70"/>
  <c r="T63" i="70"/>
  <c r="S63" i="70"/>
  <c r="O63" i="70"/>
  <c r="M63" i="70"/>
  <c r="L63" i="70"/>
  <c r="N63" i="70" s="1"/>
  <c r="I63" i="70"/>
  <c r="J63" i="70" s="1"/>
  <c r="H63" i="70"/>
  <c r="E63" i="70"/>
  <c r="G63" i="70" s="1"/>
  <c r="B63" i="70"/>
  <c r="AL62" i="70"/>
  <c r="AK62" i="70"/>
  <c r="AJ62" i="70"/>
  <c r="AI62" i="70"/>
  <c r="AG62" i="70"/>
  <c r="AH62" i="70" s="1"/>
  <c r="AF62" i="70"/>
  <c r="AD62" i="70"/>
  <c r="AE62" i="70" s="1"/>
  <c r="AC62" i="70"/>
  <c r="AA62" i="70"/>
  <c r="AB62" i="70" s="1"/>
  <c r="T62" i="70"/>
  <c r="S62" i="70"/>
  <c r="M62" i="70"/>
  <c r="L62" i="70"/>
  <c r="I62" i="70"/>
  <c r="J62" i="70" s="1"/>
  <c r="H62" i="70"/>
  <c r="G62" i="70"/>
  <c r="E62" i="70"/>
  <c r="B62" i="70"/>
  <c r="AL61" i="70"/>
  <c r="AJ61" i="70"/>
  <c r="AK61" i="70" s="1"/>
  <c r="AH61" i="70"/>
  <c r="AI61" i="70" s="1"/>
  <c r="AG61" i="70"/>
  <c r="AF61" i="70"/>
  <c r="AD61" i="70"/>
  <c r="AE61" i="70" s="1"/>
  <c r="AC61" i="70"/>
  <c r="AB61" i="70"/>
  <c r="AA61" i="70"/>
  <c r="T61" i="70"/>
  <c r="S61" i="70"/>
  <c r="M61" i="70"/>
  <c r="L61" i="70"/>
  <c r="N61" i="70" s="1"/>
  <c r="I61" i="70"/>
  <c r="J61" i="70" s="1"/>
  <c r="H61" i="70"/>
  <c r="E61" i="70"/>
  <c r="G61" i="70" s="1"/>
  <c r="B61" i="70"/>
  <c r="AL60" i="70"/>
  <c r="AK60" i="70"/>
  <c r="AJ60" i="70"/>
  <c r="AG60" i="70"/>
  <c r="AH60" i="70" s="1"/>
  <c r="AI60" i="70" s="1"/>
  <c r="AF60" i="70"/>
  <c r="AD60" i="70"/>
  <c r="AE60" i="70" s="1"/>
  <c r="AC60" i="70"/>
  <c r="AA60" i="70"/>
  <c r="AB60" i="70" s="1"/>
  <c r="T60" i="70"/>
  <c r="S60" i="70"/>
  <c r="M60" i="70"/>
  <c r="L60" i="70"/>
  <c r="N60" i="70" s="1"/>
  <c r="O60" i="70" s="1"/>
  <c r="I60" i="70"/>
  <c r="J60" i="70" s="1"/>
  <c r="H60" i="70"/>
  <c r="G60" i="70"/>
  <c r="E60" i="70"/>
  <c r="B60" i="70"/>
  <c r="AL59" i="70"/>
  <c r="AJ59" i="70"/>
  <c r="AK59" i="70" s="1"/>
  <c r="AI59" i="70"/>
  <c r="AH59" i="70"/>
  <c r="AG59" i="70"/>
  <c r="AF59" i="70"/>
  <c r="AD59" i="70"/>
  <c r="AE59" i="70" s="1"/>
  <c r="AC59" i="70"/>
  <c r="AA59" i="70"/>
  <c r="AB59" i="70" s="1"/>
  <c r="T59" i="70"/>
  <c r="S59" i="70"/>
  <c r="M59" i="70"/>
  <c r="L59" i="70"/>
  <c r="N59" i="70" s="1"/>
  <c r="O59" i="70" s="1"/>
  <c r="J59" i="70"/>
  <c r="I59" i="70"/>
  <c r="H59" i="70"/>
  <c r="E59" i="70"/>
  <c r="G59" i="70" s="1"/>
  <c r="B59" i="70"/>
  <c r="AL58" i="70"/>
  <c r="AJ58" i="70"/>
  <c r="AK58" i="70" s="1"/>
  <c r="AH58" i="70"/>
  <c r="AI58" i="70" s="1"/>
  <c r="AG58" i="70"/>
  <c r="AF58" i="70"/>
  <c r="AD58" i="70"/>
  <c r="AE58" i="70" s="1"/>
  <c r="AC58" i="70"/>
  <c r="AA58" i="70"/>
  <c r="AB58" i="70" s="1"/>
  <c r="T58" i="70"/>
  <c r="S58" i="70"/>
  <c r="M58" i="70"/>
  <c r="L58" i="70"/>
  <c r="I58" i="70"/>
  <c r="J58" i="70" s="1"/>
  <c r="H58" i="70"/>
  <c r="G58" i="70"/>
  <c r="E58" i="70"/>
  <c r="B58" i="70"/>
  <c r="AL57" i="70"/>
  <c r="AK57" i="70"/>
  <c r="AJ57" i="70"/>
  <c r="AG57" i="70"/>
  <c r="AH57" i="70" s="1"/>
  <c r="AI57" i="70" s="1"/>
  <c r="AF57" i="70"/>
  <c r="AD57" i="70"/>
  <c r="AE57" i="70" s="1"/>
  <c r="AC57" i="70"/>
  <c r="AA57" i="70"/>
  <c r="AB57" i="70" s="1"/>
  <c r="T57" i="70"/>
  <c r="S57" i="70"/>
  <c r="M57" i="70"/>
  <c r="L57" i="70"/>
  <c r="N57" i="70" s="1"/>
  <c r="I57" i="70"/>
  <c r="J57" i="70" s="1"/>
  <c r="H57" i="70"/>
  <c r="E57" i="70"/>
  <c r="G57" i="70" s="1"/>
  <c r="B57" i="70"/>
  <c r="AL56" i="70"/>
  <c r="AJ56" i="70"/>
  <c r="AK56" i="70" s="1"/>
  <c r="AG56" i="70"/>
  <c r="AH56" i="70" s="1"/>
  <c r="AI56" i="70" s="1"/>
  <c r="AF56" i="70"/>
  <c r="AD56" i="70"/>
  <c r="AE56" i="70" s="1"/>
  <c r="AC56" i="70"/>
  <c r="AB56" i="70"/>
  <c r="AA56" i="70"/>
  <c r="T56" i="70"/>
  <c r="S56" i="70"/>
  <c r="N56" i="70"/>
  <c r="M56" i="70"/>
  <c r="L56" i="70"/>
  <c r="I56" i="70"/>
  <c r="J56" i="70" s="1"/>
  <c r="H56" i="70"/>
  <c r="G56" i="70"/>
  <c r="E56" i="70"/>
  <c r="B56" i="70"/>
  <c r="AL55" i="70"/>
  <c r="AJ55" i="70"/>
  <c r="AK55" i="70" s="1"/>
  <c r="AG55" i="70"/>
  <c r="AH55" i="70" s="1"/>
  <c r="AI55" i="70" s="1"/>
  <c r="AF55" i="70"/>
  <c r="AD55" i="70"/>
  <c r="AE55" i="70" s="1"/>
  <c r="AC55" i="70"/>
  <c r="AA55" i="70"/>
  <c r="AB55" i="70" s="1"/>
  <c r="T55" i="70"/>
  <c r="S55" i="70"/>
  <c r="M55" i="70"/>
  <c r="L55" i="70"/>
  <c r="N55" i="70" s="1"/>
  <c r="O55" i="70" s="1"/>
  <c r="P55" i="70" s="1"/>
  <c r="I55" i="70"/>
  <c r="J55" i="70" s="1"/>
  <c r="H55" i="70"/>
  <c r="E55" i="70"/>
  <c r="G55" i="70" s="1"/>
  <c r="B55" i="70"/>
  <c r="AL54" i="70"/>
  <c r="AJ54" i="70"/>
  <c r="AK54" i="70" s="1"/>
  <c r="AG54" i="70"/>
  <c r="AH54" i="70" s="1"/>
  <c r="AI54" i="70" s="1"/>
  <c r="AF54" i="70"/>
  <c r="AD54" i="70"/>
  <c r="AE54" i="70" s="1"/>
  <c r="AC54" i="70"/>
  <c r="AA54" i="70"/>
  <c r="AB54" i="70" s="1"/>
  <c r="T54" i="70"/>
  <c r="S54" i="70"/>
  <c r="M54" i="70"/>
  <c r="L54" i="70"/>
  <c r="I54" i="70"/>
  <c r="J54" i="70" s="1"/>
  <c r="H54" i="70"/>
  <c r="G54" i="70"/>
  <c r="E54" i="70"/>
  <c r="B54" i="70"/>
  <c r="AL53" i="70"/>
  <c r="AK53" i="70"/>
  <c r="AJ53" i="70"/>
  <c r="AG53" i="70"/>
  <c r="AH53" i="70" s="1"/>
  <c r="AI53" i="70" s="1"/>
  <c r="AF53" i="70"/>
  <c r="AD53" i="70"/>
  <c r="AE53" i="70" s="1"/>
  <c r="AC53" i="70"/>
  <c r="AB53" i="70"/>
  <c r="AA53" i="70"/>
  <c r="T53" i="70"/>
  <c r="S53" i="70"/>
  <c r="M53" i="70"/>
  <c r="L53" i="70"/>
  <c r="N53" i="70" s="1"/>
  <c r="O53" i="70" s="1"/>
  <c r="I53" i="70"/>
  <c r="J53" i="70" s="1"/>
  <c r="H53" i="70"/>
  <c r="E53" i="70"/>
  <c r="G53" i="70" s="1"/>
  <c r="B53" i="70"/>
  <c r="AL52" i="70"/>
  <c r="AJ52" i="70"/>
  <c r="AK52" i="70" s="1"/>
  <c r="AG52" i="70"/>
  <c r="AH52" i="70" s="1"/>
  <c r="AI52" i="70" s="1"/>
  <c r="AF52" i="70"/>
  <c r="AD52" i="70"/>
  <c r="AE52" i="70" s="1"/>
  <c r="AC52" i="70"/>
  <c r="AA52" i="70"/>
  <c r="AB52" i="70" s="1"/>
  <c r="T52" i="70"/>
  <c r="S52" i="70"/>
  <c r="M52" i="70"/>
  <c r="L52" i="70"/>
  <c r="N52" i="70" s="1"/>
  <c r="I52" i="70"/>
  <c r="J52" i="70" s="1"/>
  <c r="H52" i="70"/>
  <c r="G52" i="70"/>
  <c r="E52" i="70"/>
  <c r="B52" i="70"/>
  <c r="AL51" i="70"/>
  <c r="AJ51" i="70"/>
  <c r="AK51" i="70" s="1"/>
  <c r="AI51" i="70"/>
  <c r="AH51" i="70"/>
  <c r="AG51" i="70"/>
  <c r="AF51" i="70"/>
  <c r="AD51" i="70"/>
  <c r="AE51" i="70" s="1"/>
  <c r="AC51" i="70"/>
  <c r="AA51" i="70"/>
  <c r="AB51" i="70" s="1"/>
  <c r="T51" i="70"/>
  <c r="S51" i="70"/>
  <c r="M51" i="70"/>
  <c r="L51" i="70"/>
  <c r="N51" i="70" s="1"/>
  <c r="O51" i="70" s="1"/>
  <c r="P51" i="70" s="1"/>
  <c r="I51" i="70"/>
  <c r="J51" i="70" s="1"/>
  <c r="H51" i="70"/>
  <c r="E51" i="70"/>
  <c r="G51" i="70" s="1"/>
  <c r="B51" i="70"/>
  <c r="AL50" i="70"/>
  <c r="AK50" i="70"/>
  <c r="AJ50" i="70"/>
  <c r="AG50" i="70"/>
  <c r="AH50" i="70" s="1"/>
  <c r="AI50" i="70" s="1"/>
  <c r="AF50" i="70"/>
  <c r="AD50" i="70"/>
  <c r="AE50" i="70" s="1"/>
  <c r="AC50" i="70"/>
  <c r="AA50" i="70"/>
  <c r="AB50" i="70" s="1"/>
  <c r="T50" i="70"/>
  <c r="S50" i="70"/>
  <c r="M50" i="70"/>
  <c r="L50" i="70"/>
  <c r="I50" i="70"/>
  <c r="J50" i="70" s="1"/>
  <c r="H50" i="70"/>
  <c r="E50" i="70"/>
  <c r="G50" i="70" s="1"/>
  <c r="B50" i="70"/>
  <c r="AL49" i="70"/>
  <c r="AJ49" i="70"/>
  <c r="AK49" i="70" s="1"/>
  <c r="AG49" i="70"/>
  <c r="AH49" i="70" s="1"/>
  <c r="AI49" i="70" s="1"/>
  <c r="AF49" i="70"/>
  <c r="AD49" i="70"/>
  <c r="AE49" i="70" s="1"/>
  <c r="AC49" i="70"/>
  <c r="AB49" i="70"/>
  <c r="AA49" i="70"/>
  <c r="T49" i="70"/>
  <c r="S49" i="70"/>
  <c r="M49" i="70"/>
  <c r="L49" i="70"/>
  <c r="N49" i="70" s="1"/>
  <c r="O49" i="70" s="1"/>
  <c r="I49" i="70"/>
  <c r="J49" i="70" s="1"/>
  <c r="H49" i="70"/>
  <c r="E49" i="70"/>
  <c r="G49" i="70" s="1"/>
  <c r="B49" i="70"/>
  <c r="AL48" i="70"/>
  <c r="AJ48" i="70"/>
  <c r="AK48" i="70" s="1"/>
  <c r="AG48" i="70"/>
  <c r="AH48" i="70" s="1"/>
  <c r="AI48" i="70" s="1"/>
  <c r="AF48" i="70"/>
  <c r="AD48" i="70"/>
  <c r="AE48" i="70" s="1"/>
  <c r="AC48" i="70"/>
  <c r="AA48" i="70"/>
  <c r="AB48" i="70" s="1"/>
  <c r="T48" i="70"/>
  <c r="S48" i="70"/>
  <c r="M48" i="70"/>
  <c r="L48" i="70"/>
  <c r="N48" i="70" s="1"/>
  <c r="J48" i="70"/>
  <c r="G48" i="70"/>
  <c r="B48" i="70"/>
  <c r="AL47" i="70"/>
  <c r="AJ47" i="70"/>
  <c r="AK47" i="70" s="1"/>
  <c r="AG47" i="70"/>
  <c r="AH47" i="70" s="1"/>
  <c r="AI47" i="70" s="1"/>
  <c r="AF47" i="70"/>
  <c r="AD47" i="70"/>
  <c r="AE47" i="70" s="1"/>
  <c r="AC47" i="70"/>
  <c r="AA47" i="70"/>
  <c r="AB47" i="70" s="1"/>
  <c r="T47" i="70"/>
  <c r="S47" i="70"/>
  <c r="N47" i="70"/>
  <c r="O47" i="70" s="1"/>
  <c r="M47" i="70"/>
  <c r="L47" i="70"/>
  <c r="I47" i="70"/>
  <c r="J47" i="70" s="1"/>
  <c r="H47" i="70"/>
  <c r="G47" i="70"/>
  <c r="E47" i="70"/>
  <c r="B47" i="70"/>
  <c r="AL46" i="70"/>
  <c r="AJ46" i="70"/>
  <c r="AK46" i="70" s="1"/>
  <c r="AG46" i="70"/>
  <c r="AH46" i="70" s="1"/>
  <c r="AI46" i="70" s="1"/>
  <c r="AF46" i="70"/>
  <c r="AD46" i="70"/>
  <c r="AE46" i="70" s="1"/>
  <c r="AC46" i="70"/>
  <c r="AA46" i="70"/>
  <c r="AB46" i="70" s="1"/>
  <c r="T46" i="70"/>
  <c r="S46" i="70"/>
  <c r="M46" i="70"/>
  <c r="L46" i="70"/>
  <c r="N46" i="70" s="1"/>
  <c r="O46" i="70" s="1"/>
  <c r="P46" i="70" s="1"/>
  <c r="I46" i="70"/>
  <c r="J46" i="70" s="1"/>
  <c r="H46" i="70"/>
  <c r="E46" i="70"/>
  <c r="G46" i="70" s="1"/>
  <c r="B46" i="70"/>
  <c r="AL45" i="70"/>
  <c r="AJ45" i="70"/>
  <c r="AK45" i="70" s="1"/>
  <c r="AG45" i="70"/>
  <c r="AH45" i="70" s="1"/>
  <c r="AI45" i="70" s="1"/>
  <c r="AF45" i="70"/>
  <c r="AD45" i="70"/>
  <c r="AE45" i="70" s="1"/>
  <c r="AC45" i="70"/>
  <c r="AA45" i="70"/>
  <c r="AB45" i="70" s="1"/>
  <c r="T45" i="70"/>
  <c r="S45" i="70"/>
  <c r="N45" i="70"/>
  <c r="M45" i="70"/>
  <c r="L45" i="70"/>
  <c r="I45" i="70"/>
  <c r="J45" i="70" s="1"/>
  <c r="H45" i="70"/>
  <c r="G45" i="70"/>
  <c r="E45" i="70"/>
  <c r="B45" i="70"/>
  <c r="AL44" i="70"/>
  <c r="AJ44" i="70"/>
  <c r="AK44" i="70" s="1"/>
  <c r="AH44" i="70"/>
  <c r="AI44" i="70" s="1"/>
  <c r="AG44" i="70"/>
  <c r="AF44" i="70"/>
  <c r="AD44" i="70"/>
  <c r="AE44" i="70" s="1"/>
  <c r="AC44" i="70"/>
  <c r="AA44" i="70"/>
  <c r="AB44" i="70" s="1"/>
  <c r="T44" i="70"/>
  <c r="S44" i="70"/>
  <c r="M44" i="70"/>
  <c r="L44" i="70"/>
  <c r="N44" i="70" s="1"/>
  <c r="I44" i="70"/>
  <c r="J44" i="70" s="1"/>
  <c r="H44" i="70"/>
  <c r="E44" i="70"/>
  <c r="G44" i="70" s="1"/>
  <c r="B44" i="70"/>
  <c r="AL43" i="70"/>
  <c r="AJ43" i="70"/>
  <c r="AK43" i="70" s="1"/>
  <c r="AG43" i="70"/>
  <c r="AH43" i="70" s="1"/>
  <c r="AI43" i="70" s="1"/>
  <c r="AF43" i="70"/>
  <c r="AD43" i="70"/>
  <c r="AE43" i="70" s="1"/>
  <c r="AC43" i="70"/>
  <c r="AA43" i="70"/>
  <c r="AB43" i="70" s="1"/>
  <c r="T43" i="70"/>
  <c r="S43" i="70"/>
  <c r="N43" i="70"/>
  <c r="O43" i="70" s="1"/>
  <c r="M43" i="70"/>
  <c r="L43" i="70"/>
  <c r="I43" i="70"/>
  <c r="J43" i="70" s="1"/>
  <c r="H43" i="70"/>
  <c r="G43" i="70"/>
  <c r="E43" i="70"/>
  <c r="B43" i="70"/>
  <c r="AL42" i="70"/>
  <c r="AJ42" i="70"/>
  <c r="AK42" i="70" s="1"/>
  <c r="AG42" i="70"/>
  <c r="AH42" i="70" s="1"/>
  <c r="AI42" i="70" s="1"/>
  <c r="AF42" i="70"/>
  <c r="AD42" i="70"/>
  <c r="AE42" i="70" s="1"/>
  <c r="AC42" i="70"/>
  <c r="AA42" i="70"/>
  <c r="AB42" i="70" s="1"/>
  <c r="T42" i="70"/>
  <c r="S42" i="70"/>
  <c r="O42" i="70"/>
  <c r="M42" i="70"/>
  <c r="L42" i="70"/>
  <c r="N42" i="70" s="1"/>
  <c r="P42" i="70" s="1"/>
  <c r="I42" i="70"/>
  <c r="J42" i="70" s="1"/>
  <c r="H42" i="70"/>
  <c r="E42" i="70"/>
  <c r="G42" i="70" s="1"/>
  <c r="B42" i="70"/>
  <c r="AL41" i="70"/>
  <c r="AK41" i="70"/>
  <c r="AJ41" i="70"/>
  <c r="AG41" i="70"/>
  <c r="AH41" i="70" s="1"/>
  <c r="AI41" i="70" s="1"/>
  <c r="AF41" i="70"/>
  <c r="AD41" i="70"/>
  <c r="AE41" i="70" s="1"/>
  <c r="AC41" i="70"/>
  <c r="AA41" i="70"/>
  <c r="AB41" i="70" s="1"/>
  <c r="T41" i="70"/>
  <c r="S41" i="70"/>
  <c r="N41" i="70"/>
  <c r="M41" i="70"/>
  <c r="L41" i="70"/>
  <c r="I41" i="70"/>
  <c r="J41" i="70" s="1"/>
  <c r="H41" i="70"/>
  <c r="G41" i="70"/>
  <c r="E41" i="70"/>
  <c r="B41" i="70"/>
  <c r="AL40" i="70"/>
  <c r="AK40" i="70"/>
  <c r="AJ40" i="70"/>
  <c r="AH40" i="70"/>
  <c r="AI40" i="70" s="1"/>
  <c r="AG40" i="70"/>
  <c r="AF40" i="70"/>
  <c r="AD40" i="70"/>
  <c r="AE40" i="70" s="1"/>
  <c r="AC40" i="70"/>
  <c r="AB40" i="70"/>
  <c r="AA40" i="70"/>
  <c r="T40" i="70"/>
  <c r="S40" i="70"/>
  <c r="M40" i="70"/>
  <c r="L40" i="70"/>
  <c r="N40" i="70" s="1"/>
  <c r="O40" i="70" s="1"/>
  <c r="I40" i="70"/>
  <c r="J40" i="70" s="1"/>
  <c r="H40" i="70"/>
  <c r="E40" i="70"/>
  <c r="G40" i="70" s="1"/>
  <c r="B40" i="70"/>
  <c r="AL39" i="70"/>
  <c r="AJ39" i="70"/>
  <c r="AK39" i="70" s="1"/>
  <c r="AG39" i="70"/>
  <c r="AH39" i="70" s="1"/>
  <c r="AI39" i="70" s="1"/>
  <c r="AF39" i="70"/>
  <c r="AD39" i="70"/>
  <c r="AE39" i="70" s="1"/>
  <c r="AC39" i="70"/>
  <c r="AA39" i="70"/>
  <c r="AB39" i="70" s="1"/>
  <c r="T39" i="70"/>
  <c r="S39" i="70"/>
  <c r="N39" i="70"/>
  <c r="O39" i="70" s="1"/>
  <c r="M39" i="70"/>
  <c r="L39" i="70"/>
  <c r="I39" i="70"/>
  <c r="J39" i="70" s="1"/>
  <c r="H39" i="70"/>
  <c r="G39" i="70"/>
  <c r="E39" i="70"/>
  <c r="B39" i="70"/>
  <c r="AL38" i="70"/>
  <c r="AJ38" i="70"/>
  <c r="AK38" i="70" s="1"/>
  <c r="AG38" i="70"/>
  <c r="AH38" i="70" s="1"/>
  <c r="AI38" i="70" s="1"/>
  <c r="AF38" i="70"/>
  <c r="AD38" i="70"/>
  <c r="AE38" i="70" s="1"/>
  <c r="AC38" i="70"/>
  <c r="AA38" i="70"/>
  <c r="AB38" i="70" s="1"/>
  <c r="T38" i="70"/>
  <c r="S38" i="70"/>
  <c r="O38" i="70"/>
  <c r="M38" i="70"/>
  <c r="L38" i="70"/>
  <c r="N38" i="70" s="1"/>
  <c r="P38" i="70" s="1"/>
  <c r="I38" i="70"/>
  <c r="J38" i="70" s="1"/>
  <c r="H38" i="70"/>
  <c r="E38" i="70"/>
  <c r="G38" i="70" s="1"/>
  <c r="B38" i="70"/>
  <c r="AL37" i="70"/>
  <c r="AK37" i="70"/>
  <c r="AJ37" i="70"/>
  <c r="AG37" i="70"/>
  <c r="AH37" i="70" s="1"/>
  <c r="AI37" i="70" s="1"/>
  <c r="AF37" i="70"/>
  <c r="AD37" i="70"/>
  <c r="AE37" i="70" s="1"/>
  <c r="AC37" i="70"/>
  <c r="AA37" i="70"/>
  <c r="AB37" i="70" s="1"/>
  <c r="T37" i="70"/>
  <c r="S37" i="70"/>
  <c r="M37" i="70"/>
  <c r="L37" i="70"/>
  <c r="N37" i="70" s="1"/>
  <c r="I37" i="70"/>
  <c r="J37" i="70" s="1"/>
  <c r="H37" i="70"/>
  <c r="E37" i="70"/>
  <c r="G37" i="70" s="1"/>
  <c r="B37" i="70"/>
  <c r="AL36" i="70"/>
  <c r="AJ36" i="70"/>
  <c r="AK36" i="70" s="1"/>
  <c r="AG36" i="70"/>
  <c r="AH36" i="70" s="1"/>
  <c r="AI36" i="70" s="1"/>
  <c r="AF36" i="70"/>
  <c r="AD36" i="70"/>
  <c r="AE36" i="70" s="1"/>
  <c r="AC36" i="70"/>
  <c r="AA36" i="70"/>
  <c r="AB36" i="70" s="1"/>
  <c r="T36" i="70"/>
  <c r="S36" i="70"/>
  <c r="M36" i="70"/>
  <c r="L36" i="70"/>
  <c r="N36" i="70" s="1"/>
  <c r="I36" i="70"/>
  <c r="J36" i="70" s="1"/>
  <c r="H36" i="70"/>
  <c r="G36" i="70"/>
  <c r="E36" i="70"/>
  <c r="B36" i="70"/>
  <c r="AL35" i="70"/>
  <c r="AJ35" i="70"/>
  <c r="AK35" i="70" s="1"/>
  <c r="AH35" i="70"/>
  <c r="AI35" i="70" s="1"/>
  <c r="AG35" i="70"/>
  <c r="AF35" i="70"/>
  <c r="AD35" i="70"/>
  <c r="AE35" i="70" s="1"/>
  <c r="AC35" i="70"/>
  <c r="AA35" i="70"/>
  <c r="AB35" i="70" s="1"/>
  <c r="T35" i="70"/>
  <c r="S35" i="70"/>
  <c r="M35" i="70"/>
  <c r="L35" i="70"/>
  <c r="N35" i="70" s="1"/>
  <c r="I35" i="70"/>
  <c r="J35" i="70" s="1"/>
  <c r="H35" i="70"/>
  <c r="E35" i="70"/>
  <c r="G35" i="70" s="1"/>
  <c r="B35" i="70"/>
  <c r="AL34" i="70"/>
  <c r="AK34" i="70"/>
  <c r="AJ34" i="70"/>
  <c r="AG34" i="70"/>
  <c r="AH34" i="70" s="1"/>
  <c r="AI34" i="70" s="1"/>
  <c r="AF34" i="70"/>
  <c r="AD34" i="70"/>
  <c r="AE34" i="70" s="1"/>
  <c r="AC34" i="70"/>
  <c r="AA34" i="70"/>
  <c r="AB34" i="70" s="1"/>
  <c r="T34" i="70"/>
  <c r="S34" i="70"/>
  <c r="M34" i="70"/>
  <c r="L34" i="70"/>
  <c r="N34" i="70" s="1"/>
  <c r="I34" i="70"/>
  <c r="J34" i="70" s="1"/>
  <c r="H34" i="70"/>
  <c r="E34" i="70"/>
  <c r="G34" i="70" s="1"/>
  <c r="B34" i="70"/>
  <c r="AL33" i="70"/>
  <c r="AJ33" i="70"/>
  <c r="AK33" i="70" s="1"/>
  <c r="AH33" i="70"/>
  <c r="AI33" i="70" s="1"/>
  <c r="AG33" i="70"/>
  <c r="AF33" i="70"/>
  <c r="AD33" i="70"/>
  <c r="AE33" i="70" s="1"/>
  <c r="AC33" i="70"/>
  <c r="AB33" i="70"/>
  <c r="AA33" i="70"/>
  <c r="T33" i="70"/>
  <c r="S33" i="70"/>
  <c r="M33" i="70"/>
  <c r="L33" i="70"/>
  <c r="N33" i="70" s="1"/>
  <c r="J33" i="70"/>
  <c r="I33" i="70"/>
  <c r="H33" i="70"/>
  <c r="E33" i="70"/>
  <c r="G33" i="70" s="1"/>
  <c r="B33" i="70"/>
  <c r="AL32" i="70"/>
  <c r="AJ32" i="70"/>
  <c r="AK32" i="70" s="1"/>
  <c r="AG32" i="70"/>
  <c r="AH32" i="70" s="1"/>
  <c r="AI32" i="70" s="1"/>
  <c r="AF32" i="70"/>
  <c r="AD32" i="70"/>
  <c r="AE32" i="70" s="1"/>
  <c r="AC32" i="70"/>
  <c r="AA32" i="70"/>
  <c r="AB32" i="70" s="1"/>
  <c r="T32" i="70"/>
  <c r="S32" i="70"/>
  <c r="M32" i="70"/>
  <c r="L32" i="70"/>
  <c r="N32" i="70" s="1"/>
  <c r="I32" i="70"/>
  <c r="J32" i="70" s="1"/>
  <c r="H32" i="70"/>
  <c r="G32" i="70"/>
  <c r="E32" i="70"/>
  <c r="B32" i="70"/>
  <c r="AL31" i="70"/>
  <c r="AJ31" i="70"/>
  <c r="AK31" i="70" s="1"/>
  <c r="AH31" i="70"/>
  <c r="AI31" i="70" s="1"/>
  <c r="AG31" i="70"/>
  <c r="AF31" i="70"/>
  <c r="AD31" i="70"/>
  <c r="AE31" i="70" s="1"/>
  <c r="AC31" i="70"/>
  <c r="AA31" i="70"/>
  <c r="AB31" i="70" s="1"/>
  <c r="T31" i="70"/>
  <c r="S31" i="70"/>
  <c r="M31" i="70"/>
  <c r="L31" i="70"/>
  <c r="N31" i="70" s="1"/>
  <c r="I31" i="70"/>
  <c r="J31" i="70" s="1"/>
  <c r="H31" i="70"/>
  <c r="E31" i="70"/>
  <c r="G31" i="70" s="1"/>
  <c r="B31" i="70"/>
  <c r="AL30" i="70"/>
  <c r="AJ30" i="70"/>
  <c r="AK30" i="70" s="1"/>
  <c r="AG30" i="70"/>
  <c r="AH30" i="70" s="1"/>
  <c r="AI30" i="70" s="1"/>
  <c r="AF30" i="70"/>
  <c r="AD30" i="70"/>
  <c r="AE30" i="70" s="1"/>
  <c r="AC30" i="70"/>
  <c r="AA30" i="70"/>
  <c r="AB30" i="70" s="1"/>
  <c r="T30" i="70"/>
  <c r="S30" i="70"/>
  <c r="M30" i="70"/>
  <c r="L30" i="70"/>
  <c r="N30" i="70" s="1"/>
  <c r="I30" i="70"/>
  <c r="J30" i="70" s="1"/>
  <c r="H30" i="70"/>
  <c r="G30" i="70"/>
  <c r="E30" i="70"/>
  <c r="B30" i="70"/>
  <c r="AL29" i="70"/>
  <c r="AJ29" i="70"/>
  <c r="AK29" i="70" s="1"/>
  <c r="AH29" i="70"/>
  <c r="AI29" i="70" s="1"/>
  <c r="AG29" i="70"/>
  <c r="AF29" i="70"/>
  <c r="AD29" i="70"/>
  <c r="AE29" i="70" s="1"/>
  <c r="AC29" i="70"/>
  <c r="AA29" i="70"/>
  <c r="AB29" i="70" s="1"/>
  <c r="T29" i="70"/>
  <c r="S29" i="70"/>
  <c r="M29" i="70"/>
  <c r="L29" i="70"/>
  <c r="N29" i="70" s="1"/>
  <c r="I29" i="70"/>
  <c r="J29" i="70" s="1"/>
  <c r="H29" i="70"/>
  <c r="E29" i="70"/>
  <c r="G29" i="70" s="1"/>
  <c r="B29" i="70"/>
  <c r="AL28" i="70"/>
  <c r="AJ28" i="70"/>
  <c r="AK28" i="70" s="1"/>
  <c r="AG28" i="70"/>
  <c r="AH28" i="70" s="1"/>
  <c r="AI28" i="70" s="1"/>
  <c r="AF28" i="70"/>
  <c r="AD28" i="70"/>
  <c r="AE28" i="70" s="1"/>
  <c r="AC28" i="70"/>
  <c r="AA28" i="70"/>
  <c r="AB28" i="70" s="1"/>
  <c r="T28" i="70"/>
  <c r="S28" i="70"/>
  <c r="M28" i="70"/>
  <c r="L28" i="70"/>
  <c r="N28" i="70" s="1"/>
  <c r="J28" i="70"/>
  <c r="G28" i="70"/>
  <c r="B28" i="70"/>
  <c r="AL27" i="70"/>
  <c r="AJ27" i="70"/>
  <c r="AK27" i="70" s="1"/>
  <c r="AG27" i="70"/>
  <c r="AH27" i="70" s="1"/>
  <c r="AI27" i="70" s="1"/>
  <c r="AF27" i="70"/>
  <c r="AD27" i="70"/>
  <c r="AE27" i="70" s="1"/>
  <c r="AC27" i="70"/>
  <c r="AA27" i="70"/>
  <c r="AB27" i="70" s="1"/>
  <c r="T27" i="70"/>
  <c r="S27" i="70"/>
  <c r="M27" i="70"/>
  <c r="L27" i="70"/>
  <c r="N27" i="70" s="1"/>
  <c r="I27" i="70"/>
  <c r="J27" i="70" s="1"/>
  <c r="H27" i="70"/>
  <c r="E27" i="70"/>
  <c r="G27" i="70" s="1"/>
  <c r="B27" i="70"/>
  <c r="AL26" i="70"/>
  <c r="AJ26" i="70"/>
  <c r="AK26" i="70" s="1"/>
  <c r="AH26" i="70"/>
  <c r="AI26" i="70" s="1"/>
  <c r="AG26" i="70"/>
  <c r="AF26" i="70"/>
  <c r="AD26" i="70"/>
  <c r="AE26" i="70" s="1"/>
  <c r="AC26" i="70"/>
  <c r="AB26" i="70"/>
  <c r="AA26" i="70"/>
  <c r="T26" i="70"/>
  <c r="S26" i="70"/>
  <c r="M26" i="70"/>
  <c r="L26" i="70"/>
  <c r="N26" i="70" s="1"/>
  <c r="I26" i="70"/>
  <c r="J26" i="70" s="1"/>
  <c r="H26" i="70"/>
  <c r="E26" i="70"/>
  <c r="G26" i="70" s="1"/>
  <c r="B26" i="70"/>
  <c r="AL25" i="70"/>
  <c r="AK25" i="70"/>
  <c r="AJ25" i="70"/>
  <c r="AG25" i="70"/>
  <c r="AH25" i="70" s="1"/>
  <c r="AI25" i="70" s="1"/>
  <c r="AF25" i="70"/>
  <c r="AD25" i="70"/>
  <c r="AE25" i="70" s="1"/>
  <c r="AC25" i="70"/>
  <c r="AA25" i="70"/>
  <c r="AB25" i="70" s="1"/>
  <c r="T25" i="70"/>
  <c r="S25" i="70"/>
  <c r="M25" i="70"/>
  <c r="L25" i="70"/>
  <c r="N25" i="70" s="1"/>
  <c r="I25" i="70"/>
  <c r="J25" i="70" s="1"/>
  <c r="H25" i="70"/>
  <c r="E25" i="70"/>
  <c r="G25" i="70" s="1"/>
  <c r="B25" i="70"/>
  <c r="AL24" i="70"/>
  <c r="AJ24" i="70"/>
  <c r="AK24" i="70" s="1"/>
  <c r="AH24" i="70"/>
  <c r="AI24" i="70" s="1"/>
  <c r="AG24" i="70"/>
  <c r="AF24" i="70"/>
  <c r="AD24" i="70"/>
  <c r="AE24" i="70" s="1"/>
  <c r="AC24" i="70"/>
  <c r="AB24" i="70"/>
  <c r="AA24" i="70"/>
  <c r="T24" i="70"/>
  <c r="S24" i="70"/>
  <c r="M24" i="70"/>
  <c r="L24" i="70"/>
  <c r="N24" i="70" s="1"/>
  <c r="I24" i="70"/>
  <c r="J24" i="70" s="1"/>
  <c r="H24" i="70"/>
  <c r="E24" i="70"/>
  <c r="G24" i="70" s="1"/>
  <c r="B24" i="70"/>
  <c r="AL23" i="70"/>
  <c r="AJ23" i="70"/>
  <c r="AK23" i="70" s="1"/>
  <c r="AG23" i="70"/>
  <c r="AH23" i="70" s="1"/>
  <c r="AI23" i="70" s="1"/>
  <c r="AF23" i="70"/>
  <c r="AD23" i="70"/>
  <c r="AE23" i="70" s="1"/>
  <c r="AC23" i="70"/>
  <c r="AA23" i="70"/>
  <c r="AB23" i="70" s="1"/>
  <c r="T23" i="70"/>
  <c r="S23" i="70"/>
  <c r="M23" i="70"/>
  <c r="L23" i="70"/>
  <c r="N23" i="70" s="1"/>
  <c r="I23" i="70"/>
  <c r="J23" i="70" s="1"/>
  <c r="H23" i="70"/>
  <c r="E23" i="70"/>
  <c r="G23" i="70" s="1"/>
  <c r="B23" i="70"/>
  <c r="AL22" i="70"/>
  <c r="AJ22" i="70"/>
  <c r="AK22" i="70" s="1"/>
  <c r="AH22" i="70"/>
  <c r="AI22" i="70" s="1"/>
  <c r="AG22" i="70"/>
  <c r="AF22" i="70"/>
  <c r="AD22" i="70"/>
  <c r="AE22" i="70" s="1"/>
  <c r="AC22" i="70"/>
  <c r="AB22" i="70"/>
  <c r="AA22" i="70"/>
  <c r="T22" i="70"/>
  <c r="S22" i="70"/>
  <c r="M22" i="70"/>
  <c r="L22" i="70"/>
  <c r="N22" i="70" s="1"/>
  <c r="I22" i="70"/>
  <c r="J22" i="70" s="1"/>
  <c r="H22" i="70"/>
  <c r="E22" i="70"/>
  <c r="G22" i="70" s="1"/>
  <c r="B22" i="70"/>
  <c r="AL21" i="70"/>
  <c r="AK21" i="70"/>
  <c r="AJ21" i="70"/>
  <c r="AG21" i="70"/>
  <c r="AH21" i="70" s="1"/>
  <c r="AI21" i="70" s="1"/>
  <c r="AF21" i="70"/>
  <c r="AD21" i="70"/>
  <c r="AE21" i="70" s="1"/>
  <c r="AC21" i="70"/>
  <c r="AA21" i="70"/>
  <c r="AB21" i="70" s="1"/>
  <c r="T21" i="70"/>
  <c r="S21" i="70"/>
  <c r="M21" i="70"/>
  <c r="L21" i="70"/>
  <c r="N21" i="70" s="1"/>
  <c r="I21" i="70"/>
  <c r="J21" i="70" s="1"/>
  <c r="H21" i="70"/>
  <c r="E21" i="70"/>
  <c r="G21" i="70" s="1"/>
  <c r="B21" i="70"/>
  <c r="AL20" i="70"/>
  <c r="AJ20" i="70"/>
  <c r="AK20" i="70" s="1"/>
  <c r="AH20" i="70"/>
  <c r="AI20" i="70" s="1"/>
  <c r="AG20" i="70"/>
  <c r="AF20" i="70"/>
  <c r="AD20" i="70"/>
  <c r="AE20" i="70" s="1"/>
  <c r="AC20" i="70"/>
  <c r="AB20" i="70"/>
  <c r="AA20" i="70"/>
  <c r="T20" i="70"/>
  <c r="S20" i="70"/>
  <c r="M20" i="70"/>
  <c r="L20" i="70"/>
  <c r="N20" i="70" s="1"/>
  <c r="I20" i="70"/>
  <c r="J20" i="70" s="1"/>
  <c r="H20" i="70"/>
  <c r="E20" i="70"/>
  <c r="G20" i="70" s="1"/>
  <c r="B20" i="70"/>
  <c r="AL19" i="70"/>
  <c r="AJ19" i="70"/>
  <c r="AK19" i="70" s="1"/>
  <c r="AG19" i="70"/>
  <c r="AH19" i="70" s="1"/>
  <c r="AI19" i="70" s="1"/>
  <c r="AF19" i="70"/>
  <c r="AD19" i="70"/>
  <c r="AE19" i="70" s="1"/>
  <c r="AC19" i="70"/>
  <c r="AA19" i="70"/>
  <c r="AB19" i="70" s="1"/>
  <c r="T19" i="70"/>
  <c r="S19" i="70"/>
  <c r="M19" i="70"/>
  <c r="L19" i="70"/>
  <c r="N19" i="70" s="1"/>
  <c r="I19" i="70"/>
  <c r="J19" i="70" s="1"/>
  <c r="H19" i="70"/>
  <c r="G19" i="70"/>
  <c r="E19" i="70"/>
  <c r="B19" i="70"/>
  <c r="AL18" i="70"/>
  <c r="AJ18" i="70"/>
  <c r="AK18" i="70" s="1"/>
  <c r="AH18" i="70"/>
  <c r="AI18" i="70" s="1"/>
  <c r="AG18" i="70"/>
  <c r="AF18" i="70"/>
  <c r="AD18" i="70"/>
  <c r="AE18" i="70" s="1"/>
  <c r="AC18" i="70"/>
  <c r="AA18" i="70"/>
  <c r="AB18" i="70" s="1"/>
  <c r="T18" i="70"/>
  <c r="S18" i="70"/>
  <c r="M18" i="70"/>
  <c r="L18" i="70"/>
  <c r="N18" i="70" s="1"/>
  <c r="I18" i="70"/>
  <c r="J18" i="70" s="1"/>
  <c r="H18" i="70"/>
  <c r="E18" i="70"/>
  <c r="G18" i="70" s="1"/>
  <c r="B18" i="70"/>
  <c r="AL17" i="70"/>
  <c r="AJ17" i="70"/>
  <c r="AK17" i="70" s="1"/>
  <c r="AG17" i="70"/>
  <c r="AH17" i="70" s="1"/>
  <c r="AI17" i="70" s="1"/>
  <c r="AF17" i="70"/>
  <c r="AD17" i="70"/>
  <c r="AE17" i="70" s="1"/>
  <c r="AC17" i="70"/>
  <c r="AA17" i="70"/>
  <c r="AB17" i="70" s="1"/>
  <c r="T17" i="70"/>
  <c r="S17" i="70"/>
  <c r="M17" i="70"/>
  <c r="L17" i="70"/>
  <c r="N17" i="70" s="1"/>
  <c r="I17" i="70"/>
  <c r="J17" i="70" s="1"/>
  <c r="H17" i="70"/>
  <c r="G17" i="70"/>
  <c r="E17" i="70"/>
  <c r="B17" i="70"/>
  <c r="AL16" i="70"/>
  <c r="AJ16" i="70"/>
  <c r="AK16" i="70" s="1"/>
  <c r="AH16" i="70"/>
  <c r="AI16" i="70" s="1"/>
  <c r="AG16" i="70"/>
  <c r="AF16" i="70"/>
  <c r="AD16" i="70"/>
  <c r="AE16" i="70" s="1"/>
  <c r="AC16" i="70"/>
  <c r="AA16" i="70"/>
  <c r="AB16" i="70" s="1"/>
  <c r="T16" i="70"/>
  <c r="S16" i="70"/>
  <c r="M16" i="70"/>
  <c r="L16" i="70"/>
  <c r="N16" i="70" s="1"/>
  <c r="I16" i="70"/>
  <c r="J16" i="70" s="1"/>
  <c r="H16" i="70"/>
  <c r="E16" i="70"/>
  <c r="G16" i="70" s="1"/>
  <c r="B16" i="70"/>
  <c r="AL15" i="70"/>
  <c r="AJ15" i="70"/>
  <c r="AK15" i="70" s="1"/>
  <c r="AG15" i="70"/>
  <c r="AH15" i="70" s="1"/>
  <c r="AI15" i="70" s="1"/>
  <c r="AF15" i="70"/>
  <c r="AD15" i="70"/>
  <c r="AE15" i="70" s="1"/>
  <c r="AC15" i="70"/>
  <c r="AA15" i="70"/>
  <c r="AB15" i="70" s="1"/>
  <c r="T15" i="70"/>
  <c r="S15" i="70"/>
  <c r="M15" i="70"/>
  <c r="L15" i="70"/>
  <c r="N15" i="70" s="1"/>
  <c r="I15" i="70"/>
  <c r="J15" i="70" s="1"/>
  <c r="H15" i="70"/>
  <c r="G15" i="70"/>
  <c r="E15" i="70"/>
  <c r="B15" i="70"/>
  <c r="AL14" i="70"/>
  <c r="AJ14" i="70"/>
  <c r="AK14" i="70" s="1"/>
  <c r="AH14" i="70"/>
  <c r="AI14" i="70" s="1"/>
  <c r="AG14" i="70"/>
  <c r="AF14" i="70"/>
  <c r="AD14" i="70"/>
  <c r="AE14" i="70" s="1"/>
  <c r="AC14" i="70"/>
  <c r="AA14" i="70"/>
  <c r="AB14" i="70" s="1"/>
  <c r="T14" i="70"/>
  <c r="S14" i="70"/>
  <c r="M14" i="70"/>
  <c r="L14" i="70"/>
  <c r="N14" i="70" s="1"/>
  <c r="I14" i="70"/>
  <c r="J14" i="70" s="1"/>
  <c r="H14" i="70"/>
  <c r="E14" i="70"/>
  <c r="G14" i="70" s="1"/>
  <c r="B14" i="70"/>
  <c r="AL13" i="70"/>
  <c r="AJ13" i="70"/>
  <c r="AK13" i="70" s="1"/>
  <c r="AG13" i="70"/>
  <c r="AH13" i="70" s="1"/>
  <c r="AI13" i="70" s="1"/>
  <c r="AF13" i="70"/>
  <c r="AD13" i="70"/>
  <c r="AE13" i="70" s="1"/>
  <c r="AC13" i="70"/>
  <c r="AA13" i="70"/>
  <c r="AB13" i="70" s="1"/>
  <c r="T13" i="70"/>
  <c r="S13" i="70"/>
  <c r="M13" i="70"/>
  <c r="L13" i="70"/>
  <c r="N13" i="70" s="1"/>
  <c r="I13" i="70"/>
  <c r="J13" i="70" s="1"/>
  <c r="H13" i="70"/>
  <c r="G13" i="70"/>
  <c r="E13" i="70"/>
  <c r="B13" i="70"/>
  <c r="AL12" i="70"/>
  <c r="AJ12" i="70"/>
  <c r="AK12" i="70" s="1"/>
  <c r="AH12" i="70"/>
  <c r="AI12" i="70" s="1"/>
  <c r="AG12" i="70"/>
  <c r="AF12" i="70"/>
  <c r="AD12" i="70"/>
  <c r="AE12" i="70" s="1"/>
  <c r="AC12" i="70"/>
  <c r="AA12" i="70"/>
  <c r="AB12" i="70" s="1"/>
  <c r="T12" i="70"/>
  <c r="S12" i="70"/>
  <c r="M12" i="70"/>
  <c r="L12" i="70"/>
  <c r="N12" i="70" s="1"/>
  <c r="I12" i="70"/>
  <c r="J12" i="70" s="1"/>
  <c r="H12" i="70"/>
  <c r="E12" i="70"/>
  <c r="G12" i="70" s="1"/>
  <c r="B12" i="70"/>
  <c r="AL11" i="70"/>
  <c r="AK11" i="70"/>
  <c r="AJ11" i="70"/>
  <c r="AG11" i="70"/>
  <c r="AH11" i="70" s="1"/>
  <c r="AI11" i="70" s="1"/>
  <c r="AF11" i="70"/>
  <c r="AD11" i="70"/>
  <c r="AE11" i="70" s="1"/>
  <c r="AC11" i="70"/>
  <c r="AA11" i="70"/>
  <c r="AB11" i="70" s="1"/>
  <c r="T11" i="70"/>
  <c r="S11" i="70"/>
  <c r="M11" i="70"/>
  <c r="L11" i="70"/>
  <c r="N11" i="70" s="1"/>
  <c r="I11" i="70"/>
  <c r="J11" i="70" s="1"/>
  <c r="H11" i="70"/>
  <c r="G11" i="70"/>
  <c r="E11" i="70"/>
  <c r="B11" i="70"/>
  <c r="AL10" i="70"/>
  <c r="AJ10" i="70"/>
  <c r="AK10" i="70" s="1"/>
  <c r="AG10" i="70"/>
  <c r="AH10" i="70" s="1"/>
  <c r="AI10" i="70" s="1"/>
  <c r="AF10" i="70"/>
  <c r="AD10" i="70"/>
  <c r="AE10" i="70" s="1"/>
  <c r="AC10" i="70"/>
  <c r="AA10" i="70"/>
  <c r="AB10" i="70" s="1"/>
  <c r="T10" i="70"/>
  <c r="S10" i="70"/>
  <c r="M10" i="70"/>
  <c r="L10" i="70"/>
  <c r="N10" i="70" s="1"/>
  <c r="I10" i="70"/>
  <c r="J10" i="70" s="1"/>
  <c r="H10" i="70"/>
  <c r="E10" i="70"/>
  <c r="G10" i="70" s="1"/>
  <c r="B10" i="70"/>
  <c r="AL9" i="70"/>
  <c r="AJ9" i="70"/>
  <c r="AK9" i="70" s="1"/>
  <c r="AG9" i="70"/>
  <c r="AH9" i="70" s="1"/>
  <c r="AI9" i="70" s="1"/>
  <c r="AF9" i="70"/>
  <c r="AD9" i="70"/>
  <c r="AE9" i="70" s="1"/>
  <c r="AC9" i="70"/>
  <c r="AA9" i="70"/>
  <c r="AB9" i="70" s="1"/>
  <c r="T9" i="70"/>
  <c r="S9" i="70"/>
  <c r="N9" i="70"/>
  <c r="M9" i="70"/>
  <c r="L9" i="70"/>
  <c r="I9" i="70"/>
  <c r="J9" i="70" s="1"/>
  <c r="H9" i="70"/>
  <c r="G9" i="70"/>
  <c r="E9" i="70"/>
  <c r="B9" i="70"/>
  <c r="A9" i="70"/>
  <c r="A10" i="70" s="1"/>
  <c r="A11" i="70" s="1"/>
  <c r="A12" i="70" s="1"/>
  <c r="A13" i="70" s="1"/>
  <c r="A14" i="70" s="1"/>
  <c r="A15" i="70" s="1"/>
  <c r="A16" i="70" s="1"/>
  <c r="A17" i="70" s="1"/>
  <c r="A18" i="70" s="1"/>
  <c r="A19" i="70" s="1"/>
  <c r="A20" i="70" s="1"/>
  <c r="A21" i="70" s="1"/>
  <c r="A22" i="70" s="1"/>
  <c r="A23" i="70" s="1"/>
  <c r="A24" i="70" s="1"/>
  <c r="A25" i="70" s="1"/>
  <c r="A26" i="70" s="1"/>
  <c r="A27" i="70" s="1"/>
  <c r="A28" i="70" s="1"/>
  <c r="A29" i="70" s="1"/>
  <c r="A30" i="70" s="1"/>
  <c r="A31" i="70" s="1"/>
  <c r="A32" i="70" s="1"/>
  <c r="A33" i="70" s="1"/>
  <c r="A34" i="70" s="1"/>
  <c r="A35" i="70" s="1"/>
  <c r="A36" i="70" s="1"/>
  <c r="A37" i="70" s="1"/>
  <c r="A38" i="70" s="1"/>
  <c r="A39" i="70" s="1"/>
  <c r="A40" i="70" s="1"/>
  <c r="A41" i="70" s="1"/>
  <c r="A42" i="70" s="1"/>
  <c r="A43" i="70" s="1"/>
  <c r="A44" i="70" s="1"/>
  <c r="A45" i="70" s="1"/>
  <c r="A46" i="70" s="1"/>
  <c r="A47" i="70" s="1"/>
  <c r="A48" i="70" s="1"/>
  <c r="A49" i="70" s="1"/>
  <c r="A50" i="70" s="1"/>
  <c r="A51" i="70" s="1"/>
  <c r="A52" i="70" s="1"/>
  <c r="A53" i="70" s="1"/>
  <c r="A54" i="70" s="1"/>
  <c r="A55" i="70" s="1"/>
  <c r="A56" i="70" s="1"/>
  <c r="A57" i="70" s="1"/>
  <c r="A58" i="70" s="1"/>
  <c r="A59" i="70" s="1"/>
  <c r="A60" i="70" s="1"/>
  <c r="A61" i="70" s="1"/>
  <c r="A62" i="70" s="1"/>
  <c r="A63" i="70" s="1"/>
  <c r="A64" i="70" s="1"/>
  <c r="A65" i="70" s="1"/>
  <c r="A66" i="70" s="1"/>
  <c r="A67" i="70" s="1"/>
  <c r="A68" i="70" s="1"/>
  <c r="A69" i="70" s="1"/>
  <c r="A70" i="70" s="1"/>
  <c r="A71" i="70" s="1"/>
  <c r="A72" i="70" s="1"/>
  <c r="A73" i="70" s="1"/>
  <c r="A74" i="70" s="1"/>
  <c r="A75" i="70" s="1"/>
  <c r="A76" i="70" s="1"/>
  <c r="A77" i="70" s="1"/>
  <c r="A78" i="70" s="1"/>
  <c r="A79" i="70" s="1"/>
  <c r="A80" i="70" s="1"/>
  <c r="A81" i="70" s="1"/>
  <c r="A82" i="70" s="1"/>
  <c r="A83" i="70" s="1"/>
  <c r="A84" i="70" s="1"/>
  <c r="A85" i="70" s="1"/>
  <c r="A86" i="70" s="1"/>
  <c r="A87" i="70" s="1"/>
  <c r="A88" i="70" s="1"/>
  <c r="A89" i="70" s="1"/>
  <c r="A90" i="70" s="1"/>
  <c r="A91" i="70" s="1"/>
  <c r="A92" i="70" s="1"/>
  <c r="A93" i="70" s="1"/>
  <c r="A94" i="70" s="1"/>
  <c r="A95" i="70" s="1"/>
  <c r="A96" i="70" s="1"/>
  <c r="A97" i="70" s="1"/>
  <c r="A98" i="70" s="1"/>
  <c r="A99" i="70" s="1"/>
  <c r="A100" i="70" s="1"/>
  <c r="A101" i="70" s="1"/>
  <c r="A102" i="70" s="1"/>
  <c r="A103" i="70" s="1"/>
  <c r="A104" i="70" s="1"/>
  <c r="A105" i="70" s="1"/>
  <c r="A106" i="70" s="1"/>
  <c r="A107" i="70" s="1"/>
  <c r="AL8" i="70"/>
  <c r="AJ8" i="70"/>
  <c r="AK8" i="70" s="1"/>
  <c r="AG8" i="70"/>
  <c r="AH8" i="70" s="1"/>
  <c r="AI8" i="70" s="1"/>
  <c r="AF8" i="70"/>
  <c r="AD8" i="70"/>
  <c r="AE8" i="70" s="1"/>
  <c r="AC8" i="70"/>
  <c r="AB8" i="70"/>
  <c r="AA8" i="70"/>
  <c r="T8" i="70"/>
  <c r="S8" i="70"/>
  <c r="O8" i="70"/>
  <c r="N8" i="70"/>
  <c r="M8" i="70"/>
  <c r="L8" i="70"/>
  <c r="H8" i="70"/>
  <c r="I8" i="70" s="1"/>
  <c r="J8" i="70" s="1"/>
  <c r="B8" i="70"/>
  <c r="G4" i="70"/>
  <c r="D4" i="70"/>
  <c r="G3" i="70"/>
  <c r="D3" i="70"/>
  <c r="K108" i="69"/>
  <c r="D108" i="69"/>
  <c r="AL107" i="69"/>
  <c r="AJ107" i="69"/>
  <c r="AK107" i="69" s="1"/>
  <c r="AG107" i="69"/>
  <c r="AH107" i="69" s="1"/>
  <c r="AI107" i="69" s="1"/>
  <c r="AF107" i="69"/>
  <c r="AD107" i="69"/>
  <c r="AE107" i="69" s="1"/>
  <c r="AC107" i="69"/>
  <c r="AA107" i="69"/>
  <c r="AB107" i="69" s="1"/>
  <c r="T107" i="69"/>
  <c r="S107" i="69"/>
  <c r="M107" i="69"/>
  <c r="L107" i="69"/>
  <c r="I107" i="69"/>
  <c r="J107" i="69" s="1"/>
  <c r="H107" i="69"/>
  <c r="E107" i="69"/>
  <c r="G107" i="69" s="1"/>
  <c r="B107" i="69"/>
  <c r="AL106" i="69"/>
  <c r="AJ106" i="69"/>
  <c r="AK106" i="69" s="1"/>
  <c r="AG106" i="69"/>
  <c r="AH106" i="69" s="1"/>
  <c r="AI106" i="69" s="1"/>
  <c r="AF106" i="69"/>
  <c r="AD106" i="69"/>
  <c r="AE106" i="69" s="1"/>
  <c r="AC106" i="69"/>
  <c r="AA106" i="69"/>
  <c r="AB106" i="69" s="1"/>
  <c r="T106" i="69"/>
  <c r="S106" i="69"/>
  <c r="N106" i="69"/>
  <c r="M106" i="69"/>
  <c r="L106" i="69"/>
  <c r="I106" i="69"/>
  <c r="J106" i="69" s="1"/>
  <c r="H106" i="69"/>
  <c r="E106" i="69"/>
  <c r="G106" i="69" s="1"/>
  <c r="B106" i="69"/>
  <c r="AL105" i="69"/>
  <c r="AK105" i="69"/>
  <c r="AJ105" i="69"/>
  <c r="AG105" i="69"/>
  <c r="AH105" i="69" s="1"/>
  <c r="AI105" i="69" s="1"/>
  <c r="AF105" i="69"/>
  <c r="AD105" i="69"/>
  <c r="AE105" i="69" s="1"/>
  <c r="AC105" i="69"/>
  <c r="AA105" i="69"/>
  <c r="AB105" i="69" s="1"/>
  <c r="T105" i="69"/>
  <c r="S105" i="69"/>
  <c r="M105" i="69"/>
  <c r="L105" i="69"/>
  <c r="N105" i="69" s="1"/>
  <c r="I105" i="69"/>
  <c r="J105" i="69" s="1"/>
  <c r="H105" i="69"/>
  <c r="E105" i="69"/>
  <c r="G105" i="69" s="1"/>
  <c r="B105" i="69"/>
  <c r="AL104" i="69"/>
  <c r="AJ104" i="69"/>
  <c r="AK104" i="69" s="1"/>
  <c r="AG104" i="69"/>
  <c r="AH104" i="69" s="1"/>
  <c r="AI104" i="69" s="1"/>
  <c r="AF104" i="69"/>
  <c r="AD104" i="69"/>
  <c r="AE104" i="69" s="1"/>
  <c r="AC104" i="69"/>
  <c r="AA104" i="69"/>
  <c r="AB104" i="69" s="1"/>
  <c r="T104" i="69"/>
  <c r="S104" i="69"/>
  <c r="M104" i="69"/>
  <c r="L104" i="69"/>
  <c r="N104" i="69" s="1"/>
  <c r="I104" i="69"/>
  <c r="J104" i="69" s="1"/>
  <c r="H104" i="69"/>
  <c r="E104" i="69"/>
  <c r="G104" i="69" s="1"/>
  <c r="B104" i="69"/>
  <c r="AL103" i="69"/>
  <c r="AJ103" i="69"/>
  <c r="AK103" i="69" s="1"/>
  <c r="AI103" i="69"/>
  <c r="AH103" i="69"/>
  <c r="AG103" i="69"/>
  <c r="AF103" i="69"/>
  <c r="AD103" i="69"/>
  <c r="AE103" i="69" s="1"/>
  <c r="AC103" i="69"/>
  <c r="AA103" i="69"/>
  <c r="AB103" i="69" s="1"/>
  <c r="T103" i="69"/>
  <c r="S103" i="69"/>
  <c r="M103" i="69"/>
  <c r="L103" i="69"/>
  <c r="I103" i="69"/>
  <c r="J103" i="69" s="1"/>
  <c r="H103" i="69"/>
  <c r="E103" i="69"/>
  <c r="G103" i="69" s="1"/>
  <c r="B103" i="69"/>
  <c r="AL102" i="69"/>
  <c r="AJ102" i="69"/>
  <c r="AK102" i="69" s="1"/>
  <c r="AH102" i="69"/>
  <c r="AI102" i="69" s="1"/>
  <c r="AG102" i="69"/>
  <c r="AF102" i="69"/>
  <c r="AD102" i="69"/>
  <c r="AE102" i="69" s="1"/>
  <c r="AC102" i="69"/>
  <c r="AA102" i="69"/>
  <c r="AB102" i="69" s="1"/>
  <c r="T102" i="69"/>
  <c r="S102" i="69"/>
  <c r="O102" i="69"/>
  <c r="N102" i="69"/>
  <c r="M102" i="69"/>
  <c r="L102" i="69"/>
  <c r="I102" i="69"/>
  <c r="J102" i="69" s="1"/>
  <c r="H102" i="69"/>
  <c r="E102" i="69"/>
  <c r="G102" i="69" s="1"/>
  <c r="B102" i="69"/>
  <c r="AL101" i="69"/>
  <c r="AJ101" i="69"/>
  <c r="AK101" i="69" s="1"/>
  <c r="AG101" i="69"/>
  <c r="AH101" i="69" s="1"/>
  <c r="AI101" i="69" s="1"/>
  <c r="AF101" i="69"/>
  <c r="AD101" i="69"/>
  <c r="AE101" i="69" s="1"/>
  <c r="AC101" i="69"/>
  <c r="AA101" i="69"/>
  <c r="AB101" i="69" s="1"/>
  <c r="T101" i="69"/>
  <c r="S101" i="69"/>
  <c r="M101" i="69"/>
  <c r="L101" i="69"/>
  <c r="N101" i="69" s="1"/>
  <c r="I101" i="69"/>
  <c r="J101" i="69" s="1"/>
  <c r="H101" i="69"/>
  <c r="E101" i="69"/>
  <c r="G101" i="69" s="1"/>
  <c r="B101" i="69"/>
  <c r="AL100" i="69"/>
  <c r="AJ100" i="69"/>
  <c r="AK100" i="69" s="1"/>
  <c r="AG100" i="69"/>
  <c r="AH100" i="69" s="1"/>
  <c r="AI100" i="69" s="1"/>
  <c r="AF100" i="69"/>
  <c r="AD100" i="69"/>
  <c r="AE100" i="69" s="1"/>
  <c r="AC100" i="69"/>
  <c r="AA100" i="69"/>
  <c r="AB100" i="69" s="1"/>
  <c r="T100" i="69"/>
  <c r="S100" i="69"/>
  <c r="M100" i="69"/>
  <c r="L100" i="69"/>
  <c r="I100" i="69"/>
  <c r="J100" i="69" s="1"/>
  <c r="H100" i="69"/>
  <c r="E100" i="69"/>
  <c r="G100" i="69" s="1"/>
  <c r="B100" i="69"/>
  <c r="AL99" i="69"/>
  <c r="AJ99" i="69"/>
  <c r="AK99" i="69" s="1"/>
  <c r="AG99" i="69"/>
  <c r="AH99" i="69" s="1"/>
  <c r="AI99" i="69" s="1"/>
  <c r="AF99" i="69"/>
  <c r="AD99" i="69"/>
  <c r="AE99" i="69" s="1"/>
  <c r="AC99" i="69"/>
  <c r="AA99" i="69"/>
  <c r="AB99" i="69" s="1"/>
  <c r="T99" i="69"/>
  <c r="S99" i="69"/>
  <c r="M99" i="69"/>
  <c r="L99" i="69"/>
  <c r="J99" i="69"/>
  <c r="I99" i="69"/>
  <c r="H99" i="69"/>
  <c r="E99" i="69"/>
  <c r="G99" i="69" s="1"/>
  <c r="B99" i="69"/>
  <c r="AL98" i="69"/>
  <c r="AJ98" i="69"/>
  <c r="AK98" i="69" s="1"/>
  <c r="AH98" i="69"/>
  <c r="AI98" i="69" s="1"/>
  <c r="AG98" i="69"/>
  <c r="AF98" i="69"/>
  <c r="AD98" i="69"/>
  <c r="AE98" i="69" s="1"/>
  <c r="AC98" i="69"/>
  <c r="AA98" i="69"/>
  <c r="AB98" i="69" s="1"/>
  <c r="T98" i="69"/>
  <c r="S98" i="69"/>
  <c r="M98" i="69"/>
  <c r="L98" i="69"/>
  <c r="N98" i="69" s="1"/>
  <c r="O98" i="69" s="1"/>
  <c r="I98" i="69"/>
  <c r="J98" i="69" s="1"/>
  <c r="H98" i="69"/>
  <c r="E98" i="69"/>
  <c r="G98" i="69" s="1"/>
  <c r="B98" i="69"/>
  <c r="AL97" i="69"/>
  <c r="AJ97" i="69"/>
  <c r="AK97" i="69" s="1"/>
  <c r="AG97" i="69"/>
  <c r="AH97" i="69" s="1"/>
  <c r="AI97" i="69" s="1"/>
  <c r="AF97" i="69"/>
  <c r="AD97" i="69"/>
  <c r="AE97" i="69" s="1"/>
  <c r="AC97" i="69"/>
  <c r="AB97" i="69"/>
  <c r="AA97" i="69"/>
  <c r="T97" i="69"/>
  <c r="S97" i="69"/>
  <c r="N97" i="69"/>
  <c r="M97" i="69"/>
  <c r="L97" i="69"/>
  <c r="I97" i="69"/>
  <c r="J97" i="69" s="1"/>
  <c r="H97" i="69"/>
  <c r="E97" i="69"/>
  <c r="G97" i="69" s="1"/>
  <c r="B97" i="69"/>
  <c r="AL96" i="69"/>
  <c r="AJ96" i="69"/>
  <c r="AK96" i="69" s="1"/>
  <c r="AG96" i="69"/>
  <c r="AH96" i="69" s="1"/>
  <c r="AI96" i="69" s="1"/>
  <c r="AF96" i="69"/>
  <c r="AD96" i="69"/>
  <c r="AE96" i="69" s="1"/>
  <c r="AC96" i="69"/>
  <c r="AA96" i="69"/>
  <c r="AB96" i="69" s="1"/>
  <c r="T96" i="69"/>
  <c r="S96" i="69"/>
  <c r="M96" i="69"/>
  <c r="L96" i="69"/>
  <c r="I96" i="69"/>
  <c r="J96" i="69" s="1"/>
  <c r="H96" i="69"/>
  <c r="G96" i="69"/>
  <c r="E96" i="69"/>
  <c r="B96" i="69"/>
  <c r="AL95" i="69"/>
  <c r="AJ95" i="69"/>
  <c r="AK95" i="69" s="1"/>
  <c r="AH95" i="69"/>
  <c r="AI95" i="69" s="1"/>
  <c r="AG95" i="69"/>
  <c r="AF95" i="69"/>
  <c r="AD95" i="69"/>
  <c r="AE95" i="69" s="1"/>
  <c r="AC95" i="69"/>
  <c r="AA95" i="69"/>
  <c r="AB95" i="69" s="1"/>
  <c r="T95" i="69"/>
  <c r="S95" i="69"/>
  <c r="M95" i="69"/>
  <c r="L95" i="69"/>
  <c r="I95" i="69"/>
  <c r="J95" i="69" s="1"/>
  <c r="H95" i="69"/>
  <c r="E95" i="69"/>
  <c r="G95" i="69" s="1"/>
  <c r="B95" i="69"/>
  <c r="AL94" i="69"/>
  <c r="AK94" i="69"/>
  <c r="AJ94" i="69"/>
  <c r="AG94" i="69"/>
  <c r="AH94" i="69" s="1"/>
  <c r="AI94" i="69" s="1"/>
  <c r="AF94" i="69"/>
  <c r="AD94" i="69"/>
  <c r="AE94" i="69" s="1"/>
  <c r="AC94" i="69"/>
  <c r="AA94" i="69"/>
  <c r="AB94" i="69" s="1"/>
  <c r="T94" i="69"/>
  <c r="S94" i="69"/>
  <c r="N94" i="69"/>
  <c r="O94" i="69" s="1"/>
  <c r="M94" i="69"/>
  <c r="L94" i="69"/>
  <c r="I94" i="69"/>
  <c r="J94" i="69" s="1"/>
  <c r="H94" i="69"/>
  <c r="E94" i="69"/>
  <c r="G94" i="69" s="1"/>
  <c r="B94" i="69"/>
  <c r="AL93" i="69"/>
  <c r="AJ93" i="69"/>
  <c r="AK93" i="69" s="1"/>
  <c r="AG93" i="69"/>
  <c r="AH93" i="69" s="1"/>
  <c r="AI93" i="69" s="1"/>
  <c r="AF93" i="69"/>
  <c r="AD93" i="69"/>
  <c r="AE93" i="69" s="1"/>
  <c r="AC93" i="69"/>
  <c r="AA93" i="69"/>
  <c r="AB93" i="69" s="1"/>
  <c r="T93" i="69"/>
  <c r="S93" i="69"/>
  <c r="M93" i="69"/>
  <c r="L93" i="69"/>
  <c r="N93" i="69" s="1"/>
  <c r="I93" i="69"/>
  <c r="J93" i="69" s="1"/>
  <c r="H93" i="69"/>
  <c r="E93" i="69"/>
  <c r="G93" i="69" s="1"/>
  <c r="B93" i="69"/>
  <c r="AL92" i="69"/>
  <c r="AJ92" i="69"/>
  <c r="AK92" i="69" s="1"/>
  <c r="AG92" i="69"/>
  <c r="AH92" i="69" s="1"/>
  <c r="AI92" i="69" s="1"/>
  <c r="AF92" i="69"/>
  <c r="AD92" i="69"/>
  <c r="AE92" i="69" s="1"/>
  <c r="AC92" i="69"/>
  <c r="AA92" i="69"/>
  <c r="AB92" i="69" s="1"/>
  <c r="T92" i="69"/>
  <c r="S92" i="69"/>
  <c r="M92" i="69"/>
  <c r="L92" i="69"/>
  <c r="I92" i="69"/>
  <c r="J92" i="69" s="1"/>
  <c r="H92" i="69"/>
  <c r="E92" i="69"/>
  <c r="G92" i="69" s="1"/>
  <c r="B92" i="69"/>
  <c r="AL91" i="69"/>
  <c r="AJ91" i="69"/>
  <c r="AK91" i="69" s="1"/>
  <c r="AG91" i="69"/>
  <c r="AH91" i="69" s="1"/>
  <c r="AI91" i="69" s="1"/>
  <c r="AF91" i="69"/>
  <c r="AD91" i="69"/>
  <c r="AE91" i="69" s="1"/>
  <c r="AC91" i="69"/>
  <c r="AA91" i="69"/>
  <c r="AB91" i="69" s="1"/>
  <c r="T91" i="69"/>
  <c r="S91" i="69"/>
  <c r="M91" i="69"/>
  <c r="L91" i="69"/>
  <c r="I91" i="69"/>
  <c r="J91" i="69" s="1"/>
  <c r="H91" i="69"/>
  <c r="E91" i="69"/>
  <c r="G91" i="69" s="1"/>
  <c r="B91" i="69"/>
  <c r="AL90" i="69"/>
  <c r="AJ90" i="69"/>
  <c r="AK90" i="69" s="1"/>
  <c r="AH90" i="69"/>
  <c r="AI90" i="69" s="1"/>
  <c r="AG90" i="69"/>
  <c r="AF90" i="69"/>
  <c r="AD90" i="69"/>
  <c r="AE90" i="69" s="1"/>
  <c r="AC90" i="69"/>
  <c r="AA90" i="69"/>
  <c r="AB90" i="69" s="1"/>
  <c r="T90" i="69"/>
  <c r="S90" i="69"/>
  <c r="O90" i="69"/>
  <c r="N90" i="69"/>
  <c r="M90" i="69"/>
  <c r="L90" i="69"/>
  <c r="I90" i="69"/>
  <c r="J90" i="69" s="1"/>
  <c r="H90" i="69"/>
  <c r="E90" i="69"/>
  <c r="G90" i="69" s="1"/>
  <c r="B90" i="69"/>
  <c r="AL89" i="69"/>
  <c r="AJ89" i="69"/>
  <c r="AK89" i="69" s="1"/>
  <c r="AG89" i="69"/>
  <c r="AH89" i="69" s="1"/>
  <c r="AI89" i="69" s="1"/>
  <c r="AF89" i="69"/>
  <c r="AD89" i="69"/>
  <c r="AE89" i="69" s="1"/>
  <c r="AC89" i="69"/>
  <c r="AA89" i="69"/>
  <c r="AB89" i="69" s="1"/>
  <c r="T89" i="69"/>
  <c r="S89" i="69"/>
  <c r="M89" i="69"/>
  <c r="L89" i="69"/>
  <c r="N89" i="69" s="1"/>
  <c r="I89" i="69"/>
  <c r="J89" i="69" s="1"/>
  <c r="H89" i="69"/>
  <c r="E89" i="69"/>
  <c r="G89" i="69" s="1"/>
  <c r="B89" i="69"/>
  <c r="AL88" i="69"/>
  <c r="AJ88" i="69"/>
  <c r="AK88" i="69" s="1"/>
  <c r="AG88" i="69"/>
  <c r="AH88" i="69" s="1"/>
  <c r="AI88" i="69" s="1"/>
  <c r="AF88" i="69"/>
  <c r="AD88" i="69"/>
  <c r="AE88" i="69" s="1"/>
  <c r="AC88" i="69"/>
  <c r="AA88" i="69"/>
  <c r="AB88" i="69" s="1"/>
  <c r="T88" i="69"/>
  <c r="S88" i="69"/>
  <c r="M88" i="69"/>
  <c r="L88" i="69"/>
  <c r="I88" i="69"/>
  <c r="J88" i="69" s="1"/>
  <c r="H88" i="69"/>
  <c r="E88" i="69"/>
  <c r="G88" i="69" s="1"/>
  <c r="B88" i="69"/>
  <c r="AL87" i="69"/>
  <c r="AJ87" i="69"/>
  <c r="AK87" i="69" s="1"/>
  <c r="AG87" i="69"/>
  <c r="AH87" i="69" s="1"/>
  <c r="AI87" i="69" s="1"/>
  <c r="AF87" i="69"/>
  <c r="AD87" i="69"/>
  <c r="AE87" i="69" s="1"/>
  <c r="AC87" i="69"/>
  <c r="AA87" i="69"/>
  <c r="AB87" i="69" s="1"/>
  <c r="T87" i="69"/>
  <c r="S87" i="69"/>
  <c r="M87" i="69"/>
  <c r="L87" i="69"/>
  <c r="J87" i="69"/>
  <c r="I87" i="69"/>
  <c r="H87" i="69"/>
  <c r="E87" i="69"/>
  <c r="G87" i="69" s="1"/>
  <c r="B87" i="69"/>
  <c r="AL86" i="69"/>
  <c r="AJ86" i="69"/>
  <c r="AK86" i="69" s="1"/>
  <c r="AH86" i="69"/>
  <c r="AI86" i="69" s="1"/>
  <c r="AG86" i="69"/>
  <c r="AF86" i="69"/>
  <c r="AD86" i="69"/>
  <c r="AE86" i="69" s="1"/>
  <c r="AC86" i="69"/>
  <c r="AA86" i="69"/>
  <c r="AB86" i="69" s="1"/>
  <c r="T86" i="69"/>
  <c r="S86" i="69"/>
  <c r="M86" i="69"/>
  <c r="L86" i="69"/>
  <c r="N86" i="69" s="1"/>
  <c r="O86" i="69" s="1"/>
  <c r="I86" i="69"/>
  <c r="J86" i="69" s="1"/>
  <c r="H86" i="69"/>
  <c r="E86" i="69"/>
  <c r="G86" i="69" s="1"/>
  <c r="B86" i="69"/>
  <c r="AL85" i="69"/>
  <c r="AJ85" i="69"/>
  <c r="AK85" i="69" s="1"/>
  <c r="AG85" i="69"/>
  <c r="AH85" i="69" s="1"/>
  <c r="AI85" i="69" s="1"/>
  <c r="AF85" i="69"/>
  <c r="AD85" i="69"/>
  <c r="AE85" i="69" s="1"/>
  <c r="AC85" i="69"/>
  <c r="AB85" i="69"/>
  <c r="AA85" i="69"/>
  <c r="T85" i="69"/>
  <c r="S85" i="69"/>
  <c r="N85" i="69"/>
  <c r="M85" i="69"/>
  <c r="L85" i="69"/>
  <c r="I85" i="69"/>
  <c r="J85" i="69" s="1"/>
  <c r="H85" i="69"/>
  <c r="E85" i="69"/>
  <c r="G85" i="69" s="1"/>
  <c r="B85" i="69"/>
  <c r="AL84" i="69"/>
  <c r="AK84" i="69"/>
  <c r="AJ84" i="69"/>
  <c r="AG84" i="69"/>
  <c r="AH84" i="69" s="1"/>
  <c r="AI84" i="69" s="1"/>
  <c r="AF84" i="69"/>
  <c r="AD84" i="69"/>
  <c r="AE84" i="69" s="1"/>
  <c r="AC84" i="69"/>
  <c r="AA84" i="69"/>
  <c r="AB84" i="69" s="1"/>
  <c r="T84" i="69"/>
  <c r="S84" i="69"/>
  <c r="M84" i="69"/>
  <c r="L84" i="69"/>
  <c r="N84" i="69" s="1"/>
  <c r="I84" i="69"/>
  <c r="J84" i="69" s="1"/>
  <c r="H84" i="69"/>
  <c r="E84" i="69"/>
  <c r="G84" i="69" s="1"/>
  <c r="B84" i="69"/>
  <c r="AL83" i="69"/>
  <c r="AJ83" i="69"/>
  <c r="AK83" i="69" s="1"/>
  <c r="AG83" i="69"/>
  <c r="AH83" i="69" s="1"/>
  <c r="AI83" i="69" s="1"/>
  <c r="AF83" i="69"/>
  <c r="AD83" i="69"/>
  <c r="AE83" i="69" s="1"/>
  <c r="AC83" i="69"/>
  <c r="AB83" i="69"/>
  <c r="AA83" i="69"/>
  <c r="T83" i="69"/>
  <c r="S83" i="69"/>
  <c r="M83" i="69"/>
  <c r="L83" i="69"/>
  <c r="N83" i="69" s="1"/>
  <c r="I83" i="69"/>
  <c r="J83" i="69" s="1"/>
  <c r="H83" i="69"/>
  <c r="G83" i="69"/>
  <c r="E83" i="69"/>
  <c r="B83" i="69"/>
  <c r="AL82" i="69"/>
  <c r="AK82" i="69"/>
  <c r="AJ82" i="69"/>
  <c r="AG82" i="69"/>
  <c r="AH82" i="69" s="1"/>
  <c r="AI82" i="69" s="1"/>
  <c r="AF82" i="69"/>
  <c r="AD82" i="69"/>
  <c r="AE82" i="69" s="1"/>
  <c r="AC82" i="69"/>
  <c r="AA82" i="69"/>
  <c r="AB82" i="69" s="1"/>
  <c r="T82" i="69"/>
  <c r="S82" i="69"/>
  <c r="M82" i="69"/>
  <c r="L82" i="69"/>
  <c r="N82" i="69" s="1"/>
  <c r="I82" i="69"/>
  <c r="J82" i="69" s="1"/>
  <c r="H82" i="69"/>
  <c r="G82" i="69"/>
  <c r="E82" i="69"/>
  <c r="B82" i="69"/>
  <c r="AL81" i="69"/>
  <c r="AJ81" i="69"/>
  <c r="AK81" i="69" s="1"/>
  <c r="AG81" i="69"/>
  <c r="AH81" i="69" s="1"/>
  <c r="AI81" i="69" s="1"/>
  <c r="AF81" i="69"/>
  <c r="AD81" i="69"/>
  <c r="AE81" i="69" s="1"/>
  <c r="AC81" i="69"/>
  <c r="AB81" i="69"/>
  <c r="AA81" i="69"/>
  <c r="T81" i="69"/>
  <c r="S81" i="69"/>
  <c r="N81" i="69"/>
  <c r="M81" i="69"/>
  <c r="L81" i="69"/>
  <c r="I81" i="69"/>
  <c r="J81" i="69" s="1"/>
  <c r="H81" i="69"/>
  <c r="E81" i="69"/>
  <c r="G81" i="69" s="1"/>
  <c r="B81" i="69"/>
  <c r="AL80" i="69"/>
  <c r="AK80" i="69"/>
  <c r="AJ80" i="69"/>
  <c r="AG80" i="69"/>
  <c r="AH80" i="69" s="1"/>
  <c r="AI80" i="69" s="1"/>
  <c r="AF80" i="69"/>
  <c r="AD80" i="69"/>
  <c r="AE80" i="69" s="1"/>
  <c r="AC80" i="69"/>
  <c r="AA80" i="69"/>
  <c r="AB80" i="69" s="1"/>
  <c r="T80" i="69"/>
  <c r="S80" i="69"/>
  <c r="M80" i="69"/>
  <c r="L80" i="69"/>
  <c r="N80" i="69" s="1"/>
  <c r="I80" i="69"/>
  <c r="J80" i="69" s="1"/>
  <c r="H80" i="69"/>
  <c r="E80" i="69"/>
  <c r="G80" i="69" s="1"/>
  <c r="B80" i="69"/>
  <c r="AL79" i="69"/>
  <c r="AJ79" i="69"/>
  <c r="AK79" i="69" s="1"/>
  <c r="AH79" i="69"/>
  <c r="AI79" i="69" s="1"/>
  <c r="AG79" i="69"/>
  <c r="AF79" i="69"/>
  <c r="AD79" i="69"/>
  <c r="AE79" i="69" s="1"/>
  <c r="AC79" i="69"/>
  <c r="AA79" i="69"/>
  <c r="AB79" i="69" s="1"/>
  <c r="T79" i="69"/>
  <c r="S79" i="69"/>
  <c r="O79" i="69"/>
  <c r="M79" i="69"/>
  <c r="L79" i="69"/>
  <c r="N79" i="69" s="1"/>
  <c r="I79" i="69"/>
  <c r="J79" i="69" s="1"/>
  <c r="H79" i="69"/>
  <c r="E79" i="69"/>
  <c r="G79" i="69" s="1"/>
  <c r="B79" i="69"/>
  <c r="AL78" i="69"/>
  <c r="AK78" i="69"/>
  <c r="AJ78" i="69"/>
  <c r="AG78" i="69"/>
  <c r="AH78" i="69" s="1"/>
  <c r="AI78" i="69" s="1"/>
  <c r="AF78" i="69"/>
  <c r="AD78" i="69"/>
  <c r="AE78" i="69" s="1"/>
  <c r="AC78" i="69"/>
  <c r="AA78" i="69"/>
  <c r="AB78" i="69" s="1"/>
  <c r="T78" i="69"/>
  <c r="S78" i="69"/>
  <c r="M78" i="69"/>
  <c r="L78" i="69"/>
  <c r="N78" i="69" s="1"/>
  <c r="I78" i="69"/>
  <c r="J78" i="69" s="1"/>
  <c r="H78" i="69"/>
  <c r="E78" i="69"/>
  <c r="G78" i="69" s="1"/>
  <c r="B78" i="69"/>
  <c r="AL77" i="69"/>
  <c r="AJ77" i="69"/>
  <c r="AK77" i="69" s="1"/>
  <c r="AG77" i="69"/>
  <c r="AH77" i="69" s="1"/>
  <c r="AI77" i="69" s="1"/>
  <c r="AF77" i="69"/>
  <c r="AD77" i="69"/>
  <c r="AE77" i="69" s="1"/>
  <c r="AC77" i="69"/>
  <c r="AB77" i="69"/>
  <c r="AA77" i="69"/>
  <c r="T77" i="69"/>
  <c r="S77" i="69"/>
  <c r="M77" i="69"/>
  <c r="L77" i="69"/>
  <c r="N77" i="69" s="1"/>
  <c r="I77" i="69"/>
  <c r="J77" i="69" s="1"/>
  <c r="H77" i="69"/>
  <c r="G77" i="69"/>
  <c r="E77" i="69"/>
  <c r="B77" i="69"/>
  <c r="AL76" i="69"/>
  <c r="AJ76" i="69"/>
  <c r="AK76" i="69" s="1"/>
  <c r="AG76" i="69"/>
  <c r="AH76" i="69" s="1"/>
  <c r="AI76" i="69" s="1"/>
  <c r="AF76" i="69"/>
  <c r="AD76" i="69"/>
  <c r="AE76" i="69" s="1"/>
  <c r="AC76" i="69"/>
  <c r="AA76" i="69"/>
  <c r="AB76" i="69" s="1"/>
  <c r="T76" i="69"/>
  <c r="S76" i="69"/>
  <c r="M76" i="69"/>
  <c r="L76" i="69"/>
  <c r="I76" i="69"/>
  <c r="J76" i="69" s="1"/>
  <c r="H76" i="69"/>
  <c r="E76" i="69"/>
  <c r="G76" i="69" s="1"/>
  <c r="B76" i="69"/>
  <c r="AL75" i="69"/>
  <c r="AJ75" i="69"/>
  <c r="AK75" i="69" s="1"/>
  <c r="AH75" i="69"/>
  <c r="AI75" i="69" s="1"/>
  <c r="AG75" i="69"/>
  <c r="AF75" i="69"/>
  <c r="AD75" i="69"/>
  <c r="AE75" i="69" s="1"/>
  <c r="AC75" i="69"/>
  <c r="AA75" i="69"/>
  <c r="AB75" i="69" s="1"/>
  <c r="T75" i="69"/>
  <c r="S75" i="69"/>
  <c r="M75" i="69"/>
  <c r="L75" i="69"/>
  <c r="N75" i="69" s="1"/>
  <c r="O75" i="69" s="1"/>
  <c r="I75" i="69"/>
  <c r="J75" i="69" s="1"/>
  <c r="H75" i="69"/>
  <c r="E75" i="69"/>
  <c r="G75" i="69" s="1"/>
  <c r="B75" i="69"/>
  <c r="AL74" i="69"/>
  <c r="AJ74" i="69"/>
  <c r="AK74" i="69" s="1"/>
  <c r="AG74" i="69"/>
  <c r="AH74" i="69" s="1"/>
  <c r="AI74" i="69" s="1"/>
  <c r="AF74" i="69"/>
  <c r="AD74" i="69"/>
  <c r="AE74" i="69" s="1"/>
  <c r="AC74" i="69"/>
  <c r="AB74" i="69"/>
  <c r="AA74" i="69"/>
  <c r="T74" i="69"/>
  <c r="S74" i="69"/>
  <c r="N74" i="69"/>
  <c r="M74" i="69"/>
  <c r="L74" i="69"/>
  <c r="I74" i="69"/>
  <c r="J74" i="69" s="1"/>
  <c r="H74" i="69"/>
  <c r="E74" i="69"/>
  <c r="G74" i="69" s="1"/>
  <c r="B74" i="69"/>
  <c r="AL73" i="69"/>
  <c r="AJ73" i="69"/>
  <c r="AK73" i="69" s="1"/>
  <c r="AG73" i="69"/>
  <c r="AH73" i="69" s="1"/>
  <c r="AI73" i="69" s="1"/>
  <c r="AF73" i="69"/>
  <c r="AD73" i="69"/>
  <c r="AE73" i="69" s="1"/>
  <c r="AC73" i="69"/>
  <c r="AB73" i="69"/>
  <c r="AA73" i="69"/>
  <c r="T73" i="69"/>
  <c r="S73" i="69"/>
  <c r="M73" i="69"/>
  <c r="L73" i="69"/>
  <c r="N73" i="69" s="1"/>
  <c r="I73" i="69"/>
  <c r="J73" i="69" s="1"/>
  <c r="H73" i="69"/>
  <c r="G73" i="69"/>
  <c r="E73" i="69"/>
  <c r="B73" i="69"/>
  <c r="AL72" i="69"/>
  <c r="AJ72" i="69"/>
  <c r="AK72" i="69" s="1"/>
  <c r="AG72" i="69"/>
  <c r="AH72" i="69" s="1"/>
  <c r="AI72" i="69" s="1"/>
  <c r="AF72" i="69"/>
  <c r="AD72" i="69"/>
  <c r="AE72" i="69" s="1"/>
  <c r="AC72" i="69"/>
  <c r="AA72" i="69"/>
  <c r="AB72" i="69" s="1"/>
  <c r="T72" i="69"/>
  <c r="S72" i="69"/>
  <c r="M72" i="69"/>
  <c r="L72" i="69"/>
  <c r="I72" i="69"/>
  <c r="J72" i="69" s="1"/>
  <c r="H72" i="69"/>
  <c r="G72" i="69"/>
  <c r="E72" i="69"/>
  <c r="B72" i="69"/>
  <c r="AL71" i="69"/>
  <c r="AK71" i="69"/>
  <c r="AJ71" i="69"/>
  <c r="AG71" i="69"/>
  <c r="AH71" i="69" s="1"/>
  <c r="AI71" i="69" s="1"/>
  <c r="AF71" i="69"/>
  <c r="AD71" i="69"/>
  <c r="AE71" i="69" s="1"/>
  <c r="AC71" i="69"/>
  <c r="AA71" i="69"/>
  <c r="AB71" i="69" s="1"/>
  <c r="T71" i="69"/>
  <c r="S71" i="69"/>
  <c r="M71" i="69"/>
  <c r="L71" i="69"/>
  <c r="N71" i="69" s="1"/>
  <c r="O71" i="69" s="1"/>
  <c r="I71" i="69"/>
  <c r="J71" i="69" s="1"/>
  <c r="H71" i="69"/>
  <c r="E71" i="69"/>
  <c r="G71" i="69" s="1"/>
  <c r="B71" i="69"/>
  <c r="AL70" i="69"/>
  <c r="AJ70" i="69"/>
  <c r="AK70" i="69" s="1"/>
  <c r="AG70" i="69"/>
  <c r="AH70" i="69" s="1"/>
  <c r="AI70" i="69" s="1"/>
  <c r="AF70" i="69"/>
  <c r="AD70" i="69"/>
  <c r="AE70" i="69" s="1"/>
  <c r="AC70" i="69"/>
  <c r="AB70" i="69"/>
  <c r="AA70" i="69"/>
  <c r="T70" i="69"/>
  <c r="S70" i="69"/>
  <c r="N70" i="69"/>
  <c r="M70" i="69"/>
  <c r="L70" i="69"/>
  <c r="I70" i="69"/>
  <c r="J70" i="69" s="1"/>
  <c r="H70" i="69"/>
  <c r="E70" i="69"/>
  <c r="G70" i="69" s="1"/>
  <c r="B70" i="69"/>
  <c r="AL69" i="69"/>
  <c r="AJ69" i="69"/>
  <c r="AK69" i="69" s="1"/>
  <c r="AG69" i="69"/>
  <c r="AH69" i="69" s="1"/>
  <c r="AI69" i="69" s="1"/>
  <c r="AF69" i="69"/>
  <c r="AD69" i="69"/>
  <c r="AE69" i="69" s="1"/>
  <c r="AC69" i="69"/>
  <c r="AA69" i="69"/>
  <c r="AB69" i="69" s="1"/>
  <c r="T69" i="69"/>
  <c r="S69" i="69"/>
  <c r="M69" i="69"/>
  <c r="L69" i="69"/>
  <c r="N69" i="69" s="1"/>
  <c r="I69" i="69"/>
  <c r="J69" i="69" s="1"/>
  <c r="H69" i="69"/>
  <c r="E69" i="69"/>
  <c r="G69" i="69" s="1"/>
  <c r="B69" i="69"/>
  <c r="AL68" i="69"/>
  <c r="AJ68" i="69"/>
  <c r="AK68" i="69" s="1"/>
  <c r="AH68" i="69"/>
  <c r="AI68" i="69" s="1"/>
  <c r="AG68" i="69"/>
  <c r="AF68" i="69"/>
  <c r="AD68" i="69"/>
  <c r="AE68" i="69" s="1"/>
  <c r="AC68" i="69"/>
  <c r="AA68" i="69"/>
  <c r="AB68" i="69" s="1"/>
  <c r="T68" i="69"/>
  <c r="S68" i="69"/>
  <c r="M68" i="69"/>
  <c r="L68" i="69"/>
  <c r="J68" i="69"/>
  <c r="G68" i="69"/>
  <c r="B68" i="69"/>
  <c r="AL67" i="69"/>
  <c r="AJ67" i="69"/>
  <c r="AK67" i="69" s="1"/>
  <c r="AH67" i="69"/>
  <c r="AI67" i="69" s="1"/>
  <c r="AG67" i="69"/>
  <c r="AF67" i="69"/>
  <c r="AD67" i="69"/>
  <c r="AE67" i="69" s="1"/>
  <c r="AC67" i="69"/>
  <c r="AA67" i="69"/>
  <c r="AB67" i="69" s="1"/>
  <c r="T67" i="69"/>
  <c r="S67" i="69"/>
  <c r="M67" i="69"/>
  <c r="L67" i="69"/>
  <c r="I67" i="69"/>
  <c r="J67" i="69" s="1"/>
  <c r="H67" i="69"/>
  <c r="G67" i="69"/>
  <c r="E67" i="69"/>
  <c r="B67" i="69"/>
  <c r="AL66" i="69"/>
  <c r="AK66" i="69"/>
  <c r="AJ66" i="69"/>
  <c r="AG66" i="69"/>
  <c r="AH66" i="69" s="1"/>
  <c r="AI66" i="69" s="1"/>
  <c r="AF66" i="69"/>
  <c r="AD66" i="69"/>
  <c r="AE66" i="69" s="1"/>
  <c r="AC66" i="69"/>
  <c r="AA66" i="69"/>
  <c r="AB66" i="69" s="1"/>
  <c r="T66" i="69"/>
  <c r="S66" i="69"/>
  <c r="M66" i="69"/>
  <c r="L66" i="69"/>
  <c r="I66" i="69"/>
  <c r="J66" i="69" s="1"/>
  <c r="H66" i="69"/>
  <c r="E66" i="69"/>
  <c r="G66" i="69" s="1"/>
  <c r="B66" i="69"/>
  <c r="AL65" i="69"/>
  <c r="AK65" i="69"/>
  <c r="AJ65" i="69"/>
  <c r="AG65" i="69"/>
  <c r="AH65" i="69" s="1"/>
  <c r="AI65" i="69" s="1"/>
  <c r="AF65" i="69"/>
  <c r="AD65" i="69"/>
  <c r="AE65" i="69" s="1"/>
  <c r="AC65" i="69"/>
  <c r="AA65" i="69"/>
  <c r="AB65" i="69" s="1"/>
  <c r="T65" i="69"/>
  <c r="S65" i="69"/>
  <c r="M65" i="69"/>
  <c r="L65" i="69"/>
  <c r="N65" i="69" s="1"/>
  <c r="I65" i="69"/>
  <c r="J65" i="69" s="1"/>
  <c r="H65" i="69"/>
  <c r="E65" i="69"/>
  <c r="G65" i="69" s="1"/>
  <c r="B65" i="69"/>
  <c r="AL64" i="69"/>
  <c r="AJ64" i="69"/>
  <c r="AK64" i="69" s="1"/>
  <c r="AI64" i="69"/>
  <c r="AH64" i="69"/>
  <c r="AG64" i="69"/>
  <c r="AF64" i="69"/>
  <c r="AD64" i="69"/>
  <c r="AE64" i="69" s="1"/>
  <c r="AC64" i="69"/>
  <c r="AA64" i="69"/>
  <c r="AB64" i="69" s="1"/>
  <c r="T64" i="69"/>
  <c r="S64" i="69"/>
  <c r="M64" i="69"/>
  <c r="L64" i="69"/>
  <c r="N64" i="69" s="1"/>
  <c r="O64" i="69" s="1"/>
  <c r="I64" i="69"/>
  <c r="J64" i="69" s="1"/>
  <c r="H64" i="69"/>
  <c r="E64" i="69"/>
  <c r="G64" i="69" s="1"/>
  <c r="B64" i="69"/>
  <c r="AL63" i="69"/>
  <c r="AJ63" i="69"/>
  <c r="AK63" i="69" s="1"/>
  <c r="AH63" i="69"/>
  <c r="AI63" i="69" s="1"/>
  <c r="AG63" i="69"/>
  <c r="AF63" i="69"/>
  <c r="AD63" i="69"/>
  <c r="AE63" i="69" s="1"/>
  <c r="AC63" i="69"/>
  <c r="AA63" i="69"/>
  <c r="AB63" i="69" s="1"/>
  <c r="T63" i="69"/>
  <c r="S63" i="69"/>
  <c r="M63" i="69"/>
  <c r="L63" i="69"/>
  <c r="I63" i="69"/>
  <c r="J63" i="69" s="1"/>
  <c r="H63" i="69"/>
  <c r="G63" i="69"/>
  <c r="E63" i="69"/>
  <c r="B63" i="69"/>
  <c r="AL62" i="69"/>
  <c r="AK62" i="69"/>
  <c r="AJ62" i="69"/>
  <c r="AG62" i="69"/>
  <c r="AH62" i="69" s="1"/>
  <c r="AI62" i="69" s="1"/>
  <c r="AF62" i="69"/>
  <c r="AD62" i="69"/>
  <c r="AE62" i="69" s="1"/>
  <c r="AC62" i="69"/>
  <c r="AA62" i="69"/>
  <c r="AB62" i="69" s="1"/>
  <c r="T62" i="69"/>
  <c r="S62" i="69"/>
  <c r="M62" i="69"/>
  <c r="L62" i="69"/>
  <c r="N62" i="69" s="1"/>
  <c r="I62" i="69"/>
  <c r="J62" i="69" s="1"/>
  <c r="H62" i="69"/>
  <c r="E62" i="69"/>
  <c r="G62" i="69" s="1"/>
  <c r="B62" i="69"/>
  <c r="AL61" i="69"/>
  <c r="AJ61" i="69"/>
  <c r="AK61" i="69" s="1"/>
  <c r="AG61" i="69"/>
  <c r="AH61" i="69" s="1"/>
  <c r="AI61" i="69" s="1"/>
  <c r="AF61" i="69"/>
  <c r="AD61" i="69"/>
  <c r="AE61" i="69" s="1"/>
  <c r="AC61" i="69"/>
  <c r="AB61" i="69"/>
  <c r="AA61" i="69"/>
  <c r="T61" i="69"/>
  <c r="S61" i="69"/>
  <c r="N61" i="69"/>
  <c r="M61" i="69"/>
  <c r="L61" i="69"/>
  <c r="I61" i="69"/>
  <c r="J61" i="69" s="1"/>
  <c r="H61" i="69"/>
  <c r="E61" i="69"/>
  <c r="G61" i="69" s="1"/>
  <c r="B61" i="69"/>
  <c r="AL60" i="69"/>
  <c r="AJ60" i="69"/>
  <c r="AK60" i="69" s="1"/>
  <c r="AI60" i="69"/>
  <c r="AG60" i="69"/>
  <c r="AH60" i="69" s="1"/>
  <c r="AF60" i="69"/>
  <c r="AD60" i="69"/>
  <c r="AE60" i="69" s="1"/>
  <c r="AC60" i="69"/>
  <c r="AA60" i="69"/>
  <c r="AB60" i="69" s="1"/>
  <c r="T60" i="69"/>
  <c r="S60" i="69"/>
  <c r="P60" i="69"/>
  <c r="Q60" i="69" s="1"/>
  <c r="M60" i="69"/>
  <c r="L60" i="69"/>
  <c r="N60" i="69" s="1"/>
  <c r="O60" i="69" s="1"/>
  <c r="I60" i="69"/>
  <c r="J60" i="69" s="1"/>
  <c r="H60" i="69"/>
  <c r="E60" i="69"/>
  <c r="G60" i="69" s="1"/>
  <c r="B60" i="69"/>
  <c r="AL59" i="69"/>
  <c r="AJ59" i="69"/>
  <c r="AK59" i="69" s="1"/>
  <c r="AG59" i="69"/>
  <c r="AH59" i="69" s="1"/>
  <c r="AI59" i="69" s="1"/>
  <c r="AF59" i="69"/>
  <c r="AD59" i="69"/>
  <c r="AE59" i="69" s="1"/>
  <c r="AC59" i="69"/>
  <c r="AA59" i="69"/>
  <c r="AB59" i="69" s="1"/>
  <c r="T59" i="69"/>
  <c r="S59" i="69"/>
  <c r="M59" i="69"/>
  <c r="L59" i="69"/>
  <c r="I59" i="69"/>
  <c r="J59" i="69" s="1"/>
  <c r="H59" i="69"/>
  <c r="G59" i="69"/>
  <c r="E59" i="69"/>
  <c r="B59" i="69"/>
  <c r="AL58" i="69"/>
  <c r="AK58" i="69"/>
  <c r="AJ58" i="69"/>
  <c r="AG58" i="69"/>
  <c r="AH58" i="69" s="1"/>
  <c r="AI58" i="69" s="1"/>
  <c r="AF58" i="69"/>
  <c r="AD58" i="69"/>
  <c r="AE58" i="69" s="1"/>
  <c r="AC58" i="69"/>
  <c r="AA58" i="69"/>
  <c r="AB58" i="69" s="1"/>
  <c r="T58" i="69"/>
  <c r="S58" i="69"/>
  <c r="M58" i="69"/>
  <c r="L58" i="69"/>
  <c r="N58" i="69" s="1"/>
  <c r="I58" i="69"/>
  <c r="J58" i="69" s="1"/>
  <c r="H58" i="69"/>
  <c r="E58" i="69"/>
  <c r="G58" i="69" s="1"/>
  <c r="B58" i="69"/>
  <c r="AL57" i="69"/>
  <c r="AJ57" i="69"/>
  <c r="AK57" i="69" s="1"/>
  <c r="AH57" i="69"/>
  <c r="AI57" i="69" s="1"/>
  <c r="AG57" i="69"/>
  <c r="AF57" i="69"/>
  <c r="AD57" i="69"/>
  <c r="AE57" i="69" s="1"/>
  <c r="AC57" i="69"/>
  <c r="AA57" i="69"/>
  <c r="AB57" i="69" s="1"/>
  <c r="T57" i="69"/>
  <c r="S57" i="69"/>
  <c r="O57" i="69"/>
  <c r="N57" i="69"/>
  <c r="M57" i="69"/>
  <c r="L57" i="69"/>
  <c r="I57" i="69"/>
  <c r="J57" i="69" s="1"/>
  <c r="H57" i="69"/>
  <c r="E57" i="69"/>
  <c r="G57" i="69" s="1"/>
  <c r="B57" i="69"/>
  <c r="AL56" i="69"/>
  <c r="AK56" i="69"/>
  <c r="AJ56" i="69"/>
  <c r="AG56" i="69"/>
  <c r="AH56" i="69" s="1"/>
  <c r="AI56" i="69" s="1"/>
  <c r="AF56" i="69"/>
  <c r="AD56" i="69"/>
  <c r="AE56" i="69" s="1"/>
  <c r="AC56" i="69"/>
  <c r="AA56" i="69"/>
  <c r="AB56" i="69" s="1"/>
  <c r="T56" i="69"/>
  <c r="S56" i="69"/>
  <c r="M56" i="69"/>
  <c r="L56" i="69"/>
  <c r="N56" i="69" s="1"/>
  <c r="I56" i="69"/>
  <c r="J56" i="69" s="1"/>
  <c r="H56" i="69"/>
  <c r="E56" i="69"/>
  <c r="G56" i="69" s="1"/>
  <c r="B56" i="69"/>
  <c r="AL55" i="69"/>
  <c r="AJ55" i="69"/>
  <c r="AK55" i="69" s="1"/>
  <c r="AG55" i="69"/>
  <c r="AH55" i="69" s="1"/>
  <c r="AI55" i="69" s="1"/>
  <c r="AF55" i="69"/>
  <c r="AD55" i="69"/>
  <c r="AE55" i="69" s="1"/>
  <c r="AC55" i="69"/>
  <c r="AB55" i="69"/>
  <c r="AA55" i="69"/>
  <c r="T55" i="69"/>
  <c r="S55" i="69"/>
  <c r="M55" i="69"/>
  <c r="L55" i="69"/>
  <c r="N55" i="69" s="1"/>
  <c r="I55" i="69"/>
  <c r="J55" i="69" s="1"/>
  <c r="H55" i="69"/>
  <c r="G55" i="69"/>
  <c r="E55" i="69"/>
  <c r="B55" i="69"/>
  <c r="AL54" i="69"/>
  <c r="AJ54" i="69"/>
  <c r="AK54" i="69" s="1"/>
  <c r="AG54" i="69"/>
  <c r="AH54" i="69" s="1"/>
  <c r="AI54" i="69" s="1"/>
  <c r="AF54" i="69"/>
  <c r="AD54" i="69"/>
  <c r="AE54" i="69" s="1"/>
  <c r="AC54" i="69"/>
  <c r="AA54" i="69"/>
  <c r="AB54" i="69" s="1"/>
  <c r="T54" i="69"/>
  <c r="S54" i="69"/>
  <c r="M54" i="69"/>
  <c r="L54" i="69"/>
  <c r="N54" i="69" s="1"/>
  <c r="I54" i="69"/>
  <c r="J54" i="69" s="1"/>
  <c r="H54" i="69"/>
  <c r="E54" i="69"/>
  <c r="G54" i="69" s="1"/>
  <c r="B54" i="69"/>
  <c r="AL53" i="69"/>
  <c r="AJ53" i="69"/>
  <c r="AK53" i="69" s="1"/>
  <c r="AH53" i="69"/>
  <c r="AI53" i="69" s="1"/>
  <c r="AG53" i="69"/>
  <c r="AF53" i="69"/>
  <c r="AD53" i="69"/>
  <c r="AE53" i="69" s="1"/>
  <c r="AC53" i="69"/>
  <c r="AA53" i="69"/>
  <c r="AB53" i="69" s="1"/>
  <c r="T53" i="69"/>
  <c r="S53" i="69"/>
  <c r="M53" i="69"/>
  <c r="L53" i="69"/>
  <c r="I53" i="69"/>
  <c r="J53" i="69" s="1"/>
  <c r="H53" i="69"/>
  <c r="E53" i="69"/>
  <c r="G53" i="69" s="1"/>
  <c r="B53" i="69"/>
  <c r="AL52" i="69"/>
  <c r="AJ52" i="69"/>
  <c r="AK52" i="69" s="1"/>
  <c r="AG52" i="69"/>
  <c r="AH52" i="69" s="1"/>
  <c r="AI52" i="69" s="1"/>
  <c r="AF52" i="69"/>
  <c r="AD52" i="69"/>
  <c r="AE52" i="69" s="1"/>
  <c r="AC52" i="69"/>
  <c r="AB52" i="69"/>
  <c r="AA52" i="69"/>
  <c r="T52" i="69"/>
  <c r="S52" i="69"/>
  <c r="N52" i="69"/>
  <c r="M52" i="69"/>
  <c r="L52" i="69"/>
  <c r="I52" i="69"/>
  <c r="J52" i="69" s="1"/>
  <c r="H52" i="69"/>
  <c r="E52" i="69"/>
  <c r="G52" i="69" s="1"/>
  <c r="B52" i="69"/>
  <c r="AL51" i="69"/>
  <c r="AJ51" i="69"/>
  <c r="AK51" i="69" s="1"/>
  <c r="AG51" i="69"/>
  <c r="AH51" i="69" s="1"/>
  <c r="AI51" i="69" s="1"/>
  <c r="AF51" i="69"/>
  <c r="AD51" i="69"/>
  <c r="AE51" i="69" s="1"/>
  <c r="AC51" i="69"/>
  <c r="AB51" i="69"/>
  <c r="AA51" i="69"/>
  <c r="T51" i="69"/>
  <c r="S51" i="69"/>
  <c r="M51" i="69"/>
  <c r="L51" i="69"/>
  <c r="N51" i="69" s="1"/>
  <c r="I51" i="69"/>
  <c r="J51" i="69" s="1"/>
  <c r="H51" i="69"/>
  <c r="G51" i="69"/>
  <c r="E51" i="69"/>
  <c r="B51" i="69"/>
  <c r="AL50" i="69"/>
  <c r="AJ50" i="69"/>
  <c r="AK50" i="69" s="1"/>
  <c r="AG50" i="69"/>
  <c r="AH50" i="69" s="1"/>
  <c r="AI50" i="69" s="1"/>
  <c r="AF50" i="69"/>
  <c r="AD50" i="69"/>
  <c r="AE50" i="69" s="1"/>
  <c r="AC50" i="69"/>
  <c r="AA50" i="69"/>
  <c r="AB50" i="69" s="1"/>
  <c r="T50" i="69"/>
  <c r="S50" i="69"/>
  <c r="M50" i="69"/>
  <c r="L50" i="69"/>
  <c r="N50" i="69" s="1"/>
  <c r="J50" i="69"/>
  <c r="I50" i="69"/>
  <c r="H50" i="69"/>
  <c r="G50" i="69"/>
  <c r="E50" i="69"/>
  <c r="B50" i="69"/>
  <c r="AL49" i="69"/>
  <c r="AK49" i="69"/>
  <c r="AJ49" i="69"/>
  <c r="AG49" i="69"/>
  <c r="AH49" i="69" s="1"/>
  <c r="AI49" i="69" s="1"/>
  <c r="AF49" i="69"/>
  <c r="AD49" i="69"/>
  <c r="AE49" i="69" s="1"/>
  <c r="AC49" i="69"/>
  <c r="AA49" i="69"/>
  <c r="AB49" i="69" s="1"/>
  <c r="T49" i="69"/>
  <c r="S49" i="69"/>
  <c r="M49" i="69"/>
  <c r="L49" i="69"/>
  <c r="I49" i="69"/>
  <c r="J49" i="69" s="1"/>
  <c r="H49" i="69"/>
  <c r="E49" i="69"/>
  <c r="G49" i="69" s="1"/>
  <c r="B49" i="69"/>
  <c r="AL48" i="69"/>
  <c r="AJ48" i="69"/>
  <c r="AK48" i="69" s="1"/>
  <c r="AG48" i="69"/>
  <c r="AH48" i="69" s="1"/>
  <c r="AI48" i="69" s="1"/>
  <c r="AF48" i="69"/>
  <c r="AD48" i="69"/>
  <c r="AE48" i="69" s="1"/>
  <c r="AC48" i="69"/>
  <c r="AB48" i="69"/>
  <c r="AA48" i="69"/>
  <c r="T48" i="69"/>
  <c r="S48" i="69"/>
  <c r="N48" i="69"/>
  <c r="M48" i="69"/>
  <c r="L48" i="69"/>
  <c r="J48" i="69"/>
  <c r="G48" i="69"/>
  <c r="B48" i="69"/>
  <c r="AL47" i="69"/>
  <c r="AK47" i="69"/>
  <c r="AJ47" i="69"/>
  <c r="AG47" i="69"/>
  <c r="AH47" i="69" s="1"/>
  <c r="AI47" i="69" s="1"/>
  <c r="AF47" i="69"/>
  <c r="AD47" i="69"/>
  <c r="AE47" i="69" s="1"/>
  <c r="AC47" i="69"/>
  <c r="AA47" i="69"/>
  <c r="AB47" i="69" s="1"/>
  <c r="T47" i="69"/>
  <c r="S47" i="69"/>
  <c r="M47" i="69"/>
  <c r="L47" i="69"/>
  <c r="N47" i="69" s="1"/>
  <c r="I47" i="69"/>
  <c r="J47" i="69" s="1"/>
  <c r="H47" i="69"/>
  <c r="E47" i="69"/>
  <c r="G47" i="69" s="1"/>
  <c r="B47" i="69"/>
  <c r="AL46" i="69"/>
  <c r="AJ46" i="69"/>
  <c r="AK46" i="69" s="1"/>
  <c r="AG46" i="69"/>
  <c r="AH46" i="69" s="1"/>
  <c r="AI46" i="69" s="1"/>
  <c r="AF46" i="69"/>
  <c r="AD46" i="69"/>
  <c r="AE46" i="69" s="1"/>
  <c r="AC46" i="69"/>
  <c r="AA46" i="69"/>
  <c r="AB46" i="69" s="1"/>
  <c r="T46" i="69"/>
  <c r="S46" i="69"/>
  <c r="M46" i="69"/>
  <c r="L46" i="69"/>
  <c r="N46" i="69" s="1"/>
  <c r="I46" i="69"/>
  <c r="J46" i="69" s="1"/>
  <c r="H46" i="69"/>
  <c r="E46" i="69"/>
  <c r="G46" i="69" s="1"/>
  <c r="B46" i="69"/>
  <c r="AL45" i="69"/>
  <c r="AJ45" i="69"/>
  <c r="AK45" i="69" s="1"/>
  <c r="AI45" i="69"/>
  <c r="AH45" i="69"/>
  <c r="AG45" i="69"/>
  <c r="AF45" i="69"/>
  <c r="AD45" i="69"/>
  <c r="AE45" i="69" s="1"/>
  <c r="AC45" i="69"/>
  <c r="AA45" i="69"/>
  <c r="AB45" i="69" s="1"/>
  <c r="T45" i="69"/>
  <c r="S45" i="69"/>
  <c r="M45" i="69"/>
  <c r="L45" i="69"/>
  <c r="N45" i="69" s="1"/>
  <c r="I45" i="69"/>
  <c r="J45" i="69" s="1"/>
  <c r="H45" i="69"/>
  <c r="G45" i="69"/>
  <c r="E45" i="69"/>
  <c r="B45" i="69"/>
  <c r="AL44" i="69"/>
  <c r="AK44" i="69"/>
  <c r="AJ44" i="69"/>
  <c r="AG44" i="69"/>
  <c r="AH44" i="69" s="1"/>
  <c r="AI44" i="69" s="1"/>
  <c r="AF44" i="69"/>
  <c r="AD44" i="69"/>
  <c r="AE44" i="69" s="1"/>
  <c r="AC44" i="69"/>
  <c r="AA44" i="69"/>
  <c r="AB44" i="69" s="1"/>
  <c r="T44" i="69"/>
  <c r="S44" i="69"/>
  <c r="N44" i="69"/>
  <c r="M44" i="69"/>
  <c r="L44" i="69"/>
  <c r="I44" i="69"/>
  <c r="J44" i="69" s="1"/>
  <c r="H44" i="69"/>
  <c r="E44" i="69"/>
  <c r="G44" i="69" s="1"/>
  <c r="B44" i="69"/>
  <c r="AL43" i="69"/>
  <c r="AK43" i="69"/>
  <c r="AJ43" i="69"/>
  <c r="AG43" i="69"/>
  <c r="AH43" i="69" s="1"/>
  <c r="AI43" i="69" s="1"/>
  <c r="AF43" i="69"/>
  <c r="AD43" i="69"/>
  <c r="AE43" i="69" s="1"/>
  <c r="AC43" i="69"/>
  <c r="AA43" i="69"/>
  <c r="AB43" i="69" s="1"/>
  <c r="T43" i="69"/>
  <c r="S43" i="69"/>
  <c r="M43" i="69"/>
  <c r="L43" i="69"/>
  <c r="N43" i="69" s="1"/>
  <c r="I43" i="69"/>
  <c r="J43" i="69" s="1"/>
  <c r="H43" i="69"/>
  <c r="E43" i="69"/>
  <c r="G43" i="69" s="1"/>
  <c r="B43" i="69"/>
  <c r="AL42" i="69"/>
  <c r="AJ42" i="69"/>
  <c r="AK42" i="69" s="1"/>
  <c r="AG42" i="69"/>
  <c r="AH42" i="69" s="1"/>
  <c r="AI42" i="69" s="1"/>
  <c r="AF42" i="69"/>
  <c r="AD42" i="69"/>
  <c r="AE42" i="69" s="1"/>
  <c r="AC42" i="69"/>
  <c r="AB42" i="69"/>
  <c r="AA42" i="69"/>
  <c r="T42" i="69"/>
  <c r="S42" i="69"/>
  <c r="M42" i="69"/>
  <c r="L42" i="69"/>
  <c r="N42" i="69" s="1"/>
  <c r="I42" i="69"/>
  <c r="J42" i="69" s="1"/>
  <c r="H42" i="69"/>
  <c r="G42" i="69"/>
  <c r="E42" i="69"/>
  <c r="B42" i="69"/>
  <c r="AL41" i="69"/>
  <c r="AJ41" i="69"/>
  <c r="AK41" i="69" s="1"/>
  <c r="AG41" i="69"/>
  <c r="AH41" i="69" s="1"/>
  <c r="AI41" i="69" s="1"/>
  <c r="AF41" i="69"/>
  <c r="AD41" i="69"/>
  <c r="AE41" i="69" s="1"/>
  <c r="AC41" i="69"/>
  <c r="AA41" i="69"/>
  <c r="AB41" i="69" s="1"/>
  <c r="T41" i="69"/>
  <c r="S41" i="69"/>
  <c r="M41" i="69"/>
  <c r="L41" i="69"/>
  <c r="N41" i="69" s="1"/>
  <c r="I41" i="69"/>
  <c r="J41" i="69" s="1"/>
  <c r="H41" i="69"/>
  <c r="E41" i="69"/>
  <c r="G41" i="69" s="1"/>
  <c r="B41" i="69"/>
  <c r="AL40" i="69"/>
  <c r="AJ40" i="69"/>
  <c r="AK40" i="69" s="1"/>
  <c r="AH40" i="69"/>
  <c r="AI40" i="69" s="1"/>
  <c r="AG40" i="69"/>
  <c r="AF40" i="69"/>
  <c r="AD40" i="69"/>
  <c r="AE40" i="69" s="1"/>
  <c r="AC40" i="69"/>
  <c r="AA40" i="69"/>
  <c r="AB40" i="69" s="1"/>
  <c r="T40" i="69"/>
  <c r="S40" i="69"/>
  <c r="O40" i="69"/>
  <c r="N40" i="69"/>
  <c r="M40" i="69"/>
  <c r="L40" i="69"/>
  <c r="I40" i="69"/>
  <c r="J40" i="69" s="1"/>
  <c r="H40" i="69"/>
  <c r="E40" i="69"/>
  <c r="G40" i="69" s="1"/>
  <c r="B40" i="69"/>
  <c r="AL39" i="69"/>
  <c r="AJ39" i="69"/>
  <c r="AK39" i="69" s="1"/>
  <c r="AG39" i="69"/>
  <c r="AH39" i="69" s="1"/>
  <c r="AI39" i="69" s="1"/>
  <c r="AF39" i="69"/>
  <c r="AD39" i="69"/>
  <c r="AE39" i="69" s="1"/>
  <c r="AC39" i="69"/>
  <c r="AB39" i="69"/>
  <c r="AA39" i="69"/>
  <c r="T39" i="69"/>
  <c r="S39" i="69"/>
  <c r="N39" i="69"/>
  <c r="M39" i="69"/>
  <c r="L39" i="69"/>
  <c r="I39" i="69"/>
  <c r="J39" i="69" s="1"/>
  <c r="H39" i="69"/>
  <c r="E39" i="69"/>
  <c r="G39" i="69" s="1"/>
  <c r="B39" i="69"/>
  <c r="AL38" i="69"/>
  <c r="AJ38" i="69"/>
  <c r="AK38" i="69" s="1"/>
  <c r="AG38" i="69"/>
  <c r="AH38" i="69" s="1"/>
  <c r="AI38" i="69" s="1"/>
  <c r="AF38" i="69"/>
  <c r="AD38" i="69"/>
  <c r="AE38" i="69" s="1"/>
  <c r="AC38" i="69"/>
  <c r="AB38" i="69"/>
  <c r="AA38" i="69"/>
  <c r="T38" i="69"/>
  <c r="S38" i="69"/>
  <c r="M38" i="69"/>
  <c r="L38" i="69"/>
  <c r="N38" i="69" s="1"/>
  <c r="I38" i="69"/>
  <c r="J38" i="69" s="1"/>
  <c r="H38" i="69"/>
  <c r="G38" i="69"/>
  <c r="E38" i="69"/>
  <c r="B38" i="69"/>
  <c r="AL37" i="69"/>
  <c r="AJ37" i="69"/>
  <c r="AK37" i="69" s="1"/>
  <c r="AG37" i="69"/>
  <c r="AH37" i="69" s="1"/>
  <c r="AI37" i="69" s="1"/>
  <c r="AF37" i="69"/>
  <c r="AD37" i="69"/>
  <c r="AE37" i="69" s="1"/>
  <c r="AC37" i="69"/>
  <c r="AA37" i="69"/>
  <c r="AB37" i="69" s="1"/>
  <c r="T37" i="69"/>
  <c r="S37" i="69"/>
  <c r="M37" i="69"/>
  <c r="L37" i="69"/>
  <c r="N37" i="69" s="1"/>
  <c r="I37" i="69"/>
  <c r="J37" i="69" s="1"/>
  <c r="H37" i="69"/>
  <c r="E37" i="69"/>
  <c r="G37" i="69" s="1"/>
  <c r="B37" i="69"/>
  <c r="AL36" i="69"/>
  <c r="AJ36" i="69"/>
  <c r="AK36" i="69" s="1"/>
  <c r="AH36" i="69"/>
  <c r="AI36" i="69" s="1"/>
  <c r="AG36" i="69"/>
  <c r="AF36" i="69"/>
  <c r="AD36" i="69"/>
  <c r="AE36" i="69" s="1"/>
  <c r="AC36" i="69"/>
  <c r="AA36" i="69"/>
  <c r="AB36" i="69" s="1"/>
  <c r="T36" i="69"/>
  <c r="S36" i="69"/>
  <c r="M36" i="69"/>
  <c r="L36" i="69"/>
  <c r="I36" i="69"/>
  <c r="J36" i="69" s="1"/>
  <c r="H36" i="69"/>
  <c r="E36" i="69"/>
  <c r="G36" i="69" s="1"/>
  <c r="B36" i="69"/>
  <c r="AL35" i="69"/>
  <c r="AJ35" i="69"/>
  <c r="AK35" i="69" s="1"/>
  <c r="AG35" i="69"/>
  <c r="AH35" i="69" s="1"/>
  <c r="AI35" i="69" s="1"/>
  <c r="AF35" i="69"/>
  <c r="AD35" i="69"/>
  <c r="AE35" i="69" s="1"/>
  <c r="AC35" i="69"/>
  <c r="AB35" i="69"/>
  <c r="AA35" i="69"/>
  <c r="T35" i="69"/>
  <c r="S35" i="69"/>
  <c r="N35" i="69"/>
  <c r="M35" i="69"/>
  <c r="L35" i="69"/>
  <c r="I35" i="69"/>
  <c r="J35" i="69" s="1"/>
  <c r="H35" i="69"/>
  <c r="E35" i="69"/>
  <c r="G35" i="69" s="1"/>
  <c r="B35" i="69"/>
  <c r="AL34" i="69"/>
  <c r="AJ34" i="69"/>
  <c r="AK34" i="69" s="1"/>
  <c r="AH34" i="69"/>
  <c r="AI34" i="69" s="1"/>
  <c r="AG34" i="69"/>
  <c r="AF34" i="69"/>
  <c r="AD34" i="69"/>
  <c r="AE34" i="69" s="1"/>
  <c r="AC34" i="69"/>
  <c r="AB34" i="69"/>
  <c r="AA34" i="69"/>
  <c r="T34" i="69"/>
  <c r="S34" i="69"/>
  <c r="M34" i="69"/>
  <c r="L34" i="69"/>
  <c r="N34" i="69" s="1"/>
  <c r="I34" i="69"/>
  <c r="J34" i="69" s="1"/>
  <c r="H34" i="69"/>
  <c r="G34" i="69"/>
  <c r="E34" i="69"/>
  <c r="B34" i="69"/>
  <c r="AL33" i="69"/>
  <c r="AK33" i="69"/>
  <c r="AJ33" i="69"/>
  <c r="AH33" i="69"/>
  <c r="AI33" i="69" s="1"/>
  <c r="AG33" i="69"/>
  <c r="AF33" i="69"/>
  <c r="AD33" i="69"/>
  <c r="AE33" i="69" s="1"/>
  <c r="AC33" i="69"/>
  <c r="AA33" i="69"/>
  <c r="AB33" i="69" s="1"/>
  <c r="T33" i="69"/>
  <c r="S33" i="69"/>
  <c r="M33" i="69"/>
  <c r="L33" i="69"/>
  <c r="N33" i="69" s="1"/>
  <c r="I33" i="69"/>
  <c r="J33" i="69" s="1"/>
  <c r="H33" i="69"/>
  <c r="G33" i="69"/>
  <c r="E33" i="69"/>
  <c r="B33" i="69"/>
  <c r="AL32" i="69"/>
  <c r="AK32" i="69"/>
  <c r="AJ32" i="69"/>
  <c r="AG32" i="69"/>
  <c r="AH32" i="69" s="1"/>
  <c r="AI32" i="69" s="1"/>
  <c r="AF32" i="69"/>
  <c r="AD32" i="69"/>
  <c r="AE32" i="69" s="1"/>
  <c r="AC32" i="69"/>
  <c r="AA32" i="69"/>
  <c r="AB32" i="69" s="1"/>
  <c r="T32" i="69"/>
  <c r="S32" i="69"/>
  <c r="N32" i="69"/>
  <c r="M32" i="69"/>
  <c r="L32" i="69"/>
  <c r="I32" i="69"/>
  <c r="J32" i="69" s="1"/>
  <c r="H32" i="69"/>
  <c r="E32" i="69"/>
  <c r="G32" i="69" s="1"/>
  <c r="B32" i="69"/>
  <c r="AL31" i="69"/>
  <c r="AK31" i="69"/>
  <c r="AJ31" i="69"/>
  <c r="AG31" i="69"/>
  <c r="AH31" i="69" s="1"/>
  <c r="AI31" i="69" s="1"/>
  <c r="AF31" i="69"/>
  <c r="AD31" i="69"/>
  <c r="AE31" i="69" s="1"/>
  <c r="AC31" i="69"/>
  <c r="AA31" i="69"/>
  <c r="AB31" i="69" s="1"/>
  <c r="T31" i="69"/>
  <c r="S31" i="69"/>
  <c r="M31" i="69"/>
  <c r="L31" i="69"/>
  <c r="N31" i="69" s="1"/>
  <c r="I31" i="69"/>
  <c r="J31" i="69" s="1"/>
  <c r="H31" i="69"/>
  <c r="E31" i="69"/>
  <c r="G31" i="69" s="1"/>
  <c r="B31" i="69"/>
  <c r="AL30" i="69"/>
  <c r="AJ30" i="69"/>
  <c r="AK30" i="69" s="1"/>
  <c r="AI30" i="69"/>
  <c r="AH30" i="69"/>
  <c r="AG30" i="69"/>
  <c r="AF30" i="69"/>
  <c r="AD30" i="69"/>
  <c r="AE30" i="69" s="1"/>
  <c r="AC30" i="69"/>
  <c r="AA30" i="69"/>
  <c r="AB30" i="69" s="1"/>
  <c r="T30" i="69"/>
  <c r="S30" i="69"/>
  <c r="M30" i="69"/>
  <c r="L30" i="69"/>
  <c r="N30" i="69" s="1"/>
  <c r="I30" i="69"/>
  <c r="J30" i="69" s="1"/>
  <c r="H30" i="69"/>
  <c r="E30" i="69"/>
  <c r="G30" i="69" s="1"/>
  <c r="B30" i="69"/>
  <c r="AL29" i="69"/>
  <c r="AJ29" i="69"/>
  <c r="AK29" i="69" s="1"/>
  <c r="AI29" i="69"/>
  <c r="AH29" i="69"/>
  <c r="AG29" i="69"/>
  <c r="AF29" i="69"/>
  <c r="AD29" i="69"/>
  <c r="AE29" i="69" s="1"/>
  <c r="AC29" i="69"/>
  <c r="AA29" i="69"/>
  <c r="AB29" i="69" s="1"/>
  <c r="T29" i="69"/>
  <c r="S29" i="69"/>
  <c r="M29" i="69"/>
  <c r="L29" i="69"/>
  <c r="N29" i="69" s="1"/>
  <c r="I29" i="69"/>
  <c r="J29" i="69" s="1"/>
  <c r="H29" i="69"/>
  <c r="E29" i="69"/>
  <c r="G29" i="69" s="1"/>
  <c r="B29" i="69"/>
  <c r="AL28" i="69"/>
  <c r="AJ28" i="69"/>
  <c r="AK28" i="69" s="1"/>
  <c r="AH28" i="69"/>
  <c r="AI28" i="69" s="1"/>
  <c r="AG28" i="69"/>
  <c r="AF28" i="69"/>
  <c r="AD28" i="69"/>
  <c r="AE28" i="69" s="1"/>
  <c r="AC28" i="69"/>
  <c r="AB28" i="69"/>
  <c r="AA28" i="69"/>
  <c r="T28" i="69"/>
  <c r="S28" i="69"/>
  <c r="M28" i="69"/>
  <c r="L28" i="69"/>
  <c r="N28" i="69" s="1"/>
  <c r="J28" i="69"/>
  <c r="G28" i="69"/>
  <c r="B28" i="69"/>
  <c r="AL27" i="69"/>
  <c r="AK27" i="69"/>
  <c r="AJ27" i="69"/>
  <c r="AG27" i="69"/>
  <c r="AH27" i="69" s="1"/>
  <c r="AI27" i="69" s="1"/>
  <c r="AF27" i="69"/>
  <c r="AD27" i="69"/>
  <c r="AE27" i="69" s="1"/>
  <c r="AC27" i="69"/>
  <c r="AB27" i="69"/>
  <c r="AA27" i="69"/>
  <c r="T27" i="69"/>
  <c r="S27" i="69"/>
  <c r="O27" i="69"/>
  <c r="N27" i="69"/>
  <c r="M27" i="69"/>
  <c r="L27" i="69"/>
  <c r="I27" i="69"/>
  <c r="J27" i="69" s="1"/>
  <c r="H27" i="69"/>
  <c r="E27" i="69"/>
  <c r="G27" i="69" s="1"/>
  <c r="B27" i="69"/>
  <c r="AL26" i="69"/>
  <c r="AK26" i="69"/>
  <c r="AJ26" i="69"/>
  <c r="AG26" i="69"/>
  <c r="AH26" i="69" s="1"/>
  <c r="AI26" i="69" s="1"/>
  <c r="AF26" i="69"/>
  <c r="AD26" i="69"/>
  <c r="AE26" i="69" s="1"/>
  <c r="AC26" i="69"/>
  <c r="AA26" i="69"/>
  <c r="AB26" i="69" s="1"/>
  <c r="T26" i="69"/>
  <c r="S26" i="69"/>
  <c r="M26" i="69"/>
  <c r="L26" i="69"/>
  <c r="N26" i="69" s="1"/>
  <c r="I26" i="69"/>
  <c r="J26" i="69" s="1"/>
  <c r="H26" i="69"/>
  <c r="G26" i="69"/>
  <c r="E26" i="69"/>
  <c r="B26" i="69"/>
  <c r="AL25" i="69"/>
  <c r="AJ25" i="69"/>
  <c r="AK25" i="69" s="1"/>
  <c r="AG25" i="69"/>
  <c r="AH25" i="69" s="1"/>
  <c r="AI25" i="69" s="1"/>
  <c r="AF25" i="69"/>
  <c r="AD25" i="69"/>
  <c r="AE25" i="69" s="1"/>
  <c r="AC25" i="69"/>
  <c r="AA25" i="69"/>
  <c r="AB25" i="69" s="1"/>
  <c r="T25" i="69"/>
  <c r="S25" i="69"/>
  <c r="M25" i="69"/>
  <c r="L25" i="69"/>
  <c r="N25" i="69" s="1"/>
  <c r="I25" i="69"/>
  <c r="J25" i="69" s="1"/>
  <c r="H25" i="69"/>
  <c r="E25" i="69"/>
  <c r="G25" i="69" s="1"/>
  <c r="B25" i="69"/>
  <c r="AL24" i="69"/>
  <c r="AJ24" i="69"/>
  <c r="AK24" i="69" s="1"/>
  <c r="AG24" i="69"/>
  <c r="AH24" i="69" s="1"/>
  <c r="AI24" i="69" s="1"/>
  <c r="AF24" i="69"/>
  <c r="AD24" i="69"/>
  <c r="AE24" i="69" s="1"/>
  <c r="AC24" i="69"/>
  <c r="AA24" i="69"/>
  <c r="AB24" i="69" s="1"/>
  <c r="T24" i="69"/>
  <c r="S24" i="69"/>
  <c r="M24" i="69"/>
  <c r="L24" i="69"/>
  <c r="N24" i="69" s="1"/>
  <c r="I24" i="69"/>
  <c r="J24" i="69" s="1"/>
  <c r="H24" i="69"/>
  <c r="E24" i="69"/>
  <c r="G24" i="69" s="1"/>
  <c r="B24" i="69"/>
  <c r="AL23" i="69"/>
  <c r="AJ23" i="69"/>
  <c r="AK23" i="69" s="1"/>
  <c r="AH23" i="69"/>
  <c r="AI23" i="69" s="1"/>
  <c r="AG23" i="69"/>
  <c r="AF23" i="69"/>
  <c r="AD23" i="69"/>
  <c r="AE23" i="69" s="1"/>
  <c r="AC23" i="69"/>
  <c r="AB23" i="69"/>
  <c r="AA23" i="69"/>
  <c r="T23" i="69"/>
  <c r="S23" i="69"/>
  <c r="M23" i="69"/>
  <c r="L23" i="69"/>
  <c r="N23" i="69" s="1"/>
  <c r="I23" i="69"/>
  <c r="J23" i="69" s="1"/>
  <c r="H23" i="69"/>
  <c r="E23" i="69"/>
  <c r="G23" i="69" s="1"/>
  <c r="B23" i="69"/>
  <c r="AL22" i="69"/>
  <c r="AJ22" i="69"/>
  <c r="AK22" i="69" s="1"/>
  <c r="AG22" i="69"/>
  <c r="AH22" i="69" s="1"/>
  <c r="AI22" i="69" s="1"/>
  <c r="AF22" i="69"/>
  <c r="AD22" i="69"/>
  <c r="AE22" i="69" s="1"/>
  <c r="AC22" i="69"/>
  <c r="AB22" i="69"/>
  <c r="AA22" i="69"/>
  <c r="T22" i="69"/>
  <c r="S22" i="69"/>
  <c r="N22" i="69"/>
  <c r="M22" i="69"/>
  <c r="L22" i="69"/>
  <c r="I22" i="69"/>
  <c r="J22" i="69" s="1"/>
  <c r="H22" i="69"/>
  <c r="G22" i="69"/>
  <c r="E22" i="69"/>
  <c r="B22" i="69"/>
  <c r="AL21" i="69"/>
  <c r="AJ21" i="69"/>
  <c r="AK21" i="69" s="1"/>
  <c r="AG21" i="69"/>
  <c r="AH21" i="69" s="1"/>
  <c r="AI21" i="69" s="1"/>
  <c r="AF21" i="69"/>
  <c r="AD21" i="69"/>
  <c r="AE21" i="69" s="1"/>
  <c r="AC21" i="69"/>
  <c r="AB21" i="69"/>
  <c r="AA21" i="69"/>
  <c r="T21" i="69"/>
  <c r="S21" i="69"/>
  <c r="M21" i="69"/>
  <c r="L21" i="69"/>
  <c r="N21" i="69" s="1"/>
  <c r="I21" i="69"/>
  <c r="J21" i="69" s="1"/>
  <c r="H21" i="69"/>
  <c r="G21" i="69"/>
  <c r="E21" i="69"/>
  <c r="B21" i="69"/>
  <c r="AL20" i="69"/>
  <c r="AK20" i="69"/>
  <c r="AJ20" i="69"/>
  <c r="AH20" i="69"/>
  <c r="AI20" i="69" s="1"/>
  <c r="AG20" i="69"/>
  <c r="AF20" i="69"/>
  <c r="AD20" i="69"/>
  <c r="AE20" i="69" s="1"/>
  <c r="AC20" i="69"/>
  <c r="AA20" i="69"/>
  <c r="AB20" i="69" s="1"/>
  <c r="T20" i="69"/>
  <c r="S20" i="69"/>
  <c r="M20" i="69"/>
  <c r="L20" i="69"/>
  <c r="I20" i="69"/>
  <c r="J20" i="69" s="1"/>
  <c r="H20" i="69"/>
  <c r="G20" i="69"/>
  <c r="E20" i="69"/>
  <c r="B20" i="69"/>
  <c r="AL19" i="69"/>
  <c r="AK19" i="69"/>
  <c r="AJ19" i="69"/>
  <c r="AG19" i="69"/>
  <c r="AH19" i="69" s="1"/>
  <c r="AI19" i="69" s="1"/>
  <c r="AF19" i="69"/>
  <c r="AD19" i="69"/>
  <c r="AE19" i="69" s="1"/>
  <c r="AC19" i="69"/>
  <c r="AB19" i="69"/>
  <c r="AA19" i="69"/>
  <c r="T19" i="69"/>
  <c r="S19" i="69"/>
  <c r="O19" i="69"/>
  <c r="N19" i="69"/>
  <c r="M19" i="69"/>
  <c r="L19" i="69"/>
  <c r="I19" i="69"/>
  <c r="J19" i="69" s="1"/>
  <c r="H19" i="69"/>
  <c r="E19" i="69"/>
  <c r="G19" i="69" s="1"/>
  <c r="B19" i="69"/>
  <c r="AL18" i="69"/>
  <c r="AJ18" i="69"/>
  <c r="AK18" i="69" s="1"/>
  <c r="AG18" i="69"/>
  <c r="AH18" i="69" s="1"/>
  <c r="AI18" i="69" s="1"/>
  <c r="AF18" i="69"/>
  <c r="AD18" i="69"/>
  <c r="AE18" i="69" s="1"/>
  <c r="AC18" i="69"/>
  <c r="AB18" i="69"/>
  <c r="AA18" i="69"/>
  <c r="T18" i="69"/>
  <c r="S18" i="69"/>
  <c r="N18" i="69"/>
  <c r="M18" i="69"/>
  <c r="L18" i="69"/>
  <c r="I18" i="69"/>
  <c r="J18" i="69" s="1"/>
  <c r="H18" i="69"/>
  <c r="G18" i="69"/>
  <c r="E18" i="69"/>
  <c r="B18" i="69"/>
  <c r="AL17" i="69"/>
  <c r="AJ17" i="69"/>
  <c r="AK17" i="69" s="1"/>
  <c r="AG17" i="69"/>
  <c r="AH17" i="69" s="1"/>
  <c r="AI17" i="69" s="1"/>
  <c r="AF17" i="69"/>
  <c r="AD17" i="69"/>
  <c r="AE17" i="69" s="1"/>
  <c r="AC17" i="69"/>
  <c r="AB17" i="69"/>
  <c r="AA17" i="69"/>
  <c r="T17" i="69"/>
  <c r="S17" i="69"/>
  <c r="M17" i="69"/>
  <c r="L17" i="69"/>
  <c r="N17" i="69" s="1"/>
  <c r="I17" i="69"/>
  <c r="J17" i="69" s="1"/>
  <c r="H17" i="69"/>
  <c r="G17" i="69"/>
  <c r="E17" i="69"/>
  <c r="B17" i="69"/>
  <c r="AL16" i="69"/>
  <c r="AK16" i="69"/>
  <c r="AJ16" i="69"/>
  <c r="AH16" i="69"/>
  <c r="AI16" i="69" s="1"/>
  <c r="AG16" i="69"/>
  <c r="AF16" i="69"/>
  <c r="AD16" i="69"/>
  <c r="AE16" i="69" s="1"/>
  <c r="AC16" i="69"/>
  <c r="AA16" i="69"/>
  <c r="AB16" i="69" s="1"/>
  <c r="T16" i="69"/>
  <c r="S16" i="69"/>
  <c r="M16" i="69"/>
  <c r="L16" i="69"/>
  <c r="I16" i="69"/>
  <c r="J16" i="69" s="1"/>
  <c r="H16" i="69"/>
  <c r="G16" i="69"/>
  <c r="E16" i="69"/>
  <c r="B16" i="69"/>
  <c r="AL15" i="69"/>
  <c r="AK15" i="69"/>
  <c r="AJ15" i="69"/>
  <c r="AG15" i="69"/>
  <c r="AH15" i="69" s="1"/>
  <c r="AI15" i="69" s="1"/>
  <c r="AF15" i="69"/>
  <c r="AD15" i="69"/>
  <c r="AE15" i="69" s="1"/>
  <c r="AC15" i="69"/>
  <c r="AA15" i="69"/>
  <c r="AB15" i="69" s="1"/>
  <c r="T15" i="69"/>
  <c r="S15" i="69"/>
  <c r="N15" i="69"/>
  <c r="O15" i="69" s="1"/>
  <c r="M15" i="69"/>
  <c r="L15" i="69"/>
  <c r="I15" i="69"/>
  <c r="J15" i="69" s="1"/>
  <c r="H15" i="69"/>
  <c r="E15" i="69"/>
  <c r="G15" i="69" s="1"/>
  <c r="B15" i="69"/>
  <c r="AL14" i="69"/>
  <c r="AK14" i="69"/>
  <c r="AJ14" i="69"/>
  <c r="AG14" i="69"/>
  <c r="AH14" i="69" s="1"/>
  <c r="AI14" i="69" s="1"/>
  <c r="AF14" i="69"/>
  <c r="AD14" i="69"/>
  <c r="AE14" i="69" s="1"/>
  <c r="AC14" i="69"/>
  <c r="AA14" i="69"/>
  <c r="AB14" i="69" s="1"/>
  <c r="T14" i="69"/>
  <c r="S14" i="69"/>
  <c r="M14" i="69"/>
  <c r="L14" i="69"/>
  <c r="N14" i="69" s="1"/>
  <c r="I14" i="69"/>
  <c r="J14" i="69" s="1"/>
  <c r="H14" i="69"/>
  <c r="E14" i="69"/>
  <c r="G14" i="69" s="1"/>
  <c r="B14" i="69"/>
  <c r="AL13" i="69"/>
  <c r="AJ13" i="69"/>
  <c r="AK13" i="69" s="1"/>
  <c r="AI13" i="69"/>
  <c r="AH13" i="69"/>
  <c r="AG13" i="69"/>
  <c r="AF13" i="69"/>
  <c r="AD13" i="69"/>
  <c r="AE13" i="69" s="1"/>
  <c r="AC13" i="69"/>
  <c r="AA13" i="69"/>
  <c r="AB13" i="69" s="1"/>
  <c r="T13" i="69"/>
  <c r="S13" i="69"/>
  <c r="M13" i="69"/>
  <c r="L13" i="69"/>
  <c r="N13" i="69" s="1"/>
  <c r="I13" i="69"/>
  <c r="J13" i="69" s="1"/>
  <c r="H13" i="69"/>
  <c r="E13" i="69"/>
  <c r="G13" i="69" s="1"/>
  <c r="B13" i="69"/>
  <c r="AL12" i="69"/>
  <c r="AK12" i="69"/>
  <c r="AJ12" i="69"/>
  <c r="AG12" i="69"/>
  <c r="AH12" i="69" s="1"/>
  <c r="AI12" i="69" s="1"/>
  <c r="AF12" i="69"/>
  <c r="AD12" i="69"/>
  <c r="AE12" i="69" s="1"/>
  <c r="AC12" i="69"/>
  <c r="AA12" i="69"/>
  <c r="AB12" i="69" s="1"/>
  <c r="T12" i="69"/>
  <c r="S12" i="69"/>
  <c r="M12" i="69"/>
  <c r="L12" i="69"/>
  <c r="I12" i="69"/>
  <c r="J12" i="69" s="1"/>
  <c r="H12" i="69"/>
  <c r="G12" i="69"/>
  <c r="E12" i="69"/>
  <c r="B12" i="69"/>
  <c r="AL11" i="69"/>
  <c r="AK11" i="69"/>
  <c r="AJ11" i="69"/>
  <c r="AG11" i="69"/>
  <c r="AH11" i="69" s="1"/>
  <c r="AI11" i="69" s="1"/>
  <c r="AF11" i="69"/>
  <c r="AD11" i="69"/>
  <c r="AE11" i="69" s="1"/>
  <c r="AC11" i="69"/>
  <c r="AA11" i="69"/>
  <c r="AB11" i="69" s="1"/>
  <c r="T11" i="69"/>
  <c r="S11" i="69"/>
  <c r="N11" i="69"/>
  <c r="M11" i="69"/>
  <c r="L11" i="69"/>
  <c r="I11" i="69"/>
  <c r="J11" i="69" s="1"/>
  <c r="H11" i="69"/>
  <c r="E11" i="69"/>
  <c r="G11" i="69" s="1"/>
  <c r="B11" i="69"/>
  <c r="AL10" i="69"/>
  <c r="AK10" i="69"/>
  <c r="AJ10" i="69"/>
  <c r="AG10" i="69"/>
  <c r="AH10" i="69" s="1"/>
  <c r="AI10" i="69" s="1"/>
  <c r="AF10" i="69"/>
  <c r="AD10" i="69"/>
  <c r="AE10" i="69" s="1"/>
  <c r="AC10" i="69"/>
  <c r="AA10" i="69"/>
  <c r="AB10" i="69" s="1"/>
  <c r="T10" i="69"/>
  <c r="S10" i="69"/>
  <c r="M10" i="69"/>
  <c r="L10" i="69"/>
  <c r="N10" i="69" s="1"/>
  <c r="I10" i="69"/>
  <c r="J10" i="69" s="1"/>
  <c r="H10" i="69"/>
  <c r="G10" i="69"/>
  <c r="E10" i="69"/>
  <c r="B10" i="69"/>
  <c r="AL9" i="69"/>
  <c r="AJ9" i="69"/>
  <c r="AK9" i="69" s="1"/>
  <c r="AG9" i="69"/>
  <c r="AH9" i="69" s="1"/>
  <c r="AI9" i="69" s="1"/>
  <c r="AF9" i="69"/>
  <c r="AD9" i="69"/>
  <c r="AE9" i="69" s="1"/>
  <c r="AC9" i="69"/>
  <c r="AA9" i="69"/>
  <c r="AB9" i="69" s="1"/>
  <c r="T9" i="69"/>
  <c r="S9" i="69"/>
  <c r="M9" i="69"/>
  <c r="L9" i="69"/>
  <c r="N9" i="69" s="1"/>
  <c r="I9" i="69"/>
  <c r="J9" i="69" s="1"/>
  <c r="H9" i="69"/>
  <c r="E9" i="69"/>
  <c r="G9" i="69" s="1"/>
  <c r="B9" i="69"/>
  <c r="A9" i="69"/>
  <c r="A10" i="69" s="1"/>
  <c r="A11" i="69" s="1"/>
  <c r="A12" i="69" s="1"/>
  <c r="A13" i="69" s="1"/>
  <c r="A14" i="69" s="1"/>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A38" i="69" s="1"/>
  <c r="A39" i="69" s="1"/>
  <c r="A40" i="69" s="1"/>
  <c r="A41" i="69" s="1"/>
  <c r="A42" i="69" s="1"/>
  <c r="A43" i="69" s="1"/>
  <c r="A44" i="69" s="1"/>
  <c r="A45" i="69" s="1"/>
  <c r="A46" i="69" s="1"/>
  <c r="A47" i="69" s="1"/>
  <c r="A48" i="69" s="1"/>
  <c r="A49" i="69" s="1"/>
  <c r="A50" i="69" s="1"/>
  <c r="A51" i="69" s="1"/>
  <c r="A52" i="69" s="1"/>
  <c r="A53" i="69" s="1"/>
  <c r="A54" i="69" s="1"/>
  <c r="A55" i="69" s="1"/>
  <c r="A56" i="69" s="1"/>
  <c r="A57" i="69" s="1"/>
  <c r="A58" i="69" s="1"/>
  <c r="A59" i="69" s="1"/>
  <c r="A60" i="69" s="1"/>
  <c r="A61" i="69" s="1"/>
  <c r="A62" i="69" s="1"/>
  <c r="A63" i="69" s="1"/>
  <c r="A64" i="69" s="1"/>
  <c r="A65" i="69" s="1"/>
  <c r="A66" i="69" s="1"/>
  <c r="A67" i="69" s="1"/>
  <c r="A68" i="69" s="1"/>
  <c r="A69" i="69" s="1"/>
  <c r="A70" i="69" s="1"/>
  <c r="A71" i="69" s="1"/>
  <c r="A72" i="69" s="1"/>
  <c r="A73" i="69" s="1"/>
  <c r="A74" i="69" s="1"/>
  <c r="A75" i="69" s="1"/>
  <c r="A76" i="69" s="1"/>
  <c r="A77" i="69" s="1"/>
  <c r="A78" i="69" s="1"/>
  <c r="A79" i="69" s="1"/>
  <c r="A80" i="69" s="1"/>
  <c r="A81" i="69" s="1"/>
  <c r="A82" i="69" s="1"/>
  <c r="A83" i="69" s="1"/>
  <c r="A84" i="69" s="1"/>
  <c r="A85" i="69" s="1"/>
  <c r="A86" i="69" s="1"/>
  <c r="A87" i="69" s="1"/>
  <c r="A88" i="69" s="1"/>
  <c r="A89" i="69" s="1"/>
  <c r="A90" i="69" s="1"/>
  <c r="A91" i="69" s="1"/>
  <c r="A92" i="69" s="1"/>
  <c r="A93" i="69" s="1"/>
  <c r="A94" i="69" s="1"/>
  <c r="A95" i="69" s="1"/>
  <c r="A96" i="69" s="1"/>
  <c r="A97" i="69" s="1"/>
  <c r="A98" i="69" s="1"/>
  <c r="A99" i="69" s="1"/>
  <c r="A100" i="69" s="1"/>
  <c r="A101" i="69" s="1"/>
  <c r="A102" i="69" s="1"/>
  <c r="A103" i="69" s="1"/>
  <c r="A104" i="69" s="1"/>
  <c r="A105" i="69" s="1"/>
  <c r="A106" i="69" s="1"/>
  <c r="A107" i="69" s="1"/>
  <c r="AL8" i="69"/>
  <c r="AK8" i="69"/>
  <c r="AJ8" i="69"/>
  <c r="AG8" i="69"/>
  <c r="AH8" i="69" s="1"/>
  <c r="AI8" i="69" s="1"/>
  <c r="AF8" i="69"/>
  <c r="AD8" i="69"/>
  <c r="AE8" i="69" s="1"/>
  <c r="AC8" i="69"/>
  <c r="AA8" i="69"/>
  <c r="AB8" i="69" s="1"/>
  <c r="T8" i="69"/>
  <c r="S8" i="69"/>
  <c r="M8" i="69"/>
  <c r="L8" i="69"/>
  <c r="H8" i="69"/>
  <c r="I8" i="69" s="1"/>
  <c r="J8" i="69" s="1"/>
  <c r="B8" i="69"/>
  <c r="G4" i="69"/>
  <c r="D4" i="69"/>
  <c r="P3" i="69" s="1"/>
  <c r="Q3" i="69" s="1"/>
  <c r="G3" i="69"/>
  <c r="D3" i="69"/>
  <c r="K108" i="68"/>
  <c r="D108" i="68"/>
  <c r="AL107" i="68"/>
  <c r="AJ107" i="68"/>
  <c r="AK107" i="68" s="1"/>
  <c r="AG107" i="68"/>
  <c r="AH107" i="68" s="1"/>
  <c r="AI107" i="68" s="1"/>
  <c r="AF107" i="68"/>
  <c r="AD107" i="68"/>
  <c r="AE107" i="68" s="1"/>
  <c r="AC107" i="68"/>
  <c r="AA107" i="68"/>
  <c r="AB107" i="68" s="1"/>
  <c r="T107" i="68"/>
  <c r="S107" i="68"/>
  <c r="M107" i="68"/>
  <c r="L107" i="68"/>
  <c r="I107" i="68"/>
  <c r="J107" i="68" s="1"/>
  <c r="H107" i="68"/>
  <c r="G107" i="68"/>
  <c r="E107" i="68"/>
  <c r="B107" i="68"/>
  <c r="AL106" i="68"/>
  <c r="AJ106" i="68"/>
  <c r="AK106" i="68" s="1"/>
  <c r="AH106" i="68"/>
  <c r="AI106" i="68" s="1"/>
  <c r="AG106" i="68"/>
  <c r="AF106" i="68"/>
  <c r="AD106" i="68"/>
  <c r="AE106" i="68" s="1"/>
  <c r="AC106" i="68"/>
  <c r="AA106" i="68"/>
  <c r="AB106" i="68" s="1"/>
  <c r="T106" i="68"/>
  <c r="S106" i="68"/>
  <c r="M106" i="68"/>
  <c r="L106" i="68"/>
  <c r="I106" i="68"/>
  <c r="J106" i="68" s="1"/>
  <c r="H106" i="68"/>
  <c r="E106" i="68"/>
  <c r="G106" i="68" s="1"/>
  <c r="B106" i="68"/>
  <c r="AL105" i="68"/>
  <c r="AK105" i="68"/>
  <c r="AJ105" i="68"/>
  <c r="AG105" i="68"/>
  <c r="AH105" i="68" s="1"/>
  <c r="AI105" i="68" s="1"/>
  <c r="AF105" i="68"/>
  <c r="AD105" i="68"/>
  <c r="AE105" i="68" s="1"/>
  <c r="AC105" i="68"/>
  <c r="AA105" i="68"/>
  <c r="AB105" i="68" s="1"/>
  <c r="T105" i="68"/>
  <c r="S105" i="68"/>
  <c r="N105" i="68"/>
  <c r="O105" i="68" s="1"/>
  <c r="M105" i="68"/>
  <c r="L105" i="68"/>
  <c r="I105" i="68"/>
  <c r="J105" i="68" s="1"/>
  <c r="H105" i="68"/>
  <c r="E105" i="68"/>
  <c r="G105" i="68" s="1"/>
  <c r="B105" i="68"/>
  <c r="AL104" i="68"/>
  <c r="AJ104" i="68"/>
  <c r="AK104" i="68" s="1"/>
  <c r="AG104" i="68"/>
  <c r="AH104" i="68" s="1"/>
  <c r="AI104" i="68" s="1"/>
  <c r="AF104" i="68"/>
  <c r="AD104" i="68"/>
  <c r="AE104" i="68" s="1"/>
  <c r="AC104" i="68"/>
  <c r="AA104" i="68"/>
  <c r="AB104" i="68" s="1"/>
  <c r="T104" i="68"/>
  <c r="S104" i="68"/>
  <c r="M104" i="68"/>
  <c r="L104" i="68"/>
  <c r="N104" i="68" s="1"/>
  <c r="I104" i="68"/>
  <c r="J104" i="68" s="1"/>
  <c r="H104" i="68"/>
  <c r="E104" i="68"/>
  <c r="G104" i="68" s="1"/>
  <c r="B104" i="68"/>
  <c r="AL103" i="68"/>
  <c r="AJ103" i="68"/>
  <c r="AK103" i="68" s="1"/>
  <c r="AG103" i="68"/>
  <c r="AH103" i="68" s="1"/>
  <c r="AI103" i="68" s="1"/>
  <c r="AF103" i="68"/>
  <c r="AD103" i="68"/>
  <c r="AE103" i="68" s="1"/>
  <c r="AC103" i="68"/>
  <c r="AA103" i="68"/>
  <c r="AB103" i="68" s="1"/>
  <c r="T103" i="68"/>
  <c r="S103" i="68"/>
  <c r="M103" i="68"/>
  <c r="L103" i="68"/>
  <c r="I103" i="68"/>
  <c r="J103" i="68" s="1"/>
  <c r="H103" i="68"/>
  <c r="E103" i="68"/>
  <c r="G103" i="68" s="1"/>
  <c r="B103" i="68"/>
  <c r="AL102" i="68"/>
  <c r="AJ102" i="68"/>
  <c r="AK102" i="68" s="1"/>
  <c r="AG102" i="68"/>
  <c r="AH102" i="68" s="1"/>
  <c r="AI102" i="68" s="1"/>
  <c r="AF102" i="68"/>
  <c r="AD102" i="68"/>
  <c r="AE102" i="68" s="1"/>
  <c r="AC102" i="68"/>
  <c r="AA102" i="68"/>
  <c r="AB102" i="68" s="1"/>
  <c r="T102" i="68"/>
  <c r="S102" i="68"/>
  <c r="M102" i="68"/>
  <c r="L102" i="68"/>
  <c r="I102" i="68"/>
  <c r="J102" i="68" s="1"/>
  <c r="H102" i="68"/>
  <c r="E102" i="68"/>
  <c r="G102" i="68" s="1"/>
  <c r="B102" i="68"/>
  <c r="AL101" i="68"/>
  <c r="AJ101" i="68"/>
  <c r="AK101" i="68" s="1"/>
  <c r="AH101" i="68"/>
  <c r="AI101" i="68" s="1"/>
  <c r="AG101" i="68"/>
  <c r="AF101" i="68"/>
  <c r="AD101" i="68"/>
  <c r="AE101" i="68" s="1"/>
  <c r="AC101" i="68"/>
  <c r="AA101" i="68"/>
  <c r="AB101" i="68" s="1"/>
  <c r="T101" i="68"/>
  <c r="S101" i="68"/>
  <c r="O101" i="68"/>
  <c r="N101" i="68"/>
  <c r="M101" i="68"/>
  <c r="L101" i="68"/>
  <c r="I101" i="68"/>
  <c r="J101" i="68" s="1"/>
  <c r="H101" i="68"/>
  <c r="E101" i="68"/>
  <c r="G101" i="68" s="1"/>
  <c r="B101" i="68"/>
  <c r="AL100" i="68"/>
  <c r="AJ100" i="68"/>
  <c r="AK100" i="68" s="1"/>
  <c r="AG100" i="68"/>
  <c r="AH100" i="68" s="1"/>
  <c r="AI100" i="68" s="1"/>
  <c r="AF100" i="68"/>
  <c r="AD100" i="68"/>
  <c r="AE100" i="68" s="1"/>
  <c r="AC100" i="68"/>
  <c r="AA100" i="68"/>
  <c r="AB100" i="68" s="1"/>
  <c r="T100" i="68"/>
  <c r="S100" i="68"/>
  <c r="M100" i="68"/>
  <c r="L100" i="68"/>
  <c r="N100" i="68" s="1"/>
  <c r="I100" i="68"/>
  <c r="J100" i="68" s="1"/>
  <c r="H100" i="68"/>
  <c r="E100" i="68"/>
  <c r="G100" i="68" s="1"/>
  <c r="B100" i="68"/>
  <c r="AL99" i="68"/>
  <c r="AJ99" i="68"/>
  <c r="AK99" i="68" s="1"/>
  <c r="AG99" i="68"/>
  <c r="AH99" i="68" s="1"/>
  <c r="AI99" i="68" s="1"/>
  <c r="AF99" i="68"/>
  <c r="AD99" i="68"/>
  <c r="AE99" i="68" s="1"/>
  <c r="AC99" i="68"/>
  <c r="AA99" i="68"/>
  <c r="AB99" i="68" s="1"/>
  <c r="T99" i="68"/>
  <c r="S99" i="68"/>
  <c r="M99" i="68"/>
  <c r="L99" i="68"/>
  <c r="I99" i="68"/>
  <c r="J99" i="68" s="1"/>
  <c r="H99" i="68"/>
  <c r="E99" i="68"/>
  <c r="G99" i="68" s="1"/>
  <c r="B99" i="68"/>
  <c r="AL98" i="68"/>
  <c r="AJ98" i="68"/>
  <c r="AK98" i="68" s="1"/>
  <c r="AG98" i="68"/>
  <c r="AH98" i="68" s="1"/>
  <c r="AI98" i="68" s="1"/>
  <c r="AF98" i="68"/>
  <c r="AD98" i="68"/>
  <c r="AE98" i="68" s="1"/>
  <c r="AC98" i="68"/>
  <c r="AA98" i="68"/>
  <c r="AB98" i="68" s="1"/>
  <c r="T98" i="68"/>
  <c r="S98" i="68"/>
  <c r="M98" i="68"/>
  <c r="L98" i="68"/>
  <c r="I98" i="68"/>
  <c r="J98" i="68" s="1"/>
  <c r="H98" i="68"/>
  <c r="E98" i="68"/>
  <c r="G98" i="68" s="1"/>
  <c r="B98" i="68"/>
  <c r="AL97" i="68"/>
  <c r="AJ97" i="68"/>
  <c r="AK97" i="68" s="1"/>
  <c r="AH97" i="68"/>
  <c r="AI97" i="68" s="1"/>
  <c r="AG97" i="68"/>
  <c r="AF97" i="68"/>
  <c r="AD97" i="68"/>
  <c r="AE97" i="68" s="1"/>
  <c r="AC97" i="68"/>
  <c r="AA97" i="68"/>
  <c r="AB97" i="68" s="1"/>
  <c r="T97" i="68"/>
  <c r="S97" i="68"/>
  <c r="O97" i="68"/>
  <c r="N97" i="68"/>
  <c r="M97" i="68"/>
  <c r="L97" i="68"/>
  <c r="I97" i="68"/>
  <c r="J97" i="68" s="1"/>
  <c r="H97" i="68"/>
  <c r="E97" i="68"/>
  <c r="G97" i="68" s="1"/>
  <c r="B97" i="68"/>
  <c r="AL96" i="68"/>
  <c r="AJ96" i="68"/>
  <c r="AK96" i="68" s="1"/>
  <c r="AG96" i="68"/>
  <c r="AH96" i="68" s="1"/>
  <c r="AI96" i="68" s="1"/>
  <c r="AF96" i="68"/>
  <c r="AD96" i="68"/>
  <c r="AE96" i="68" s="1"/>
  <c r="AC96" i="68"/>
  <c r="AA96" i="68"/>
  <c r="AB96" i="68" s="1"/>
  <c r="T96" i="68"/>
  <c r="S96" i="68"/>
  <c r="M96" i="68"/>
  <c r="L96" i="68"/>
  <c r="N96" i="68" s="1"/>
  <c r="I96" i="68"/>
  <c r="J96" i="68" s="1"/>
  <c r="H96" i="68"/>
  <c r="E96" i="68"/>
  <c r="G96" i="68" s="1"/>
  <c r="B96" i="68"/>
  <c r="AL95" i="68"/>
  <c r="AJ95" i="68"/>
  <c r="AK95" i="68" s="1"/>
  <c r="AI95" i="68"/>
  <c r="AH95" i="68"/>
  <c r="AG95" i="68"/>
  <c r="AF95" i="68"/>
  <c r="AD95" i="68"/>
  <c r="AE95" i="68" s="1"/>
  <c r="AC95" i="68"/>
  <c r="AA95" i="68"/>
  <c r="AB95" i="68" s="1"/>
  <c r="T95" i="68"/>
  <c r="S95" i="68"/>
  <c r="M95" i="68"/>
  <c r="L95" i="68"/>
  <c r="N95" i="68" s="1"/>
  <c r="I95" i="68"/>
  <c r="J95" i="68" s="1"/>
  <c r="H95" i="68"/>
  <c r="E95" i="68"/>
  <c r="G95" i="68" s="1"/>
  <c r="B95" i="68"/>
  <c r="AL94" i="68"/>
  <c r="AJ94" i="68"/>
  <c r="AK94" i="68" s="1"/>
  <c r="AH94" i="68"/>
  <c r="AI94" i="68" s="1"/>
  <c r="AG94" i="68"/>
  <c r="AF94" i="68"/>
  <c r="AD94" i="68"/>
  <c r="AE94" i="68" s="1"/>
  <c r="AC94" i="68"/>
  <c r="AA94" i="68"/>
  <c r="AB94" i="68" s="1"/>
  <c r="T94" i="68"/>
  <c r="S94" i="68"/>
  <c r="M94" i="68"/>
  <c r="L94" i="68"/>
  <c r="I94" i="68"/>
  <c r="J94" i="68" s="1"/>
  <c r="H94" i="68"/>
  <c r="G94" i="68"/>
  <c r="E94" i="68"/>
  <c r="B94" i="68"/>
  <c r="AL93" i="68"/>
  <c r="AK93" i="68"/>
  <c r="AJ93" i="68"/>
  <c r="AG93" i="68"/>
  <c r="AH93" i="68" s="1"/>
  <c r="AI93" i="68" s="1"/>
  <c r="AF93" i="68"/>
  <c r="AD93" i="68"/>
  <c r="AE93" i="68" s="1"/>
  <c r="AC93" i="68"/>
  <c r="AB93" i="68"/>
  <c r="AA93" i="68"/>
  <c r="T93" i="68"/>
  <c r="S93" i="68"/>
  <c r="N93" i="68"/>
  <c r="M93" i="68"/>
  <c r="L93" i="68"/>
  <c r="I93" i="68"/>
  <c r="J93" i="68" s="1"/>
  <c r="H93" i="68"/>
  <c r="E93" i="68"/>
  <c r="G93" i="68" s="1"/>
  <c r="B93" i="68"/>
  <c r="AL92" i="68"/>
  <c r="AJ92" i="68"/>
  <c r="AK92" i="68" s="1"/>
  <c r="AI92" i="68"/>
  <c r="AG92" i="68"/>
  <c r="AH92" i="68" s="1"/>
  <c r="AF92" i="68"/>
  <c r="AD92" i="68"/>
  <c r="AE92" i="68" s="1"/>
  <c r="AC92" i="68"/>
  <c r="AA92" i="68"/>
  <c r="AB92" i="68" s="1"/>
  <c r="T92" i="68"/>
  <c r="S92" i="68"/>
  <c r="N92" i="68"/>
  <c r="O92" i="68" s="1"/>
  <c r="M92" i="68"/>
  <c r="L92" i="68"/>
  <c r="I92" i="68"/>
  <c r="J92" i="68" s="1"/>
  <c r="H92" i="68"/>
  <c r="E92" i="68"/>
  <c r="G92" i="68" s="1"/>
  <c r="B92" i="68"/>
  <c r="AL91" i="68"/>
  <c r="AJ91" i="68"/>
  <c r="AK91" i="68" s="1"/>
  <c r="AG91" i="68"/>
  <c r="AH91" i="68" s="1"/>
  <c r="AI91" i="68" s="1"/>
  <c r="AF91" i="68"/>
  <c r="AD91" i="68"/>
  <c r="AE91" i="68" s="1"/>
  <c r="AC91" i="68"/>
  <c r="AA91" i="68"/>
  <c r="AB91" i="68" s="1"/>
  <c r="T91" i="68"/>
  <c r="S91" i="68"/>
  <c r="O91" i="68"/>
  <c r="P91" i="68" s="1"/>
  <c r="M91" i="68"/>
  <c r="L91" i="68"/>
  <c r="N91" i="68" s="1"/>
  <c r="I91" i="68"/>
  <c r="J91" i="68" s="1"/>
  <c r="H91" i="68"/>
  <c r="E91" i="68"/>
  <c r="G91" i="68" s="1"/>
  <c r="B91" i="68"/>
  <c r="AL90" i="68"/>
  <c r="AK90" i="68"/>
  <c r="AJ90" i="68"/>
  <c r="AG90" i="68"/>
  <c r="AH90" i="68" s="1"/>
  <c r="AI90" i="68" s="1"/>
  <c r="AF90" i="68"/>
  <c r="AD90" i="68"/>
  <c r="AE90" i="68" s="1"/>
  <c r="AC90" i="68"/>
  <c r="AA90" i="68"/>
  <c r="AB90" i="68" s="1"/>
  <c r="T90" i="68"/>
  <c r="S90" i="68"/>
  <c r="M90" i="68"/>
  <c r="L90" i="68"/>
  <c r="I90" i="68"/>
  <c r="J90" i="68" s="1"/>
  <c r="H90" i="68"/>
  <c r="E90" i="68"/>
  <c r="G90" i="68" s="1"/>
  <c r="B90" i="68"/>
  <c r="AL89" i="68"/>
  <c r="AJ89" i="68"/>
  <c r="AK89" i="68" s="1"/>
  <c r="AG89" i="68"/>
  <c r="AH89" i="68" s="1"/>
  <c r="AI89" i="68" s="1"/>
  <c r="AF89" i="68"/>
  <c r="AD89" i="68"/>
  <c r="AE89" i="68" s="1"/>
  <c r="AC89" i="68"/>
  <c r="AA89" i="68"/>
  <c r="AB89" i="68" s="1"/>
  <c r="T89" i="68"/>
  <c r="S89" i="68"/>
  <c r="M89" i="68"/>
  <c r="L89" i="68"/>
  <c r="N89" i="68" s="1"/>
  <c r="I89" i="68"/>
  <c r="J89" i="68" s="1"/>
  <c r="H89" i="68"/>
  <c r="E89" i="68"/>
  <c r="G89" i="68" s="1"/>
  <c r="B89" i="68"/>
  <c r="AL88" i="68"/>
  <c r="AJ88" i="68"/>
  <c r="AK88" i="68" s="1"/>
  <c r="AI88" i="68"/>
  <c r="AG88" i="68"/>
  <c r="AH88" i="68" s="1"/>
  <c r="AF88" i="68"/>
  <c r="AD88" i="68"/>
  <c r="AE88" i="68" s="1"/>
  <c r="AC88" i="68"/>
  <c r="AA88" i="68"/>
  <c r="AB88" i="68" s="1"/>
  <c r="T88" i="68"/>
  <c r="S88" i="68"/>
  <c r="N88" i="68"/>
  <c r="M88" i="68"/>
  <c r="L88" i="68"/>
  <c r="I88" i="68"/>
  <c r="J88" i="68" s="1"/>
  <c r="H88" i="68"/>
  <c r="G88" i="68"/>
  <c r="E88" i="68"/>
  <c r="B88" i="68"/>
  <c r="AL87" i="68"/>
  <c r="AJ87" i="68"/>
  <c r="AK87" i="68" s="1"/>
  <c r="AG87" i="68"/>
  <c r="AH87" i="68" s="1"/>
  <c r="AI87" i="68" s="1"/>
  <c r="AF87" i="68"/>
  <c r="AD87" i="68"/>
  <c r="AE87" i="68" s="1"/>
  <c r="AC87" i="68"/>
  <c r="AA87" i="68"/>
  <c r="AB87" i="68" s="1"/>
  <c r="T87" i="68"/>
  <c r="S87" i="68"/>
  <c r="M87" i="68"/>
  <c r="L87" i="68"/>
  <c r="N87" i="68" s="1"/>
  <c r="I87" i="68"/>
  <c r="J87" i="68" s="1"/>
  <c r="H87" i="68"/>
  <c r="E87" i="68"/>
  <c r="G87" i="68" s="1"/>
  <c r="B87" i="68"/>
  <c r="AL86" i="68"/>
  <c r="AJ86" i="68"/>
  <c r="AK86" i="68" s="1"/>
  <c r="AG86" i="68"/>
  <c r="AH86" i="68" s="1"/>
  <c r="AI86" i="68" s="1"/>
  <c r="AF86" i="68"/>
  <c r="AD86" i="68"/>
  <c r="AE86" i="68" s="1"/>
  <c r="AC86" i="68"/>
  <c r="AA86" i="68"/>
  <c r="AB86" i="68" s="1"/>
  <c r="T86" i="68"/>
  <c r="S86" i="68"/>
  <c r="M86" i="68"/>
  <c r="L86" i="68"/>
  <c r="I86" i="68"/>
  <c r="J86" i="68" s="1"/>
  <c r="H86" i="68"/>
  <c r="G86" i="68"/>
  <c r="E86" i="68"/>
  <c r="B86" i="68"/>
  <c r="AL85" i="68"/>
  <c r="AK85" i="68"/>
  <c r="AJ85" i="68"/>
  <c r="AG85" i="68"/>
  <c r="AH85" i="68" s="1"/>
  <c r="AI85" i="68" s="1"/>
  <c r="AF85" i="68"/>
  <c r="AD85" i="68"/>
  <c r="AE85" i="68" s="1"/>
  <c r="AC85" i="68"/>
  <c r="AA85" i="68"/>
  <c r="AB85" i="68" s="1"/>
  <c r="T85" i="68"/>
  <c r="S85" i="68"/>
  <c r="M85" i="68"/>
  <c r="L85" i="68"/>
  <c r="N85" i="68" s="1"/>
  <c r="I85" i="68"/>
  <c r="J85" i="68" s="1"/>
  <c r="H85" i="68"/>
  <c r="E85" i="68"/>
  <c r="G85" i="68" s="1"/>
  <c r="B85" i="68"/>
  <c r="AL84" i="68"/>
  <c r="AJ84" i="68"/>
  <c r="AK84" i="68" s="1"/>
  <c r="AI84" i="68"/>
  <c r="AG84" i="68"/>
  <c r="AH84" i="68" s="1"/>
  <c r="AF84" i="68"/>
  <c r="AD84" i="68"/>
  <c r="AE84" i="68" s="1"/>
  <c r="AC84" i="68"/>
  <c r="AA84" i="68"/>
  <c r="AB84" i="68" s="1"/>
  <c r="T84" i="68"/>
  <c r="S84" i="68"/>
  <c r="P84" i="68"/>
  <c r="N84" i="68"/>
  <c r="O84" i="68" s="1"/>
  <c r="M84" i="68"/>
  <c r="L84" i="68"/>
  <c r="I84" i="68"/>
  <c r="J84" i="68" s="1"/>
  <c r="H84" i="68"/>
  <c r="E84" i="68"/>
  <c r="G84" i="68" s="1"/>
  <c r="B84" i="68"/>
  <c r="AL83" i="68"/>
  <c r="AJ83" i="68"/>
  <c r="AK83" i="68" s="1"/>
  <c r="AH83" i="68"/>
  <c r="AI83" i="68" s="1"/>
  <c r="AG83" i="68"/>
  <c r="AF83" i="68"/>
  <c r="AD83" i="68"/>
  <c r="AE83" i="68" s="1"/>
  <c r="AC83" i="68"/>
  <c r="AA83" i="68"/>
  <c r="AB83" i="68" s="1"/>
  <c r="T83" i="68"/>
  <c r="S83" i="68"/>
  <c r="P83" i="68"/>
  <c r="O83" i="68"/>
  <c r="M83" i="68"/>
  <c r="L83" i="68"/>
  <c r="N83" i="68" s="1"/>
  <c r="I83" i="68"/>
  <c r="J83" i="68" s="1"/>
  <c r="H83" i="68"/>
  <c r="E83" i="68"/>
  <c r="G83" i="68" s="1"/>
  <c r="B83" i="68"/>
  <c r="AL82" i="68"/>
  <c r="AK82" i="68"/>
  <c r="AJ82" i="68"/>
  <c r="AG82" i="68"/>
  <c r="AH82" i="68" s="1"/>
  <c r="AI82" i="68" s="1"/>
  <c r="AF82" i="68"/>
  <c r="AD82" i="68"/>
  <c r="AE82" i="68" s="1"/>
  <c r="AC82" i="68"/>
  <c r="AA82" i="68"/>
  <c r="AB82" i="68" s="1"/>
  <c r="T82" i="68"/>
  <c r="S82" i="68"/>
  <c r="M82" i="68"/>
  <c r="L82" i="68"/>
  <c r="I82" i="68"/>
  <c r="J82" i="68" s="1"/>
  <c r="H82" i="68"/>
  <c r="E82" i="68"/>
  <c r="G82" i="68" s="1"/>
  <c r="B82" i="68"/>
  <c r="AL81" i="68"/>
  <c r="AJ81" i="68"/>
  <c r="AK81" i="68" s="1"/>
  <c r="AH81" i="68"/>
  <c r="AI81" i="68" s="1"/>
  <c r="AG81" i="68"/>
  <c r="AF81" i="68"/>
  <c r="AD81" i="68"/>
  <c r="AE81" i="68" s="1"/>
  <c r="AC81" i="68"/>
  <c r="AA81" i="68"/>
  <c r="AB81" i="68" s="1"/>
  <c r="T81" i="68"/>
  <c r="S81" i="68"/>
  <c r="M81" i="68"/>
  <c r="L81" i="68"/>
  <c r="N81" i="68" s="1"/>
  <c r="O81" i="68" s="1"/>
  <c r="I81" i="68"/>
  <c r="J81" i="68" s="1"/>
  <c r="H81" i="68"/>
  <c r="E81" i="68"/>
  <c r="G81" i="68" s="1"/>
  <c r="B81" i="68"/>
  <c r="AL80" i="68"/>
  <c r="AJ80" i="68"/>
  <c r="AK80" i="68" s="1"/>
  <c r="AI80" i="68"/>
  <c r="AG80" i="68"/>
  <c r="AH80" i="68" s="1"/>
  <c r="AF80" i="68"/>
  <c r="AD80" i="68"/>
  <c r="AE80" i="68" s="1"/>
  <c r="AC80" i="68"/>
  <c r="AA80" i="68"/>
  <c r="AB80" i="68" s="1"/>
  <c r="T80" i="68"/>
  <c r="S80" i="68"/>
  <c r="P80" i="68"/>
  <c r="N80" i="68"/>
  <c r="O80" i="68" s="1"/>
  <c r="M80" i="68"/>
  <c r="L80" i="68"/>
  <c r="I80" i="68"/>
  <c r="J80" i="68" s="1"/>
  <c r="H80" i="68"/>
  <c r="E80" i="68"/>
  <c r="G80" i="68" s="1"/>
  <c r="B80" i="68"/>
  <c r="AL79" i="68"/>
  <c r="AJ79" i="68"/>
  <c r="AK79" i="68" s="1"/>
  <c r="AG79" i="68"/>
  <c r="AH79" i="68" s="1"/>
  <c r="AI79" i="68" s="1"/>
  <c r="AF79" i="68"/>
  <c r="AD79" i="68"/>
  <c r="AE79" i="68" s="1"/>
  <c r="AC79" i="68"/>
  <c r="AA79" i="68"/>
  <c r="AB79" i="68" s="1"/>
  <c r="T79" i="68"/>
  <c r="S79" i="68"/>
  <c r="M79" i="68"/>
  <c r="L79" i="68"/>
  <c r="N79" i="68" s="1"/>
  <c r="I79" i="68"/>
  <c r="J79" i="68" s="1"/>
  <c r="H79" i="68"/>
  <c r="G79" i="68"/>
  <c r="E79" i="68"/>
  <c r="B79" i="68"/>
  <c r="AL78" i="68"/>
  <c r="AJ78" i="68"/>
  <c r="AK78" i="68" s="1"/>
  <c r="AG78" i="68"/>
  <c r="AH78" i="68" s="1"/>
  <c r="AI78" i="68" s="1"/>
  <c r="AF78" i="68"/>
  <c r="AD78" i="68"/>
  <c r="AE78" i="68" s="1"/>
  <c r="AC78" i="68"/>
  <c r="AA78" i="68"/>
  <c r="AB78" i="68" s="1"/>
  <c r="T78" i="68"/>
  <c r="S78" i="68"/>
  <c r="M78" i="68"/>
  <c r="L78" i="68"/>
  <c r="I78" i="68"/>
  <c r="J78" i="68" s="1"/>
  <c r="H78" i="68"/>
  <c r="E78" i="68"/>
  <c r="G78" i="68" s="1"/>
  <c r="B78" i="68"/>
  <c r="AL77" i="68"/>
  <c r="AJ77" i="68"/>
  <c r="AK77" i="68" s="1"/>
  <c r="AH77" i="68"/>
  <c r="AI77" i="68" s="1"/>
  <c r="AG77" i="68"/>
  <c r="AF77" i="68"/>
  <c r="AD77" i="68"/>
  <c r="AE77" i="68" s="1"/>
  <c r="AC77" i="68"/>
  <c r="AA77" i="68"/>
  <c r="AB77" i="68" s="1"/>
  <c r="T77" i="68"/>
  <c r="S77" i="68"/>
  <c r="M77" i="68"/>
  <c r="L77" i="68"/>
  <c r="I77" i="68"/>
  <c r="J77" i="68" s="1"/>
  <c r="H77" i="68"/>
  <c r="G77" i="68"/>
  <c r="E77" i="68"/>
  <c r="B77" i="68"/>
  <c r="AL76" i="68"/>
  <c r="AK76" i="68"/>
  <c r="AJ76" i="68"/>
  <c r="AG76" i="68"/>
  <c r="AH76" i="68" s="1"/>
  <c r="AI76" i="68" s="1"/>
  <c r="AF76" i="68"/>
  <c r="AD76" i="68"/>
  <c r="AE76" i="68" s="1"/>
  <c r="AC76" i="68"/>
  <c r="AB76" i="68"/>
  <c r="AA76" i="68"/>
  <c r="T76" i="68"/>
  <c r="S76" i="68"/>
  <c r="N76" i="68"/>
  <c r="M76" i="68"/>
  <c r="L76" i="68"/>
  <c r="I76" i="68"/>
  <c r="J76" i="68" s="1"/>
  <c r="H76" i="68"/>
  <c r="E76" i="68"/>
  <c r="G76" i="68" s="1"/>
  <c r="B76" i="68"/>
  <c r="AL75" i="68"/>
  <c r="AK75" i="68"/>
  <c r="AJ75" i="68"/>
  <c r="AG75" i="68"/>
  <c r="AH75" i="68" s="1"/>
  <c r="AI75" i="68" s="1"/>
  <c r="AF75" i="68"/>
  <c r="AD75" i="68"/>
  <c r="AE75" i="68" s="1"/>
  <c r="AC75" i="68"/>
  <c r="AA75" i="68"/>
  <c r="AB75" i="68" s="1"/>
  <c r="T75" i="68"/>
  <c r="S75" i="68"/>
  <c r="M75" i="68"/>
  <c r="L75" i="68"/>
  <c r="N75" i="68" s="1"/>
  <c r="I75" i="68"/>
  <c r="J75" i="68" s="1"/>
  <c r="H75" i="68"/>
  <c r="E75" i="68"/>
  <c r="G75" i="68" s="1"/>
  <c r="B75" i="68"/>
  <c r="AL74" i="68"/>
  <c r="AJ74" i="68"/>
  <c r="AK74" i="68" s="1"/>
  <c r="AI74" i="68"/>
  <c r="AH74" i="68"/>
  <c r="AG74" i="68"/>
  <c r="AF74" i="68"/>
  <c r="AD74" i="68"/>
  <c r="AE74" i="68" s="1"/>
  <c r="AC74" i="68"/>
  <c r="AA74" i="68"/>
  <c r="AB74" i="68" s="1"/>
  <c r="T74" i="68"/>
  <c r="S74" i="68"/>
  <c r="P74" i="68"/>
  <c r="M74" i="68"/>
  <c r="L74" i="68"/>
  <c r="N74" i="68" s="1"/>
  <c r="O74" i="68" s="1"/>
  <c r="I74" i="68"/>
  <c r="J74" i="68" s="1"/>
  <c r="H74" i="68"/>
  <c r="E74" i="68"/>
  <c r="G74" i="68" s="1"/>
  <c r="B74" i="68"/>
  <c r="AL73" i="68"/>
  <c r="AJ73" i="68"/>
  <c r="AK73" i="68" s="1"/>
  <c r="AG73" i="68"/>
  <c r="AH73" i="68" s="1"/>
  <c r="AI73" i="68" s="1"/>
  <c r="AF73" i="68"/>
  <c r="AD73" i="68"/>
  <c r="AE73" i="68" s="1"/>
  <c r="AC73" i="68"/>
  <c r="AA73" i="68"/>
  <c r="AB73" i="68" s="1"/>
  <c r="T73" i="68"/>
  <c r="S73" i="68"/>
  <c r="M73" i="68"/>
  <c r="L73" i="68"/>
  <c r="I73" i="68"/>
  <c r="J73" i="68" s="1"/>
  <c r="H73" i="68"/>
  <c r="E73" i="68"/>
  <c r="G73" i="68" s="1"/>
  <c r="B73" i="68"/>
  <c r="AL72" i="68"/>
  <c r="AJ72" i="68"/>
  <c r="AK72" i="68" s="1"/>
  <c r="AH72" i="68"/>
  <c r="AI72" i="68" s="1"/>
  <c r="AG72" i="68"/>
  <c r="AF72" i="68"/>
  <c r="AD72" i="68"/>
  <c r="AE72" i="68" s="1"/>
  <c r="AC72" i="68"/>
  <c r="AA72" i="68"/>
  <c r="AB72" i="68" s="1"/>
  <c r="T72" i="68"/>
  <c r="S72" i="68"/>
  <c r="M72" i="68"/>
  <c r="L72" i="68"/>
  <c r="N72" i="68" s="1"/>
  <c r="O72" i="68" s="1"/>
  <c r="I72" i="68"/>
  <c r="J72" i="68" s="1"/>
  <c r="H72" i="68"/>
  <c r="E72" i="68"/>
  <c r="G72" i="68" s="1"/>
  <c r="B72" i="68"/>
  <c r="AL71" i="68"/>
  <c r="AJ71" i="68"/>
  <c r="AK71" i="68" s="1"/>
  <c r="AG71" i="68"/>
  <c r="AH71" i="68" s="1"/>
  <c r="AI71" i="68" s="1"/>
  <c r="AF71" i="68"/>
  <c r="AD71" i="68"/>
  <c r="AE71" i="68" s="1"/>
  <c r="AC71" i="68"/>
  <c r="AB71" i="68"/>
  <c r="AA71" i="68"/>
  <c r="T71" i="68"/>
  <c r="S71" i="68"/>
  <c r="N71" i="68"/>
  <c r="M71" i="68"/>
  <c r="L71" i="68"/>
  <c r="I71" i="68"/>
  <c r="J71" i="68" s="1"/>
  <c r="H71" i="68"/>
  <c r="G71" i="68"/>
  <c r="E71" i="68"/>
  <c r="B71" i="68"/>
  <c r="AL70" i="68"/>
  <c r="AJ70" i="68"/>
  <c r="AK70" i="68" s="1"/>
  <c r="AG70" i="68"/>
  <c r="AH70" i="68" s="1"/>
  <c r="AI70" i="68" s="1"/>
  <c r="AF70" i="68"/>
  <c r="AD70" i="68"/>
  <c r="AE70" i="68" s="1"/>
  <c r="AC70" i="68"/>
  <c r="AB70" i="68"/>
  <c r="AA70" i="68"/>
  <c r="T70" i="68"/>
  <c r="S70" i="68"/>
  <c r="M70" i="68"/>
  <c r="L70" i="68"/>
  <c r="I70" i="68"/>
  <c r="J70" i="68" s="1"/>
  <c r="H70" i="68"/>
  <c r="G70" i="68"/>
  <c r="E70" i="68"/>
  <c r="B70" i="68"/>
  <c r="AL69" i="68"/>
  <c r="AK69" i="68"/>
  <c r="AJ69" i="68"/>
  <c r="AG69" i="68"/>
  <c r="AH69" i="68" s="1"/>
  <c r="AI69" i="68" s="1"/>
  <c r="AF69" i="68"/>
  <c r="AD69" i="68"/>
  <c r="AE69" i="68" s="1"/>
  <c r="AC69" i="68"/>
  <c r="AA69" i="68"/>
  <c r="AB69" i="68" s="1"/>
  <c r="T69" i="68"/>
  <c r="S69" i="68"/>
  <c r="M69" i="68"/>
  <c r="L69" i="68"/>
  <c r="I69" i="68"/>
  <c r="J69" i="68" s="1"/>
  <c r="H69" i="68"/>
  <c r="E69" i="68"/>
  <c r="G69" i="68" s="1"/>
  <c r="B69" i="68"/>
  <c r="AL68" i="68"/>
  <c r="AJ68" i="68"/>
  <c r="AK68" i="68" s="1"/>
  <c r="AH68" i="68"/>
  <c r="AI68" i="68" s="1"/>
  <c r="AG68" i="68"/>
  <c r="AF68" i="68"/>
  <c r="AD68" i="68"/>
  <c r="AE68" i="68" s="1"/>
  <c r="AC68" i="68"/>
  <c r="AA68" i="68"/>
  <c r="AB68" i="68" s="1"/>
  <c r="T68" i="68"/>
  <c r="S68" i="68"/>
  <c r="M68" i="68"/>
  <c r="L68" i="68"/>
  <c r="N68" i="68" s="1"/>
  <c r="J68" i="68"/>
  <c r="G68" i="68"/>
  <c r="B68" i="68"/>
  <c r="AL67" i="68"/>
  <c r="AK67" i="68"/>
  <c r="AJ67" i="68"/>
  <c r="AG67" i="68"/>
  <c r="AH67" i="68" s="1"/>
  <c r="AI67" i="68" s="1"/>
  <c r="AF67" i="68"/>
  <c r="AD67" i="68"/>
  <c r="AE67" i="68" s="1"/>
  <c r="AC67" i="68"/>
  <c r="AB67" i="68"/>
  <c r="AA67" i="68"/>
  <c r="T67" i="68"/>
  <c r="S67" i="68"/>
  <c r="O67" i="68"/>
  <c r="N67" i="68"/>
  <c r="M67" i="68"/>
  <c r="L67" i="68"/>
  <c r="I67" i="68"/>
  <c r="J67" i="68" s="1"/>
  <c r="H67" i="68"/>
  <c r="E67" i="68"/>
  <c r="G67" i="68" s="1"/>
  <c r="B67" i="68"/>
  <c r="AL66" i="68"/>
  <c r="AK66" i="68"/>
  <c r="AJ66" i="68"/>
  <c r="AG66" i="68"/>
  <c r="AH66" i="68" s="1"/>
  <c r="AI66" i="68" s="1"/>
  <c r="AF66" i="68"/>
  <c r="AD66" i="68"/>
  <c r="AE66" i="68" s="1"/>
  <c r="AC66" i="68"/>
  <c r="AA66" i="68"/>
  <c r="AB66" i="68" s="1"/>
  <c r="T66" i="68"/>
  <c r="S66" i="68"/>
  <c r="M66" i="68"/>
  <c r="L66" i="68"/>
  <c r="N66" i="68" s="1"/>
  <c r="I66" i="68"/>
  <c r="J66" i="68" s="1"/>
  <c r="H66" i="68"/>
  <c r="G66" i="68"/>
  <c r="E66" i="68"/>
  <c r="B66" i="68"/>
  <c r="AL65" i="68"/>
  <c r="AJ65" i="68"/>
  <c r="AK65" i="68" s="1"/>
  <c r="AG65" i="68"/>
  <c r="AH65" i="68" s="1"/>
  <c r="AI65" i="68" s="1"/>
  <c r="AF65" i="68"/>
  <c r="AD65" i="68"/>
  <c r="AE65" i="68" s="1"/>
  <c r="AC65" i="68"/>
  <c r="AA65" i="68"/>
  <c r="AB65" i="68" s="1"/>
  <c r="T65" i="68"/>
  <c r="S65" i="68"/>
  <c r="M65" i="68"/>
  <c r="L65" i="68"/>
  <c r="N65" i="68" s="1"/>
  <c r="O65" i="68" s="1"/>
  <c r="I65" i="68"/>
  <c r="J65" i="68" s="1"/>
  <c r="H65" i="68"/>
  <c r="E65" i="68"/>
  <c r="G65" i="68" s="1"/>
  <c r="B65" i="68"/>
  <c r="AL64" i="68"/>
  <c r="AJ64" i="68"/>
  <c r="AK64" i="68" s="1"/>
  <c r="AG64" i="68"/>
  <c r="AH64" i="68" s="1"/>
  <c r="AI64" i="68" s="1"/>
  <c r="AF64" i="68"/>
  <c r="AD64" i="68"/>
  <c r="AE64" i="68" s="1"/>
  <c r="AC64" i="68"/>
  <c r="AA64" i="68"/>
  <c r="AB64" i="68" s="1"/>
  <c r="T64" i="68"/>
  <c r="S64" i="68"/>
  <c r="M64" i="68"/>
  <c r="L64" i="68"/>
  <c r="I64" i="68"/>
  <c r="J64" i="68" s="1"/>
  <c r="H64" i="68"/>
  <c r="E64" i="68"/>
  <c r="G64" i="68" s="1"/>
  <c r="B64" i="68"/>
  <c r="AL63" i="68"/>
  <c r="AJ63" i="68"/>
  <c r="AK63" i="68" s="1"/>
  <c r="AG63" i="68"/>
  <c r="AH63" i="68" s="1"/>
  <c r="AI63" i="68" s="1"/>
  <c r="AF63" i="68"/>
  <c r="AD63" i="68"/>
  <c r="AE63" i="68" s="1"/>
  <c r="AC63" i="68"/>
  <c r="AB63" i="68"/>
  <c r="AA63" i="68"/>
  <c r="T63" i="68"/>
  <c r="S63" i="68"/>
  <c r="O63" i="68"/>
  <c r="N63" i="68"/>
  <c r="M63" i="68"/>
  <c r="L63" i="68"/>
  <c r="I63" i="68"/>
  <c r="J63" i="68" s="1"/>
  <c r="H63" i="68"/>
  <c r="E63" i="68"/>
  <c r="G63" i="68" s="1"/>
  <c r="B63" i="68"/>
  <c r="AL62" i="68"/>
  <c r="AK62" i="68"/>
  <c r="AJ62" i="68"/>
  <c r="AG62" i="68"/>
  <c r="AH62" i="68" s="1"/>
  <c r="AI62" i="68" s="1"/>
  <c r="AF62" i="68"/>
  <c r="AD62" i="68"/>
  <c r="AE62" i="68" s="1"/>
  <c r="AC62" i="68"/>
  <c r="AA62" i="68"/>
  <c r="AB62" i="68" s="1"/>
  <c r="T62" i="68"/>
  <c r="S62" i="68"/>
  <c r="M62" i="68"/>
  <c r="L62" i="68"/>
  <c r="N62" i="68" s="1"/>
  <c r="I62" i="68"/>
  <c r="J62" i="68" s="1"/>
  <c r="H62" i="68"/>
  <c r="G62" i="68"/>
  <c r="E62" i="68"/>
  <c r="B62" i="68"/>
  <c r="AL61" i="68"/>
  <c r="AJ61" i="68"/>
  <c r="AK61" i="68" s="1"/>
  <c r="AG61" i="68"/>
  <c r="AH61" i="68" s="1"/>
  <c r="AI61" i="68" s="1"/>
  <c r="AF61" i="68"/>
  <c r="AD61" i="68"/>
  <c r="AE61" i="68" s="1"/>
  <c r="AC61" i="68"/>
  <c r="AA61" i="68"/>
  <c r="AB61" i="68" s="1"/>
  <c r="T61" i="68"/>
  <c r="S61" i="68"/>
  <c r="P61" i="68"/>
  <c r="Q61" i="68" s="1"/>
  <c r="M61" i="68"/>
  <c r="L61" i="68"/>
  <c r="N61" i="68" s="1"/>
  <c r="O61" i="68" s="1"/>
  <c r="I61" i="68"/>
  <c r="J61" i="68" s="1"/>
  <c r="H61" i="68"/>
  <c r="G61" i="68"/>
  <c r="E61" i="68"/>
  <c r="B61" i="68"/>
  <c r="AL60" i="68"/>
  <c r="AK60" i="68"/>
  <c r="AJ60" i="68"/>
  <c r="AH60" i="68"/>
  <c r="AI60" i="68" s="1"/>
  <c r="AG60" i="68"/>
  <c r="AF60" i="68"/>
  <c r="AD60" i="68"/>
  <c r="AE60" i="68" s="1"/>
  <c r="AC60" i="68"/>
  <c r="AA60" i="68"/>
  <c r="AB60" i="68" s="1"/>
  <c r="T60" i="68"/>
  <c r="S60" i="68"/>
  <c r="M60" i="68"/>
  <c r="L60" i="68"/>
  <c r="I60" i="68"/>
  <c r="J60" i="68" s="1"/>
  <c r="H60" i="68"/>
  <c r="E60" i="68"/>
  <c r="G60" i="68" s="1"/>
  <c r="B60" i="68"/>
  <c r="AL59" i="68"/>
  <c r="AJ59" i="68"/>
  <c r="AK59" i="68" s="1"/>
  <c r="AH59" i="68"/>
  <c r="AI59" i="68" s="1"/>
  <c r="AG59" i="68"/>
  <c r="AF59" i="68"/>
  <c r="AD59" i="68"/>
  <c r="AE59" i="68" s="1"/>
  <c r="AC59" i="68"/>
  <c r="AA59" i="68"/>
  <c r="AB59" i="68" s="1"/>
  <c r="T59" i="68"/>
  <c r="S59" i="68"/>
  <c r="M59" i="68"/>
  <c r="L59" i="68"/>
  <c r="N59" i="68" s="1"/>
  <c r="O59" i="68" s="1"/>
  <c r="I59" i="68"/>
  <c r="J59" i="68" s="1"/>
  <c r="H59" i="68"/>
  <c r="E59" i="68"/>
  <c r="G59" i="68" s="1"/>
  <c r="B59" i="68"/>
  <c r="AL58" i="68"/>
  <c r="AK58" i="68"/>
  <c r="AJ58" i="68"/>
  <c r="AG58" i="68"/>
  <c r="AH58" i="68" s="1"/>
  <c r="AI58" i="68" s="1"/>
  <c r="AF58" i="68"/>
  <c r="AD58" i="68"/>
  <c r="AE58" i="68" s="1"/>
  <c r="AC58" i="68"/>
  <c r="AA58" i="68"/>
  <c r="AB58" i="68" s="1"/>
  <c r="T58" i="68"/>
  <c r="S58" i="68"/>
  <c r="M58" i="68"/>
  <c r="L58" i="68"/>
  <c r="N58" i="68" s="1"/>
  <c r="I58" i="68"/>
  <c r="J58" i="68" s="1"/>
  <c r="H58" i="68"/>
  <c r="E58" i="68"/>
  <c r="G58" i="68" s="1"/>
  <c r="B58" i="68"/>
  <c r="AL57" i="68"/>
  <c r="AJ57" i="68"/>
  <c r="AK57" i="68" s="1"/>
  <c r="AI57" i="68"/>
  <c r="AH57" i="68"/>
  <c r="AG57" i="68"/>
  <c r="AF57" i="68"/>
  <c r="AD57" i="68"/>
  <c r="AE57" i="68" s="1"/>
  <c r="AC57" i="68"/>
  <c r="AA57" i="68"/>
  <c r="AB57" i="68" s="1"/>
  <c r="T57" i="68"/>
  <c r="S57" i="68"/>
  <c r="M57" i="68"/>
  <c r="L57" i="68"/>
  <c r="N57" i="68" s="1"/>
  <c r="O57" i="68" s="1"/>
  <c r="I57" i="68"/>
  <c r="J57" i="68" s="1"/>
  <c r="H57" i="68"/>
  <c r="E57" i="68"/>
  <c r="G57" i="68" s="1"/>
  <c r="B57" i="68"/>
  <c r="AL56" i="68"/>
  <c r="AJ56" i="68"/>
  <c r="AK56" i="68" s="1"/>
  <c r="AI56" i="68"/>
  <c r="AH56" i="68"/>
  <c r="AG56" i="68"/>
  <c r="AF56" i="68"/>
  <c r="AD56" i="68"/>
  <c r="AE56" i="68" s="1"/>
  <c r="AC56" i="68"/>
  <c r="AA56" i="68"/>
  <c r="AB56" i="68" s="1"/>
  <c r="T56" i="68"/>
  <c r="S56" i="68"/>
  <c r="M56" i="68"/>
  <c r="L56" i="68"/>
  <c r="I56" i="68"/>
  <c r="J56" i="68" s="1"/>
  <c r="H56" i="68"/>
  <c r="G56" i="68"/>
  <c r="E56" i="68"/>
  <c r="B56" i="68"/>
  <c r="AL55" i="68"/>
  <c r="AK55" i="68"/>
  <c r="AJ55" i="68"/>
  <c r="AG55" i="68"/>
  <c r="AH55" i="68" s="1"/>
  <c r="AI55" i="68" s="1"/>
  <c r="AF55" i="68"/>
  <c r="AD55" i="68"/>
  <c r="AE55" i="68" s="1"/>
  <c r="AC55" i="68"/>
  <c r="AA55" i="68"/>
  <c r="AB55" i="68" s="1"/>
  <c r="T55" i="68"/>
  <c r="S55" i="68"/>
  <c r="N55" i="68"/>
  <c r="O55" i="68" s="1"/>
  <c r="M55" i="68"/>
  <c r="L55" i="68"/>
  <c r="I55" i="68"/>
  <c r="J55" i="68" s="1"/>
  <c r="H55" i="68"/>
  <c r="E55" i="68"/>
  <c r="G55" i="68" s="1"/>
  <c r="B55" i="68"/>
  <c r="AL54" i="68"/>
  <c r="AK54" i="68"/>
  <c r="AJ54" i="68"/>
  <c r="AG54" i="68"/>
  <c r="AH54" i="68" s="1"/>
  <c r="AI54" i="68" s="1"/>
  <c r="AF54" i="68"/>
  <c r="AD54" i="68"/>
  <c r="AE54" i="68" s="1"/>
  <c r="AC54" i="68"/>
  <c r="AA54" i="68"/>
  <c r="AB54" i="68" s="1"/>
  <c r="T54" i="68"/>
  <c r="S54" i="68"/>
  <c r="M54" i="68"/>
  <c r="L54" i="68"/>
  <c r="N54" i="68" s="1"/>
  <c r="I54" i="68"/>
  <c r="J54" i="68" s="1"/>
  <c r="H54" i="68"/>
  <c r="G54" i="68"/>
  <c r="E54" i="68"/>
  <c r="B54" i="68"/>
  <c r="AL53" i="68"/>
  <c r="AJ53" i="68"/>
  <c r="AK53" i="68" s="1"/>
  <c r="AG53" i="68"/>
  <c r="AH53" i="68" s="1"/>
  <c r="AI53" i="68" s="1"/>
  <c r="AF53" i="68"/>
  <c r="AD53" i="68"/>
  <c r="AE53" i="68" s="1"/>
  <c r="AC53" i="68"/>
  <c r="AA53" i="68"/>
  <c r="AB53" i="68" s="1"/>
  <c r="T53" i="68"/>
  <c r="S53" i="68"/>
  <c r="P53" i="68"/>
  <c r="Q53" i="68" s="1"/>
  <c r="M53" i="68"/>
  <c r="L53" i="68"/>
  <c r="N53" i="68" s="1"/>
  <c r="O53" i="68" s="1"/>
  <c r="I53" i="68"/>
  <c r="J53" i="68" s="1"/>
  <c r="H53" i="68"/>
  <c r="G53" i="68"/>
  <c r="E53" i="68"/>
  <c r="B53" i="68"/>
  <c r="AL52" i="68"/>
  <c r="AK52" i="68"/>
  <c r="AJ52" i="68"/>
  <c r="AH52" i="68"/>
  <c r="AI52" i="68" s="1"/>
  <c r="AG52" i="68"/>
  <c r="AF52" i="68"/>
  <c r="AD52" i="68"/>
  <c r="AE52" i="68" s="1"/>
  <c r="AC52" i="68"/>
  <c r="AA52" i="68"/>
  <c r="AB52" i="68" s="1"/>
  <c r="T52" i="68"/>
  <c r="S52" i="68"/>
  <c r="M52" i="68"/>
  <c r="L52" i="68"/>
  <c r="I52" i="68"/>
  <c r="J52" i="68" s="1"/>
  <c r="H52" i="68"/>
  <c r="E52" i="68"/>
  <c r="G52" i="68" s="1"/>
  <c r="B52" i="68"/>
  <c r="AL51" i="68"/>
  <c r="AJ51" i="68"/>
  <c r="AK51" i="68" s="1"/>
  <c r="AH51" i="68"/>
  <c r="AI51" i="68" s="1"/>
  <c r="AG51" i="68"/>
  <c r="AF51" i="68"/>
  <c r="AD51" i="68"/>
  <c r="AE51" i="68" s="1"/>
  <c r="AC51" i="68"/>
  <c r="AA51" i="68"/>
  <c r="AB51" i="68" s="1"/>
  <c r="T51" i="68"/>
  <c r="S51" i="68"/>
  <c r="M51" i="68"/>
  <c r="L51" i="68"/>
  <c r="N51" i="68" s="1"/>
  <c r="O51" i="68" s="1"/>
  <c r="I51" i="68"/>
  <c r="J51" i="68" s="1"/>
  <c r="H51" i="68"/>
  <c r="E51" i="68"/>
  <c r="G51" i="68" s="1"/>
  <c r="B51" i="68"/>
  <c r="AL50" i="68"/>
  <c r="AK50" i="68"/>
  <c r="AJ50" i="68"/>
  <c r="AG50" i="68"/>
  <c r="AH50" i="68" s="1"/>
  <c r="AI50" i="68" s="1"/>
  <c r="AF50" i="68"/>
  <c r="AD50" i="68"/>
  <c r="AE50" i="68" s="1"/>
  <c r="AC50" i="68"/>
  <c r="AA50" i="68"/>
  <c r="AB50" i="68" s="1"/>
  <c r="T50" i="68"/>
  <c r="S50" i="68"/>
  <c r="M50" i="68"/>
  <c r="L50" i="68"/>
  <c r="N50" i="68" s="1"/>
  <c r="I50" i="68"/>
  <c r="J50" i="68" s="1"/>
  <c r="H50" i="68"/>
  <c r="E50" i="68"/>
  <c r="G50" i="68" s="1"/>
  <c r="B50" i="68"/>
  <c r="AL49" i="68"/>
  <c r="AJ49" i="68"/>
  <c r="AK49" i="68" s="1"/>
  <c r="AI49" i="68"/>
  <c r="AH49" i="68"/>
  <c r="AG49" i="68"/>
  <c r="AF49" i="68"/>
  <c r="AD49" i="68"/>
  <c r="AE49" i="68" s="1"/>
  <c r="AC49" i="68"/>
  <c r="AA49" i="68"/>
  <c r="AB49" i="68" s="1"/>
  <c r="T49" i="68"/>
  <c r="S49" i="68"/>
  <c r="M49" i="68"/>
  <c r="L49" i="68"/>
  <c r="N49" i="68" s="1"/>
  <c r="O49" i="68" s="1"/>
  <c r="I49" i="68"/>
  <c r="J49" i="68" s="1"/>
  <c r="H49" i="68"/>
  <c r="E49" i="68"/>
  <c r="G49" i="68" s="1"/>
  <c r="B49" i="68"/>
  <c r="AL48" i="68"/>
  <c r="AJ48" i="68"/>
  <c r="AK48" i="68" s="1"/>
  <c r="AG48" i="68"/>
  <c r="AH48" i="68" s="1"/>
  <c r="AI48" i="68" s="1"/>
  <c r="AF48" i="68"/>
  <c r="AD48" i="68"/>
  <c r="AE48" i="68" s="1"/>
  <c r="AC48" i="68"/>
  <c r="AA48" i="68"/>
  <c r="AB48" i="68" s="1"/>
  <c r="T48" i="68"/>
  <c r="S48" i="68"/>
  <c r="M48" i="68"/>
  <c r="L48" i="68"/>
  <c r="J48" i="68"/>
  <c r="G48" i="68"/>
  <c r="B48" i="68"/>
  <c r="AL47" i="68"/>
  <c r="AK47" i="68"/>
  <c r="AJ47" i="68"/>
  <c r="AG47" i="68"/>
  <c r="AH47" i="68" s="1"/>
  <c r="AI47" i="68" s="1"/>
  <c r="AF47" i="68"/>
  <c r="AD47" i="68"/>
  <c r="AE47" i="68" s="1"/>
  <c r="AC47" i="68"/>
  <c r="AA47" i="68"/>
  <c r="AB47" i="68" s="1"/>
  <c r="T47" i="68"/>
  <c r="S47" i="68"/>
  <c r="M47" i="68"/>
  <c r="L47" i="68"/>
  <c r="I47" i="68"/>
  <c r="J47" i="68" s="1"/>
  <c r="H47" i="68"/>
  <c r="E47" i="68"/>
  <c r="G47" i="68" s="1"/>
  <c r="B47" i="68"/>
  <c r="AL46" i="68"/>
  <c r="AJ46" i="68"/>
  <c r="AK46" i="68" s="1"/>
  <c r="AH46" i="68"/>
  <c r="AI46" i="68" s="1"/>
  <c r="AG46" i="68"/>
  <c r="AF46" i="68"/>
  <c r="AD46" i="68"/>
  <c r="AE46" i="68" s="1"/>
  <c r="AC46" i="68"/>
  <c r="AA46" i="68"/>
  <c r="AB46" i="68" s="1"/>
  <c r="T46" i="68"/>
  <c r="S46" i="68"/>
  <c r="M46" i="68"/>
  <c r="L46" i="68"/>
  <c r="N46" i="68" s="1"/>
  <c r="O46" i="68" s="1"/>
  <c r="I46" i="68"/>
  <c r="J46" i="68" s="1"/>
  <c r="H46" i="68"/>
  <c r="E46" i="68"/>
  <c r="G46" i="68" s="1"/>
  <c r="B46" i="68"/>
  <c r="AL45" i="68"/>
  <c r="AJ45" i="68"/>
  <c r="AK45" i="68" s="1"/>
  <c r="AG45" i="68"/>
  <c r="AH45" i="68" s="1"/>
  <c r="AI45" i="68" s="1"/>
  <c r="AF45" i="68"/>
  <c r="AD45" i="68"/>
  <c r="AE45" i="68" s="1"/>
  <c r="AC45" i="68"/>
  <c r="AB45" i="68"/>
  <c r="AA45" i="68"/>
  <c r="T45" i="68"/>
  <c r="S45" i="68"/>
  <c r="N45" i="68"/>
  <c r="M45" i="68"/>
  <c r="L45" i="68"/>
  <c r="I45" i="68"/>
  <c r="J45" i="68" s="1"/>
  <c r="H45" i="68"/>
  <c r="E45" i="68"/>
  <c r="G45" i="68" s="1"/>
  <c r="B45" i="68"/>
  <c r="AL44" i="68"/>
  <c r="AJ44" i="68"/>
  <c r="AK44" i="68" s="1"/>
  <c r="AH44" i="68"/>
  <c r="AI44" i="68" s="1"/>
  <c r="AG44" i="68"/>
  <c r="AF44" i="68"/>
  <c r="AD44" i="68"/>
  <c r="AE44" i="68" s="1"/>
  <c r="AC44" i="68"/>
  <c r="AB44" i="68"/>
  <c r="AA44" i="68"/>
  <c r="T44" i="68"/>
  <c r="S44" i="68"/>
  <c r="M44" i="68"/>
  <c r="L44" i="68"/>
  <c r="N44" i="68" s="1"/>
  <c r="I44" i="68"/>
  <c r="J44" i="68" s="1"/>
  <c r="H44" i="68"/>
  <c r="G44" i="68"/>
  <c r="E44" i="68"/>
  <c r="B44" i="68"/>
  <c r="AL43" i="68"/>
  <c r="AK43" i="68"/>
  <c r="AJ43" i="68"/>
  <c r="AG43" i="68"/>
  <c r="AH43" i="68" s="1"/>
  <c r="AI43" i="68" s="1"/>
  <c r="AF43" i="68"/>
  <c r="AD43" i="68"/>
  <c r="AE43" i="68" s="1"/>
  <c r="AC43" i="68"/>
  <c r="AA43" i="68"/>
  <c r="AB43" i="68" s="1"/>
  <c r="T43" i="68"/>
  <c r="S43" i="68"/>
  <c r="M43" i="68"/>
  <c r="L43" i="68"/>
  <c r="I43" i="68"/>
  <c r="J43" i="68" s="1"/>
  <c r="H43" i="68"/>
  <c r="E43" i="68"/>
  <c r="G43" i="68" s="1"/>
  <c r="B43" i="68"/>
  <c r="AL42" i="68"/>
  <c r="AJ42" i="68"/>
  <c r="AK42" i="68" s="1"/>
  <c r="AH42" i="68"/>
  <c r="AI42" i="68" s="1"/>
  <c r="AG42" i="68"/>
  <c r="AF42" i="68"/>
  <c r="AD42" i="68"/>
  <c r="AE42" i="68" s="1"/>
  <c r="AC42" i="68"/>
  <c r="AA42" i="68"/>
  <c r="AB42" i="68" s="1"/>
  <c r="T42" i="68"/>
  <c r="S42" i="68"/>
  <c r="M42" i="68"/>
  <c r="L42" i="68"/>
  <c r="N42" i="68" s="1"/>
  <c r="I42" i="68"/>
  <c r="J42" i="68" s="1"/>
  <c r="H42" i="68"/>
  <c r="E42" i="68"/>
  <c r="G42" i="68" s="1"/>
  <c r="B42" i="68"/>
  <c r="AL41" i="68"/>
  <c r="AJ41" i="68"/>
  <c r="AK41" i="68" s="1"/>
  <c r="AG41" i="68"/>
  <c r="AH41" i="68" s="1"/>
  <c r="AI41" i="68" s="1"/>
  <c r="AF41" i="68"/>
  <c r="AD41" i="68"/>
  <c r="AE41" i="68" s="1"/>
  <c r="AC41" i="68"/>
  <c r="AB41" i="68"/>
  <c r="AA41" i="68"/>
  <c r="T41" i="68"/>
  <c r="S41" i="68"/>
  <c r="N41" i="68"/>
  <c r="M41" i="68"/>
  <c r="L41" i="68"/>
  <c r="I41" i="68"/>
  <c r="J41" i="68" s="1"/>
  <c r="H41" i="68"/>
  <c r="G41" i="68"/>
  <c r="E41" i="68"/>
  <c r="B41" i="68"/>
  <c r="AL40" i="68"/>
  <c r="AJ40" i="68"/>
  <c r="AK40" i="68" s="1"/>
  <c r="AG40" i="68"/>
  <c r="AH40" i="68" s="1"/>
  <c r="AI40" i="68" s="1"/>
  <c r="AF40" i="68"/>
  <c r="AD40" i="68"/>
  <c r="AE40" i="68" s="1"/>
  <c r="AC40" i="68"/>
  <c r="AA40" i="68"/>
  <c r="AB40" i="68" s="1"/>
  <c r="T40" i="68"/>
  <c r="S40" i="68"/>
  <c r="M40" i="68"/>
  <c r="L40" i="68"/>
  <c r="N40" i="68" s="1"/>
  <c r="O40" i="68" s="1"/>
  <c r="P40" i="68" s="1"/>
  <c r="J40" i="68"/>
  <c r="I40" i="68"/>
  <c r="H40" i="68"/>
  <c r="E40" i="68"/>
  <c r="G40" i="68" s="1"/>
  <c r="B40" i="68"/>
  <c r="AL39" i="68"/>
  <c r="AJ39" i="68"/>
  <c r="AK39" i="68" s="1"/>
  <c r="AG39" i="68"/>
  <c r="AH39" i="68" s="1"/>
  <c r="AI39" i="68" s="1"/>
  <c r="AF39" i="68"/>
  <c r="AD39" i="68"/>
  <c r="AE39" i="68" s="1"/>
  <c r="AC39" i="68"/>
  <c r="AA39" i="68"/>
  <c r="AB39" i="68" s="1"/>
  <c r="T39" i="68"/>
  <c r="S39" i="68"/>
  <c r="M39" i="68"/>
  <c r="L39" i="68"/>
  <c r="I39" i="68"/>
  <c r="J39" i="68" s="1"/>
  <c r="H39" i="68"/>
  <c r="G39" i="68"/>
  <c r="E39" i="68"/>
  <c r="B39" i="68"/>
  <c r="AL38" i="68"/>
  <c r="AK38" i="68"/>
  <c r="AJ38" i="68"/>
  <c r="AG38" i="68"/>
  <c r="AH38" i="68" s="1"/>
  <c r="AI38" i="68" s="1"/>
  <c r="AF38" i="68"/>
  <c r="AD38" i="68"/>
  <c r="AE38" i="68" s="1"/>
  <c r="AC38" i="68"/>
  <c r="AA38" i="68"/>
  <c r="AB38" i="68" s="1"/>
  <c r="T38" i="68"/>
  <c r="S38" i="68"/>
  <c r="N38" i="68"/>
  <c r="O38" i="68" s="1"/>
  <c r="M38" i="68"/>
  <c r="L38" i="68"/>
  <c r="I38" i="68"/>
  <c r="J38" i="68" s="1"/>
  <c r="H38" i="68"/>
  <c r="E38" i="68"/>
  <c r="G38" i="68" s="1"/>
  <c r="B38" i="68"/>
  <c r="AL37" i="68"/>
  <c r="AJ37" i="68"/>
  <c r="AK37" i="68" s="1"/>
  <c r="AI37" i="68"/>
  <c r="AG37" i="68"/>
  <c r="AH37" i="68" s="1"/>
  <c r="AF37" i="68"/>
  <c r="AD37" i="68"/>
  <c r="AE37" i="68" s="1"/>
  <c r="AC37" i="68"/>
  <c r="AA37" i="68"/>
  <c r="AB37" i="68" s="1"/>
  <c r="T37" i="68"/>
  <c r="S37" i="68"/>
  <c r="M37" i="68"/>
  <c r="L37" i="68"/>
  <c r="N37" i="68" s="1"/>
  <c r="I37" i="68"/>
  <c r="J37" i="68" s="1"/>
  <c r="H37" i="68"/>
  <c r="G37" i="68"/>
  <c r="E37" i="68"/>
  <c r="B37" i="68"/>
  <c r="AL36" i="68"/>
  <c r="AJ36" i="68"/>
  <c r="AK36" i="68" s="1"/>
  <c r="AG36" i="68"/>
  <c r="AH36" i="68" s="1"/>
  <c r="AI36" i="68" s="1"/>
  <c r="AF36" i="68"/>
  <c r="AD36" i="68"/>
  <c r="AE36" i="68" s="1"/>
  <c r="AC36" i="68"/>
  <c r="AA36" i="68"/>
  <c r="AB36" i="68" s="1"/>
  <c r="T36" i="68"/>
  <c r="S36" i="68"/>
  <c r="M36" i="68"/>
  <c r="L36" i="68"/>
  <c r="N36" i="68" s="1"/>
  <c r="O36" i="68" s="1"/>
  <c r="P36" i="68" s="1"/>
  <c r="I36" i="68"/>
  <c r="J36" i="68" s="1"/>
  <c r="H36" i="68"/>
  <c r="E36" i="68"/>
  <c r="G36" i="68" s="1"/>
  <c r="B36" i="68"/>
  <c r="AL35" i="68"/>
  <c r="AJ35" i="68"/>
  <c r="AK35" i="68" s="1"/>
  <c r="AG35" i="68"/>
  <c r="AH35" i="68" s="1"/>
  <c r="AI35" i="68" s="1"/>
  <c r="AF35" i="68"/>
  <c r="AD35" i="68"/>
  <c r="AE35" i="68" s="1"/>
  <c r="AC35" i="68"/>
  <c r="AA35" i="68"/>
  <c r="AB35" i="68" s="1"/>
  <c r="T35" i="68"/>
  <c r="S35" i="68"/>
  <c r="M35" i="68"/>
  <c r="L35" i="68"/>
  <c r="N35" i="68" s="1"/>
  <c r="I35" i="68"/>
  <c r="J35" i="68" s="1"/>
  <c r="H35" i="68"/>
  <c r="E35" i="68"/>
  <c r="G35" i="68" s="1"/>
  <c r="B35" i="68"/>
  <c r="AL34" i="68"/>
  <c r="AJ34" i="68"/>
  <c r="AK34" i="68" s="1"/>
  <c r="AG34" i="68"/>
  <c r="AH34" i="68" s="1"/>
  <c r="AI34" i="68" s="1"/>
  <c r="AF34" i="68"/>
  <c r="AD34" i="68"/>
  <c r="AE34" i="68" s="1"/>
  <c r="AC34" i="68"/>
  <c r="AB34" i="68"/>
  <c r="AA34" i="68"/>
  <c r="T34" i="68"/>
  <c r="S34" i="68"/>
  <c r="M34" i="68"/>
  <c r="L34" i="68"/>
  <c r="N34" i="68" s="1"/>
  <c r="O34" i="68" s="1"/>
  <c r="I34" i="68"/>
  <c r="J34" i="68" s="1"/>
  <c r="H34" i="68"/>
  <c r="E34" i="68"/>
  <c r="G34" i="68" s="1"/>
  <c r="B34" i="68"/>
  <c r="AL33" i="68"/>
  <c r="AJ33" i="68"/>
  <c r="AK33" i="68" s="1"/>
  <c r="AG33" i="68"/>
  <c r="AH33" i="68" s="1"/>
  <c r="AI33" i="68" s="1"/>
  <c r="AF33" i="68"/>
  <c r="AD33" i="68"/>
  <c r="AE33" i="68" s="1"/>
  <c r="AC33" i="68"/>
  <c r="AA33" i="68"/>
  <c r="AB33" i="68" s="1"/>
  <c r="T33" i="68"/>
  <c r="S33" i="68"/>
  <c r="M33" i="68"/>
  <c r="L33" i="68"/>
  <c r="N33" i="68" s="1"/>
  <c r="I33" i="68"/>
  <c r="J33" i="68" s="1"/>
  <c r="H33" i="68"/>
  <c r="E33" i="68"/>
  <c r="G33" i="68" s="1"/>
  <c r="B33" i="68"/>
  <c r="AL32" i="68"/>
  <c r="AJ32" i="68"/>
  <c r="AK32" i="68" s="1"/>
  <c r="AI32" i="68"/>
  <c r="AG32" i="68"/>
  <c r="AH32" i="68" s="1"/>
  <c r="AF32" i="68"/>
  <c r="AD32" i="68"/>
  <c r="AE32" i="68" s="1"/>
  <c r="AC32" i="68"/>
  <c r="AA32" i="68"/>
  <c r="AB32" i="68" s="1"/>
  <c r="T32" i="68"/>
  <c r="S32" i="68"/>
  <c r="M32" i="68"/>
  <c r="L32" i="68"/>
  <c r="N32" i="68" s="1"/>
  <c r="I32" i="68"/>
  <c r="J32" i="68" s="1"/>
  <c r="H32" i="68"/>
  <c r="E32" i="68"/>
  <c r="G32" i="68" s="1"/>
  <c r="B32" i="68"/>
  <c r="AL31" i="68"/>
  <c r="AJ31" i="68"/>
  <c r="AK31" i="68" s="1"/>
  <c r="AH31" i="68"/>
  <c r="AI31" i="68" s="1"/>
  <c r="AG31" i="68"/>
  <c r="AF31" i="68"/>
  <c r="AD31" i="68"/>
  <c r="AE31" i="68" s="1"/>
  <c r="AC31" i="68"/>
  <c r="AA31" i="68"/>
  <c r="AB31" i="68" s="1"/>
  <c r="T31" i="68"/>
  <c r="S31" i="68"/>
  <c r="M31" i="68"/>
  <c r="L31" i="68"/>
  <c r="N31" i="68" s="1"/>
  <c r="I31" i="68"/>
  <c r="J31" i="68" s="1"/>
  <c r="H31" i="68"/>
  <c r="E31" i="68"/>
  <c r="G31" i="68" s="1"/>
  <c r="B31" i="68"/>
  <c r="AL30" i="68"/>
  <c r="AJ30" i="68"/>
  <c r="AK30" i="68" s="1"/>
  <c r="AG30" i="68"/>
  <c r="AH30" i="68" s="1"/>
  <c r="AI30" i="68" s="1"/>
  <c r="AF30" i="68"/>
  <c r="AD30" i="68"/>
  <c r="AE30" i="68" s="1"/>
  <c r="AC30" i="68"/>
  <c r="AB30" i="68"/>
  <c r="AA30" i="68"/>
  <c r="T30" i="68"/>
  <c r="S30" i="68"/>
  <c r="N30" i="68"/>
  <c r="M30" i="68"/>
  <c r="L30" i="68"/>
  <c r="I30" i="68"/>
  <c r="J30" i="68" s="1"/>
  <c r="H30" i="68"/>
  <c r="E30" i="68"/>
  <c r="G30" i="68" s="1"/>
  <c r="B30" i="68"/>
  <c r="AL29" i="68"/>
  <c r="AJ29" i="68"/>
  <c r="AK29" i="68" s="1"/>
  <c r="AG29" i="68"/>
  <c r="AH29" i="68" s="1"/>
  <c r="AI29" i="68" s="1"/>
  <c r="AF29" i="68"/>
  <c r="AD29" i="68"/>
  <c r="AE29" i="68" s="1"/>
  <c r="AC29" i="68"/>
  <c r="AA29" i="68"/>
  <c r="AB29" i="68" s="1"/>
  <c r="T29" i="68"/>
  <c r="S29" i="68"/>
  <c r="M29" i="68"/>
  <c r="L29" i="68"/>
  <c r="N29" i="68" s="1"/>
  <c r="I29" i="68"/>
  <c r="J29" i="68" s="1"/>
  <c r="H29" i="68"/>
  <c r="E29" i="68"/>
  <c r="G29" i="68" s="1"/>
  <c r="B29" i="68"/>
  <c r="AL28" i="68"/>
  <c r="AJ28" i="68"/>
  <c r="AK28" i="68" s="1"/>
  <c r="AI28" i="68"/>
  <c r="AH28" i="68"/>
  <c r="AG28" i="68"/>
  <c r="AF28" i="68"/>
  <c r="AD28" i="68"/>
  <c r="AE28" i="68" s="1"/>
  <c r="AC28" i="68"/>
  <c r="AA28" i="68"/>
  <c r="AB28" i="68" s="1"/>
  <c r="T28" i="68"/>
  <c r="S28" i="68"/>
  <c r="M28" i="68"/>
  <c r="L28" i="68"/>
  <c r="N28" i="68" s="1"/>
  <c r="J28" i="68"/>
  <c r="G28" i="68"/>
  <c r="B28" i="68"/>
  <c r="AL27" i="68"/>
  <c r="AJ27" i="68"/>
  <c r="AK27" i="68" s="1"/>
  <c r="AI27" i="68"/>
  <c r="AH27" i="68"/>
  <c r="AG27" i="68"/>
  <c r="AF27" i="68"/>
  <c r="AD27" i="68"/>
  <c r="AE27" i="68" s="1"/>
  <c r="AC27" i="68"/>
  <c r="AA27" i="68"/>
  <c r="AB27" i="68" s="1"/>
  <c r="T27" i="68"/>
  <c r="S27" i="68"/>
  <c r="M27" i="68"/>
  <c r="L27" i="68"/>
  <c r="N27" i="68" s="1"/>
  <c r="I27" i="68"/>
  <c r="J27" i="68" s="1"/>
  <c r="H27" i="68"/>
  <c r="G27" i="68"/>
  <c r="E27" i="68"/>
  <c r="B27" i="68"/>
  <c r="AL26" i="68"/>
  <c r="AK26" i="68"/>
  <c r="AJ26" i="68"/>
  <c r="AG26" i="68"/>
  <c r="AH26" i="68" s="1"/>
  <c r="AI26" i="68" s="1"/>
  <c r="AF26" i="68"/>
  <c r="AD26" i="68"/>
  <c r="AE26" i="68" s="1"/>
  <c r="AC26" i="68"/>
  <c r="AA26" i="68"/>
  <c r="AB26" i="68" s="1"/>
  <c r="T26" i="68"/>
  <c r="S26" i="68"/>
  <c r="M26" i="68"/>
  <c r="L26" i="68"/>
  <c r="N26" i="68" s="1"/>
  <c r="I26" i="68"/>
  <c r="J26" i="68" s="1"/>
  <c r="H26" i="68"/>
  <c r="E26" i="68"/>
  <c r="G26" i="68" s="1"/>
  <c r="B26" i="68"/>
  <c r="AL25" i="68"/>
  <c r="AJ25" i="68"/>
  <c r="AK25" i="68" s="1"/>
  <c r="AG25" i="68"/>
  <c r="AH25" i="68" s="1"/>
  <c r="AI25" i="68" s="1"/>
  <c r="AF25" i="68"/>
  <c r="AD25" i="68"/>
  <c r="AE25" i="68" s="1"/>
  <c r="AC25" i="68"/>
  <c r="AB25" i="68"/>
  <c r="AA25" i="68"/>
  <c r="T25" i="68"/>
  <c r="S25" i="68"/>
  <c r="N25" i="68"/>
  <c r="M25" i="68"/>
  <c r="L25" i="68"/>
  <c r="I25" i="68"/>
  <c r="J25" i="68" s="1"/>
  <c r="H25" i="68"/>
  <c r="E25" i="68"/>
  <c r="G25" i="68" s="1"/>
  <c r="B25" i="68"/>
  <c r="AL24" i="68"/>
  <c r="AJ24" i="68"/>
  <c r="AK24" i="68" s="1"/>
  <c r="AG24" i="68"/>
  <c r="AH24" i="68" s="1"/>
  <c r="AI24" i="68" s="1"/>
  <c r="AF24" i="68"/>
  <c r="AD24" i="68"/>
  <c r="AE24" i="68" s="1"/>
  <c r="AC24" i="68"/>
  <c r="AA24" i="68"/>
  <c r="AB24" i="68" s="1"/>
  <c r="T24" i="68"/>
  <c r="S24" i="68"/>
  <c r="M24" i="68"/>
  <c r="L24" i="68"/>
  <c r="N24" i="68" s="1"/>
  <c r="I24" i="68"/>
  <c r="J24" i="68" s="1"/>
  <c r="H24" i="68"/>
  <c r="E24" i="68"/>
  <c r="G24" i="68" s="1"/>
  <c r="B24" i="68"/>
  <c r="AL23" i="68"/>
  <c r="AJ23" i="68"/>
  <c r="AK23" i="68" s="1"/>
  <c r="AI23" i="68"/>
  <c r="AH23" i="68"/>
  <c r="AG23" i="68"/>
  <c r="AF23" i="68"/>
  <c r="AD23" i="68"/>
  <c r="AE23" i="68" s="1"/>
  <c r="AC23" i="68"/>
  <c r="AA23" i="68"/>
  <c r="AB23" i="68" s="1"/>
  <c r="T23" i="68"/>
  <c r="S23" i="68"/>
  <c r="M23" i="68"/>
  <c r="L23" i="68"/>
  <c r="N23" i="68" s="1"/>
  <c r="I23" i="68"/>
  <c r="J23" i="68" s="1"/>
  <c r="H23" i="68"/>
  <c r="G23" i="68"/>
  <c r="E23" i="68"/>
  <c r="B23" i="68"/>
  <c r="AL22" i="68"/>
  <c r="AK22" i="68"/>
  <c r="AJ22" i="68"/>
  <c r="AG22" i="68"/>
  <c r="AH22" i="68" s="1"/>
  <c r="AI22" i="68" s="1"/>
  <c r="AF22" i="68"/>
  <c r="AD22" i="68"/>
  <c r="AE22" i="68" s="1"/>
  <c r="AC22" i="68"/>
  <c r="AA22" i="68"/>
  <c r="AB22" i="68" s="1"/>
  <c r="T22" i="68"/>
  <c r="S22" i="68"/>
  <c r="M22" i="68"/>
  <c r="L22" i="68"/>
  <c r="N22" i="68" s="1"/>
  <c r="I22" i="68"/>
  <c r="J22" i="68" s="1"/>
  <c r="H22" i="68"/>
  <c r="E22" i="68"/>
  <c r="G22" i="68" s="1"/>
  <c r="B22" i="68"/>
  <c r="AL21" i="68"/>
  <c r="AJ21" i="68"/>
  <c r="AK21" i="68" s="1"/>
  <c r="AG21" i="68"/>
  <c r="AH21" i="68" s="1"/>
  <c r="AI21" i="68" s="1"/>
  <c r="AF21" i="68"/>
  <c r="AD21" i="68"/>
  <c r="AE21" i="68" s="1"/>
  <c r="AC21" i="68"/>
  <c r="AA21" i="68"/>
  <c r="AB21" i="68" s="1"/>
  <c r="T21" i="68"/>
  <c r="S21" i="68"/>
  <c r="N21" i="68"/>
  <c r="M21" i="68"/>
  <c r="L21" i="68"/>
  <c r="I21" i="68"/>
  <c r="J21" i="68" s="1"/>
  <c r="H21" i="68"/>
  <c r="E21" i="68"/>
  <c r="G21" i="68" s="1"/>
  <c r="B21" i="68"/>
  <c r="AL20" i="68"/>
  <c r="AJ20" i="68"/>
  <c r="AK20" i="68" s="1"/>
  <c r="AG20" i="68"/>
  <c r="AH20" i="68" s="1"/>
  <c r="AI20" i="68" s="1"/>
  <c r="AF20" i="68"/>
  <c r="AD20" i="68"/>
  <c r="AE20" i="68" s="1"/>
  <c r="AC20" i="68"/>
  <c r="AB20" i="68"/>
  <c r="AA20" i="68"/>
  <c r="T20" i="68"/>
  <c r="S20" i="68"/>
  <c r="N20" i="68"/>
  <c r="M20" i="68"/>
  <c r="L20" i="68"/>
  <c r="I20" i="68"/>
  <c r="J20" i="68" s="1"/>
  <c r="H20" i="68"/>
  <c r="E20" i="68"/>
  <c r="G20" i="68" s="1"/>
  <c r="B20" i="68"/>
  <c r="AL19" i="68"/>
  <c r="AJ19" i="68"/>
  <c r="AK19" i="68" s="1"/>
  <c r="AG19" i="68"/>
  <c r="AH19" i="68" s="1"/>
  <c r="AI19" i="68" s="1"/>
  <c r="AF19" i="68"/>
  <c r="AD19" i="68"/>
  <c r="AE19" i="68" s="1"/>
  <c r="AC19" i="68"/>
  <c r="AA19" i="68"/>
  <c r="AB19" i="68" s="1"/>
  <c r="T19" i="68"/>
  <c r="S19" i="68"/>
  <c r="M19" i="68"/>
  <c r="L19" i="68"/>
  <c r="N19" i="68" s="1"/>
  <c r="I19" i="68"/>
  <c r="J19" i="68" s="1"/>
  <c r="H19" i="68"/>
  <c r="E19" i="68"/>
  <c r="G19" i="68" s="1"/>
  <c r="B19" i="68"/>
  <c r="AL18" i="68"/>
  <c r="AJ18" i="68"/>
  <c r="AK18" i="68" s="1"/>
  <c r="AG18" i="68"/>
  <c r="AH18" i="68" s="1"/>
  <c r="AI18" i="68" s="1"/>
  <c r="AF18" i="68"/>
  <c r="AD18" i="68"/>
  <c r="AE18" i="68" s="1"/>
  <c r="AC18" i="68"/>
  <c r="AA18" i="68"/>
  <c r="AB18" i="68" s="1"/>
  <c r="T18" i="68"/>
  <c r="S18" i="68"/>
  <c r="M18" i="68"/>
  <c r="L18" i="68"/>
  <c r="N18" i="68" s="1"/>
  <c r="I18" i="68"/>
  <c r="J18" i="68" s="1"/>
  <c r="H18" i="68"/>
  <c r="E18" i="68"/>
  <c r="G18" i="68" s="1"/>
  <c r="B18" i="68"/>
  <c r="AL17" i="68"/>
  <c r="AJ17" i="68"/>
  <c r="AK17" i="68" s="1"/>
  <c r="AG17" i="68"/>
  <c r="AH17" i="68" s="1"/>
  <c r="AI17" i="68" s="1"/>
  <c r="AF17" i="68"/>
  <c r="AD17" i="68"/>
  <c r="AE17" i="68" s="1"/>
  <c r="AC17" i="68"/>
  <c r="AB17" i="68"/>
  <c r="AA17" i="68"/>
  <c r="T17" i="68"/>
  <c r="S17" i="68"/>
  <c r="N17" i="68"/>
  <c r="M17" i="68"/>
  <c r="L17" i="68"/>
  <c r="I17" i="68"/>
  <c r="J17" i="68" s="1"/>
  <c r="H17" i="68"/>
  <c r="E17" i="68"/>
  <c r="G17" i="68" s="1"/>
  <c r="B17" i="68"/>
  <c r="AL16" i="68"/>
  <c r="AJ16" i="68"/>
  <c r="AK16" i="68" s="1"/>
  <c r="AG16" i="68"/>
  <c r="AH16" i="68" s="1"/>
  <c r="AI16" i="68" s="1"/>
  <c r="AF16" i="68"/>
  <c r="AD16" i="68"/>
  <c r="AE16" i="68" s="1"/>
  <c r="AC16" i="68"/>
  <c r="AB16" i="68"/>
  <c r="AA16" i="68"/>
  <c r="T16" i="68"/>
  <c r="S16" i="68"/>
  <c r="M16" i="68"/>
  <c r="L16" i="68"/>
  <c r="N16" i="68" s="1"/>
  <c r="I16" i="68"/>
  <c r="J16" i="68" s="1"/>
  <c r="H16" i="68"/>
  <c r="E16" i="68"/>
  <c r="G16" i="68" s="1"/>
  <c r="B16" i="68"/>
  <c r="AL15" i="68"/>
  <c r="AJ15" i="68"/>
  <c r="AK15" i="68" s="1"/>
  <c r="AG15" i="68"/>
  <c r="AH15" i="68" s="1"/>
  <c r="AI15" i="68" s="1"/>
  <c r="AF15" i="68"/>
  <c r="AD15" i="68"/>
  <c r="AE15" i="68" s="1"/>
  <c r="AC15" i="68"/>
  <c r="AA15" i="68"/>
  <c r="AB15" i="68" s="1"/>
  <c r="T15" i="68"/>
  <c r="S15" i="68"/>
  <c r="M15" i="68"/>
  <c r="L15" i="68"/>
  <c r="N15" i="68" s="1"/>
  <c r="I15" i="68"/>
  <c r="J15" i="68" s="1"/>
  <c r="H15" i="68"/>
  <c r="E15" i="68"/>
  <c r="G15" i="68" s="1"/>
  <c r="B15" i="68"/>
  <c r="AL14" i="68"/>
  <c r="AJ14" i="68"/>
  <c r="AK14" i="68" s="1"/>
  <c r="AG14" i="68"/>
  <c r="AH14" i="68" s="1"/>
  <c r="AI14" i="68" s="1"/>
  <c r="AF14" i="68"/>
  <c r="AD14" i="68"/>
  <c r="AE14" i="68" s="1"/>
  <c r="AC14" i="68"/>
  <c r="AA14" i="68"/>
  <c r="AB14" i="68" s="1"/>
  <c r="T14" i="68"/>
  <c r="S14" i="68"/>
  <c r="M14" i="68"/>
  <c r="L14" i="68"/>
  <c r="N14" i="68" s="1"/>
  <c r="I14" i="68"/>
  <c r="J14" i="68" s="1"/>
  <c r="H14" i="68"/>
  <c r="E14" i="68"/>
  <c r="G14" i="68" s="1"/>
  <c r="B14" i="68"/>
  <c r="AL13" i="68"/>
  <c r="AK13" i="68"/>
  <c r="AJ13" i="68"/>
  <c r="AG13" i="68"/>
  <c r="AH13" i="68" s="1"/>
  <c r="AI13" i="68" s="1"/>
  <c r="AF13" i="68"/>
  <c r="AD13" i="68"/>
  <c r="AE13" i="68" s="1"/>
  <c r="AC13" i="68"/>
  <c r="AB13" i="68"/>
  <c r="AA13" i="68"/>
  <c r="T13" i="68"/>
  <c r="S13" i="68"/>
  <c r="M13" i="68"/>
  <c r="L13" i="68"/>
  <c r="N13" i="68" s="1"/>
  <c r="I13" i="68"/>
  <c r="J13" i="68" s="1"/>
  <c r="H13" i="68"/>
  <c r="E13" i="68"/>
  <c r="G13" i="68" s="1"/>
  <c r="B13" i="68"/>
  <c r="AL12" i="68"/>
  <c r="AJ12" i="68"/>
  <c r="AK12" i="68" s="1"/>
  <c r="AG12" i="68"/>
  <c r="AH12" i="68" s="1"/>
  <c r="AI12" i="68" s="1"/>
  <c r="AF12" i="68"/>
  <c r="AD12" i="68"/>
  <c r="AE12" i="68" s="1"/>
  <c r="AC12" i="68"/>
  <c r="AA12" i="68"/>
  <c r="AB12" i="68" s="1"/>
  <c r="T12" i="68"/>
  <c r="S12" i="68"/>
  <c r="N12" i="68"/>
  <c r="M12" i="68"/>
  <c r="L12" i="68"/>
  <c r="I12" i="68"/>
  <c r="J12" i="68" s="1"/>
  <c r="H12" i="68"/>
  <c r="G12" i="68"/>
  <c r="E12" i="68"/>
  <c r="B12" i="68"/>
  <c r="AL11" i="68"/>
  <c r="AJ11" i="68"/>
  <c r="AK11" i="68" s="1"/>
  <c r="AH11" i="68"/>
  <c r="AI11" i="68" s="1"/>
  <c r="AG11" i="68"/>
  <c r="AF11" i="68"/>
  <c r="AD11" i="68"/>
  <c r="AE11" i="68" s="1"/>
  <c r="AC11" i="68"/>
  <c r="AA11" i="68"/>
  <c r="AB11" i="68" s="1"/>
  <c r="T11" i="68"/>
  <c r="S11" i="68"/>
  <c r="M11" i="68"/>
  <c r="L11" i="68"/>
  <c r="N11" i="68" s="1"/>
  <c r="I11" i="68"/>
  <c r="J11" i="68" s="1"/>
  <c r="H11" i="68"/>
  <c r="G11" i="68"/>
  <c r="E11" i="68"/>
  <c r="B11" i="68"/>
  <c r="AL10" i="68"/>
  <c r="AK10" i="68"/>
  <c r="AJ10" i="68"/>
  <c r="AG10" i="68"/>
  <c r="AH10" i="68" s="1"/>
  <c r="AI10" i="68" s="1"/>
  <c r="AF10" i="68"/>
  <c r="AD10" i="68"/>
  <c r="AE10" i="68" s="1"/>
  <c r="AC10" i="68"/>
  <c r="AA10" i="68"/>
  <c r="AB10" i="68" s="1"/>
  <c r="T10" i="68"/>
  <c r="S10" i="68"/>
  <c r="M10" i="68"/>
  <c r="L10" i="68"/>
  <c r="N10" i="68" s="1"/>
  <c r="I10" i="68"/>
  <c r="J10" i="68" s="1"/>
  <c r="H10" i="68"/>
  <c r="E10" i="68"/>
  <c r="G10" i="68" s="1"/>
  <c r="B10" i="68"/>
  <c r="AL9" i="68"/>
  <c r="AJ9" i="68"/>
  <c r="AK9" i="68" s="1"/>
  <c r="AG9" i="68"/>
  <c r="AH9" i="68" s="1"/>
  <c r="AI9" i="68" s="1"/>
  <c r="AF9" i="68"/>
  <c r="AD9" i="68"/>
  <c r="AE9" i="68" s="1"/>
  <c r="AC9" i="68"/>
  <c r="AB9" i="68"/>
  <c r="AA9" i="68"/>
  <c r="T9" i="68"/>
  <c r="S9" i="68"/>
  <c r="N9" i="68"/>
  <c r="M9" i="68"/>
  <c r="L9" i="68"/>
  <c r="I9" i="68"/>
  <c r="J9" i="68" s="1"/>
  <c r="H9" i="68"/>
  <c r="E9" i="68"/>
  <c r="G9" i="68" s="1"/>
  <c r="B9" i="68"/>
  <c r="A9" i="68"/>
  <c r="A10" i="68" s="1"/>
  <c r="A11" i="68" s="1"/>
  <c r="A12" i="68" s="1"/>
  <c r="A13" i="68" s="1"/>
  <c r="A14" i="68" s="1"/>
  <c r="A15" i="68" s="1"/>
  <c r="A16" i="68" s="1"/>
  <c r="A17" i="68" s="1"/>
  <c r="A18" i="68" s="1"/>
  <c r="A19" i="68" s="1"/>
  <c r="A20" i="68" s="1"/>
  <c r="A21" i="68" s="1"/>
  <c r="A22" i="68" s="1"/>
  <c r="A23" i="68" s="1"/>
  <c r="A24" i="68" s="1"/>
  <c r="A25" i="68" s="1"/>
  <c r="A26" i="68" s="1"/>
  <c r="A27" i="68" s="1"/>
  <c r="A28" i="68" s="1"/>
  <c r="A29" i="68" s="1"/>
  <c r="A30" i="68" s="1"/>
  <c r="A31" i="68" s="1"/>
  <c r="A32" i="68" s="1"/>
  <c r="A33" i="68" s="1"/>
  <c r="A34" i="68" s="1"/>
  <c r="A35" i="68" s="1"/>
  <c r="A36" i="68" s="1"/>
  <c r="A37" i="68" s="1"/>
  <c r="A38" i="68" s="1"/>
  <c r="A39" i="68" s="1"/>
  <c r="A40" i="68" s="1"/>
  <c r="A41" i="68" s="1"/>
  <c r="A42" i="68" s="1"/>
  <c r="A43" i="68" s="1"/>
  <c r="A44" i="68" s="1"/>
  <c r="A45" i="68" s="1"/>
  <c r="A46" i="68" s="1"/>
  <c r="A47" i="68" s="1"/>
  <c r="A48" i="68" s="1"/>
  <c r="A49" i="68" s="1"/>
  <c r="A50" i="68" s="1"/>
  <c r="A51" i="68" s="1"/>
  <c r="A52" i="68" s="1"/>
  <c r="A53" i="68" s="1"/>
  <c r="A54" i="68" s="1"/>
  <c r="A55" i="68" s="1"/>
  <c r="A56" i="68" s="1"/>
  <c r="A57" i="68" s="1"/>
  <c r="A58" i="68" s="1"/>
  <c r="A59" i="68" s="1"/>
  <c r="A60" i="68" s="1"/>
  <c r="A61" i="68" s="1"/>
  <c r="A62" i="68" s="1"/>
  <c r="A63" i="68" s="1"/>
  <c r="A64" i="68" s="1"/>
  <c r="A65" i="68" s="1"/>
  <c r="A66" i="68" s="1"/>
  <c r="A67" i="68" s="1"/>
  <c r="A68" i="68" s="1"/>
  <c r="A69" i="68" s="1"/>
  <c r="A70" i="68" s="1"/>
  <c r="A71" i="68" s="1"/>
  <c r="A72" i="68" s="1"/>
  <c r="A73" i="68" s="1"/>
  <c r="A74" i="68" s="1"/>
  <c r="A75" i="68" s="1"/>
  <c r="A76" i="68" s="1"/>
  <c r="A77" i="68" s="1"/>
  <c r="A78" i="68" s="1"/>
  <c r="A79" i="68" s="1"/>
  <c r="A80" i="68" s="1"/>
  <c r="A81" i="68" s="1"/>
  <c r="A82" i="68" s="1"/>
  <c r="A83" i="68" s="1"/>
  <c r="A84" i="68" s="1"/>
  <c r="A85" i="68" s="1"/>
  <c r="A86" i="68" s="1"/>
  <c r="A87" i="68" s="1"/>
  <c r="A88" i="68" s="1"/>
  <c r="A89" i="68" s="1"/>
  <c r="A90" i="68" s="1"/>
  <c r="A91" i="68" s="1"/>
  <c r="A92" i="68" s="1"/>
  <c r="A93" i="68" s="1"/>
  <c r="A94" i="68" s="1"/>
  <c r="A95" i="68" s="1"/>
  <c r="A96" i="68" s="1"/>
  <c r="A97" i="68" s="1"/>
  <c r="A98" i="68" s="1"/>
  <c r="A99" i="68" s="1"/>
  <c r="A100" i="68" s="1"/>
  <c r="A101" i="68" s="1"/>
  <c r="A102" i="68" s="1"/>
  <c r="A103" i="68" s="1"/>
  <c r="A104" i="68" s="1"/>
  <c r="A105" i="68" s="1"/>
  <c r="A106" i="68" s="1"/>
  <c r="A107" i="68" s="1"/>
  <c r="AL8" i="68"/>
  <c r="AJ8" i="68"/>
  <c r="AK8" i="68" s="1"/>
  <c r="AG8" i="68"/>
  <c r="AH8" i="68" s="1"/>
  <c r="AI8" i="68" s="1"/>
  <c r="AF8" i="68"/>
  <c r="AD8" i="68"/>
  <c r="AE8" i="68" s="1"/>
  <c r="AC8" i="68"/>
  <c r="AA8" i="68"/>
  <c r="AB8" i="68" s="1"/>
  <c r="T8" i="68"/>
  <c r="S8" i="68"/>
  <c r="M8" i="68"/>
  <c r="L8" i="68"/>
  <c r="N8" i="68" s="1"/>
  <c r="H8" i="68"/>
  <c r="I8" i="68" s="1"/>
  <c r="J8" i="68" s="1"/>
  <c r="B8" i="68"/>
  <c r="G4" i="68"/>
  <c r="D4" i="68"/>
  <c r="G3" i="68"/>
  <c r="D3" i="68"/>
  <c r="G4" i="26"/>
  <c r="D4" i="26"/>
  <c r="P3" i="26" s="1"/>
  <c r="Q3" i="26" s="1"/>
  <c r="G3" i="26"/>
  <c r="D3"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4" i="26"/>
  <c r="B45" i="26"/>
  <c r="B46" i="26"/>
  <c r="B47" i="26"/>
  <c r="B48" i="26"/>
  <c r="B49" i="26"/>
  <c r="B50" i="26"/>
  <c r="B51" i="26"/>
  <c r="B52" i="26"/>
  <c r="B53" i="26"/>
  <c r="B54" i="26"/>
  <c r="B55" i="26"/>
  <c r="B56" i="26"/>
  <c r="B57" i="26"/>
  <c r="B58" i="26"/>
  <c r="B59" i="26"/>
  <c r="B60" i="26"/>
  <c r="B61" i="26"/>
  <c r="B62" i="26"/>
  <c r="B63" i="26"/>
  <c r="B64" i="26"/>
  <c r="B65" i="26"/>
  <c r="B66" i="26"/>
  <c r="B67" i="26"/>
  <c r="B68" i="26"/>
  <c r="B69" i="26"/>
  <c r="B70" i="26"/>
  <c r="B71" i="26"/>
  <c r="B72" i="26"/>
  <c r="B73" i="26"/>
  <c r="B74" i="26"/>
  <c r="B75" i="26"/>
  <c r="B76" i="26"/>
  <c r="B77" i="26"/>
  <c r="B78" i="26"/>
  <c r="B79" i="26"/>
  <c r="B80" i="26"/>
  <c r="B81" i="26"/>
  <c r="B82" i="26"/>
  <c r="B83" i="26"/>
  <c r="B84" i="26"/>
  <c r="B85" i="26"/>
  <c r="B86" i="26"/>
  <c r="B87" i="26"/>
  <c r="B88" i="26"/>
  <c r="B89" i="26"/>
  <c r="B90" i="26"/>
  <c r="B91" i="26"/>
  <c r="B92" i="26"/>
  <c r="B93" i="26"/>
  <c r="B94" i="26"/>
  <c r="B95" i="26"/>
  <c r="B96" i="26"/>
  <c r="B97" i="26"/>
  <c r="B98" i="26"/>
  <c r="B99" i="26"/>
  <c r="B100" i="26"/>
  <c r="B101" i="26"/>
  <c r="B102" i="26"/>
  <c r="B103" i="26"/>
  <c r="B104" i="26"/>
  <c r="B105" i="26"/>
  <c r="B106" i="26"/>
  <c r="B107" i="26"/>
  <c r="B8" i="26"/>
  <c r="J28" i="26"/>
  <c r="J48" i="26"/>
  <c r="J68" i="26"/>
  <c r="AL107" i="26"/>
  <c r="AJ107" i="26"/>
  <c r="AK107" i="26" s="1"/>
  <c r="AG107" i="26"/>
  <c r="AH107" i="26" s="1"/>
  <c r="AI107" i="26" s="1"/>
  <c r="AF107" i="26"/>
  <c r="AD107" i="26"/>
  <c r="AE107" i="26" s="1"/>
  <c r="AC107" i="26"/>
  <c r="AA107" i="26"/>
  <c r="AB107" i="26" s="1"/>
  <c r="T107" i="26"/>
  <c r="S107" i="26"/>
  <c r="M107" i="26"/>
  <c r="L107" i="26"/>
  <c r="N107" i="26" s="1"/>
  <c r="I107" i="26"/>
  <c r="J107" i="26" s="1"/>
  <c r="H107" i="26"/>
  <c r="E107" i="26"/>
  <c r="G107" i="26" s="1"/>
  <c r="AL106" i="26"/>
  <c r="AK106" i="26"/>
  <c r="AJ106" i="26"/>
  <c r="AG106" i="26"/>
  <c r="AH106" i="26" s="1"/>
  <c r="AI106" i="26" s="1"/>
  <c r="AF106" i="26"/>
  <c r="AD106" i="26"/>
  <c r="AE106" i="26" s="1"/>
  <c r="AC106" i="26"/>
  <c r="AA106" i="26"/>
  <c r="AB106" i="26" s="1"/>
  <c r="T106" i="26"/>
  <c r="S106" i="26"/>
  <c r="M106" i="26"/>
  <c r="L106" i="26"/>
  <c r="N106" i="26" s="1"/>
  <c r="I106" i="26"/>
  <c r="J106" i="26" s="1"/>
  <c r="H106" i="26"/>
  <c r="E106" i="26"/>
  <c r="G106" i="26" s="1"/>
  <c r="AL105" i="26"/>
  <c r="AJ105" i="26"/>
  <c r="AK105" i="26" s="1"/>
  <c r="AH105" i="26"/>
  <c r="AI105" i="26" s="1"/>
  <c r="AG105" i="26"/>
  <c r="AF105" i="26"/>
  <c r="AD105" i="26"/>
  <c r="AE105" i="26" s="1"/>
  <c r="AC105" i="26"/>
  <c r="AA105" i="26"/>
  <c r="AB105" i="26" s="1"/>
  <c r="T105" i="26"/>
  <c r="S105" i="26"/>
  <c r="M105" i="26"/>
  <c r="L105" i="26"/>
  <c r="N105" i="26" s="1"/>
  <c r="I105" i="26"/>
  <c r="J105" i="26" s="1"/>
  <c r="H105" i="26"/>
  <c r="G105" i="26"/>
  <c r="E105" i="26"/>
  <c r="AL104" i="26"/>
  <c r="AJ104" i="26"/>
  <c r="AK104" i="26" s="1"/>
  <c r="AG104" i="26"/>
  <c r="AH104" i="26" s="1"/>
  <c r="AI104" i="26" s="1"/>
  <c r="AF104" i="26"/>
  <c r="AD104" i="26"/>
  <c r="AE104" i="26" s="1"/>
  <c r="AC104" i="26"/>
  <c r="AA104" i="26"/>
  <c r="AB104" i="26" s="1"/>
  <c r="T104" i="26"/>
  <c r="S104" i="26"/>
  <c r="N104" i="26"/>
  <c r="M104" i="26"/>
  <c r="L104" i="26"/>
  <c r="I104" i="26"/>
  <c r="J104" i="26" s="1"/>
  <c r="H104" i="26"/>
  <c r="E104" i="26"/>
  <c r="G104" i="26" s="1"/>
  <c r="AL103" i="26"/>
  <c r="AJ103" i="26"/>
  <c r="AK103" i="26" s="1"/>
  <c r="AG103" i="26"/>
  <c r="AH103" i="26" s="1"/>
  <c r="AI103" i="26" s="1"/>
  <c r="AF103" i="26"/>
  <c r="AD103" i="26"/>
  <c r="AE103" i="26" s="1"/>
  <c r="AC103" i="26"/>
  <c r="AA103" i="26"/>
  <c r="AB103" i="26" s="1"/>
  <c r="T103" i="26"/>
  <c r="S103" i="26"/>
  <c r="M103" i="26"/>
  <c r="L103" i="26"/>
  <c r="N103" i="26" s="1"/>
  <c r="I103" i="26"/>
  <c r="J103" i="26" s="1"/>
  <c r="H103" i="26"/>
  <c r="E103" i="26"/>
  <c r="G103" i="26" s="1"/>
  <c r="AL102" i="26"/>
  <c r="AK102" i="26"/>
  <c r="AJ102" i="26"/>
  <c r="AG102" i="26"/>
  <c r="AH102" i="26" s="1"/>
  <c r="AI102" i="26" s="1"/>
  <c r="AF102" i="26"/>
  <c r="AD102" i="26"/>
  <c r="AE102" i="26" s="1"/>
  <c r="AC102" i="26"/>
  <c r="AA102" i="26"/>
  <c r="AB102" i="26" s="1"/>
  <c r="T102" i="26"/>
  <c r="S102" i="26"/>
  <c r="M102" i="26"/>
  <c r="L102" i="26"/>
  <c r="N102" i="26" s="1"/>
  <c r="I102" i="26"/>
  <c r="J102" i="26" s="1"/>
  <c r="H102" i="26"/>
  <c r="G102" i="26"/>
  <c r="E102" i="26"/>
  <c r="AL101" i="26"/>
  <c r="AJ101" i="26"/>
  <c r="AK101" i="26" s="1"/>
  <c r="AG101" i="26"/>
  <c r="AH101" i="26" s="1"/>
  <c r="AI101" i="26" s="1"/>
  <c r="AF101" i="26"/>
  <c r="AD101" i="26"/>
  <c r="AE101" i="26" s="1"/>
  <c r="AC101" i="26"/>
  <c r="AA101" i="26"/>
  <c r="AB101" i="26" s="1"/>
  <c r="T101" i="26"/>
  <c r="S101" i="26"/>
  <c r="M101" i="26"/>
  <c r="L101" i="26"/>
  <c r="N101" i="26" s="1"/>
  <c r="I101" i="26"/>
  <c r="J101" i="26" s="1"/>
  <c r="H101" i="26"/>
  <c r="G101" i="26"/>
  <c r="E101" i="26"/>
  <c r="AL100" i="26"/>
  <c r="AJ100" i="26"/>
  <c r="AK100" i="26" s="1"/>
  <c r="AG100" i="26"/>
  <c r="AH100" i="26" s="1"/>
  <c r="AI100" i="26" s="1"/>
  <c r="AF100" i="26"/>
  <c r="AD100" i="26"/>
  <c r="AE100" i="26" s="1"/>
  <c r="AC100" i="26"/>
  <c r="AA100" i="26"/>
  <c r="AB100" i="26" s="1"/>
  <c r="T100" i="26"/>
  <c r="S100" i="26"/>
  <c r="N100" i="26"/>
  <c r="M100" i="26"/>
  <c r="L100" i="26"/>
  <c r="I100" i="26"/>
  <c r="J100" i="26" s="1"/>
  <c r="H100" i="26"/>
  <c r="G100" i="26"/>
  <c r="E100" i="26"/>
  <c r="AL99" i="26"/>
  <c r="AK99" i="26"/>
  <c r="AJ99" i="26"/>
  <c r="AG99" i="26"/>
  <c r="AH99" i="26" s="1"/>
  <c r="AI99" i="26" s="1"/>
  <c r="AF99" i="26"/>
  <c r="AD99" i="26"/>
  <c r="AE99" i="26" s="1"/>
  <c r="AC99" i="26"/>
  <c r="AA99" i="26"/>
  <c r="AB99" i="26" s="1"/>
  <c r="T99" i="26"/>
  <c r="S99" i="26"/>
  <c r="M99" i="26"/>
  <c r="L99" i="26"/>
  <c r="N99" i="26" s="1"/>
  <c r="I99" i="26"/>
  <c r="J99" i="26" s="1"/>
  <c r="H99" i="26"/>
  <c r="G99" i="26"/>
  <c r="E99" i="26"/>
  <c r="AL98" i="26"/>
  <c r="AK98" i="26"/>
  <c r="AJ98" i="26"/>
  <c r="AG98" i="26"/>
  <c r="AH98" i="26" s="1"/>
  <c r="AI98" i="26" s="1"/>
  <c r="AF98" i="26"/>
  <c r="AD98" i="26"/>
  <c r="AE98" i="26" s="1"/>
  <c r="AC98" i="26"/>
  <c r="AA98" i="26"/>
  <c r="AB98" i="26" s="1"/>
  <c r="T98" i="26"/>
  <c r="S98" i="26"/>
  <c r="N98" i="26"/>
  <c r="M98" i="26"/>
  <c r="L98" i="26"/>
  <c r="I98" i="26"/>
  <c r="J98" i="26" s="1"/>
  <c r="H98" i="26"/>
  <c r="G98" i="26"/>
  <c r="E98" i="26"/>
  <c r="AL97" i="26"/>
  <c r="AK97" i="26"/>
  <c r="AJ97" i="26"/>
  <c r="AG97" i="26"/>
  <c r="AH97" i="26" s="1"/>
  <c r="AI97" i="26" s="1"/>
  <c r="AF97" i="26"/>
  <c r="AD97" i="26"/>
  <c r="AE97" i="26" s="1"/>
  <c r="AC97" i="26"/>
  <c r="AA97" i="26"/>
  <c r="AB97" i="26" s="1"/>
  <c r="T97" i="26"/>
  <c r="S97" i="26"/>
  <c r="M97" i="26"/>
  <c r="L97" i="26"/>
  <c r="N97" i="26" s="1"/>
  <c r="I97" i="26"/>
  <c r="J97" i="26" s="1"/>
  <c r="H97" i="26"/>
  <c r="G97" i="26"/>
  <c r="E97" i="26"/>
  <c r="AL96" i="26"/>
  <c r="AK96" i="26"/>
  <c r="AJ96" i="26"/>
  <c r="AG96" i="26"/>
  <c r="AH96" i="26" s="1"/>
  <c r="AI96" i="26" s="1"/>
  <c r="AF96" i="26"/>
  <c r="AD96" i="26"/>
  <c r="AE96" i="26" s="1"/>
  <c r="AC96" i="26"/>
  <c r="AA96" i="26"/>
  <c r="AB96" i="26" s="1"/>
  <c r="T96" i="26"/>
  <c r="S96" i="26"/>
  <c r="M96" i="26"/>
  <c r="L96" i="26"/>
  <c r="N96" i="26" s="1"/>
  <c r="I96" i="26"/>
  <c r="J96" i="26" s="1"/>
  <c r="H96" i="26"/>
  <c r="E96" i="26"/>
  <c r="G96" i="26" s="1"/>
  <c r="AL95" i="26"/>
  <c r="AK95" i="26"/>
  <c r="AJ95" i="26"/>
  <c r="AG95" i="26"/>
  <c r="AH95" i="26" s="1"/>
  <c r="AI95" i="26" s="1"/>
  <c r="AF95" i="26"/>
  <c r="AD95" i="26"/>
  <c r="AE95" i="26" s="1"/>
  <c r="AC95" i="26"/>
  <c r="AA95" i="26"/>
  <c r="AB95" i="26" s="1"/>
  <c r="T95" i="26"/>
  <c r="S95" i="26"/>
  <c r="M95" i="26"/>
  <c r="L95" i="26"/>
  <c r="N95" i="26" s="1"/>
  <c r="I95" i="26"/>
  <c r="J95" i="26" s="1"/>
  <c r="H95" i="26"/>
  <c r="E95" i="26"/>
  <c r="G95" i="26" s="1"/>
  <c r="AL94" i="26"/>
  <c r="AK94" i="26"/>
  <c r="AJ94" i="26"/>
  <c r="AG94" i="26"/>
  <c r="AH94" i="26" s="1"/>
  <c r="AI94" i="26" s="1"/>
  <c r="AF94" i="26"/>
  <c r="AD94" i="26"/>
  <c r="AE94" i="26" s="1"/>
  <c r="AC94" i="26"/>
  <c r="AA94" i="26"/>
  <c r="AB94" i="26" s="1"/>
  <c r="T94" i="26"/>
  <c r="S94" i="26"/>
  <c r="M94" i="26"/>
  <c r="L94" i="26"/>
  <c r="N94" i="26" s="1"/>
  <c r="I94" i="26"/>
  <c r="J94" i="26" s="1"/>
  <c r="H94" i="26"/>
  <c r="G94" i="26"/>
  <c r="E94" i="26"/>
  <c r="AL93" i="26"/>
  <c r="AJ93" i="26"/>
  <c r="AK93" i="26" s="1"/>
  <c r="AG93" i="26"/>
  <c r="AH93" i="26" s="1"/>
  <c r="AI93" i="26" s="1"/>
  <c r="AF93" i="26"/>
  <c r="AD93" i="26"/>
  <c r="AE93" i="26" s="1"/>
  <c r="AC93" i="26"/>
  <c r="AA93" i="26"/>
  <c r="AB93" i="26" s="1"/>
  <c r="T93" i="26"/>
  <c r="S93" i="26"/>
  <c r="M93" i="26"/>
  <c r="L93" i="26"/>
  <c r="N93" i="26" s="1"/>
  <c r="I93" i="26"/>
  <c r="J93" i="26" s="1"/>
  <c r="H93" i="26"/>
  <c r="G93" i="26"/>
  <c r="E93" i="26"/>
  <c r="AL92" i="26"/>
  <c r="AJ92" i="26"/>
  <c r="AK92" i="26" s="1"/>
  <c r="AG92" i="26"/>
  <c r="AH92" i="26" s="1"/>
  <c r="AI92" i="26" s="1"/>
  <c r="AF92" i="26"/>
  <c r="AD92" i="26"/>
  <c r="AE92" i="26" s="1"/>
  <c r="AC92" i="26"/>
  <c r="AA92" i="26"/>
  <c r="AB92" i="26" s="1"/>
  <c r="T92" i="26"/>
  <c r="S92" i="26"/>
  <c r="N92" i="26"/>
  <c r="M92" i="26"/>
  <c r="L92" i="26"/>
  <c r="I92" i="26"/>
  <c r="J92" i="26" s="1"/>
  <c r="H92" i="26"/>
  <c r="G92" i="26"/>
  <c r="E92" i="26"/>
  <c r="AL91" i="26"/>
  <c r="AK91" i="26"/>
  <c r="AJ91" i="26"/>
  <c r="AG91" i="26"/>
  <c r="AH91" i="26" s="1"/>
  <c r="AI91" i="26" s="1"/>
  <c r="AF91" i="26"/>
  <c r="AD91" i="26"/>
  <c r="AE91" i="26" s="1"/>
  <c r="AC91" i="26"/>
  <c r="AA91" i="26"/>
  <c r="AB91" i="26" s="1"/>
  <c r="T91" i="26"/>
  <c r="S91" i="26"/>
  <c r="M91" i="26"/>
  <c r="L91" i="26"/>
  <c r="N91" i="26" s="1"/>
  <c r="I91" i="26"/>
  <c r="J91" i="26" s="1"/>
  <c r="H91" i="26"/>
  <c r="G91" i="26"/>
  <c r="E91" i="26"/>
  <c r="AL90" i="26"/>
  <c r="AK90" i="26"/>
  <c r="AJ90" i="26"/>
  <c r="AG90" i="26"/>
  <c r="AH90" i="26" s="1"/>
  <c r="AI90" i="26" s="1"/>
  <c r="AF90" i="26"/>
  <c r="AD90" i="26"/>
  <c r="AE90" i="26" s="1"/>
  <c r="AC90" i="26"/>
  <c r="AA90" i="26"/>
  <c r="AB90" i="26" s="1"/>
  <c r="T90" i="26"/>
  <c r="S90" i="26"/>
  <c r="N90" i="26"/>
  <c r="M90" i="26"/>
  <c r="L90" i="26"/>
  <c r="I90" i="26"/>
  <c r="J90" i="26" s="1"/>
  <c r="H90" i="26"/>
  <c r="G90" i="26"/>
  <c r="E90" i="26"/>
  <c r="AL89" i="26"/>
  <c r="AK89" i="26"/>
  <c r="AJ89" i="26"/>
  <c r="AG89" i="26"/>
  <c r="AH89" i="26" s="1"/>
  <c r="AI89" i="26" s="1"/>
  <c r="AF89" i="26"/>
  <c r="AD89" i="26"/>
  <c r="AE89" i="26" s="1"/>
  <c r="AC89" i="26"/>
  <c r="AA89" i="26"/>
  <c r="AB89" i="26" s="1"/>
  <c r="T89" i="26"/>
  <c r="S89" i="26"/>
  <c r="M89" i="26"/>
  <c r="L89" i="26"/>
  <c r="N89" i="26" s="1"/>
  <c r="I89" i="26"/>
  <c r="J89" i="26" s="1"/>
  <c r="H89" i="26"/>
  <c r="G89" i="26"/>
  <c r="E89" i="26"/>
  <c r="AL88" i="26"/>
  <c r="AK88" i="26"/>
  <c r="AJ88" i="26"/>
  <c r="AG88" i="26"/>
  <c r="AH88" i="26" s="1"/>
  <c r="AI88" i="26" s="1"/>
  <c r="AF88" i="26"/>
  <c r="AD88" i="26"/>
  <c r="AE88" i="26" s="1"/>
  <c r="AC88" i="26"/>
  <c r="AA88" i="26"/>
  <c r="AB88" i="26" s="1"/>
  <c r="T88" i="26"/>
  <c r="S88" i="26"/>
  <c r="M88" i="26"/>
  <c r="L88" i="26"/>
  <c r="N88" i="26" s="1"/>
  <c r="I88" i="26"/>
  <c r="J88" i="26" s="1"/>
  <c r="H88" i="26"/>
  <c r="E88" i="26"/>
  <c r="G88" i="26" s="1"/>
  <c r="AL87" i="26"/>
  <c r="AJ87" i="26"/>
  <c r="AK87" i="26" s="1"/>
  <c r="AG87" i="26"/>
  <c r="AH87" i="26" s="1"/>
  <c r="AI87" i="26" s="1"/>
  <c r="AF87" i="26"/>
  <c r="AD87" i="26"/>
  <c r="AE87" i="26" s="1"/>
  <c r="AC87" i="26"/>
  <c r="AA87" i="26"/>
  <c r="AB87" i="26" s="1"/>
  <c r="T87" i="26"/>
  <c r="S87" i="26"/>
  <c r="M87" i="26"/>
  <c r="L87" i="26"/>
  <c r="N87" i="26" s="1"/>
  <c r="O87" i="26" s="1"/>
  <c r="I87" i="26"/>
  <c r="J87" i="26" s="1"/>
  <c r="H87" i="26"/>
  <c r="G87" i="26"/>
  <c r="E87" i="26"/>
  <c r="AL86" i="26"/>
  <c r="AJ86" i="26"/>
  <c r="AK86" i="26" s="1"/>
  <c r="AH86" i="26"/>
  <c r="AI86" i="26" s="1"/>
  <c r="AG86" i="26"/>
  <c r="AF86" i="26"/>
  <c r="AD86" i="26"/>
  <c r="AE86" i="26" s="1"/>
  <c r="AC86" i="26"/>
  <c r="AB86" i="26"/>
  <c r="AA86" i="26"/>
  <c r="T86" i="26"/>
  <c r="S86" i="26"/>
  <c r="M86" i="26"/>
  <c r="L86" i="26"/>
  <c r="N86" i="26" s="1"/>
  <c r="I86" i="26"/>
  <c r="J86" i="26" s="1"/>
  <c r="H86" i="26"/>
  <c r="E86" i="26"/>
  <c r="G86" i="26" s="1"/>
  <c r="AL85" i="26"/>
  <c r="AJ85" i="26"/>
  <c r="AK85" i="26" s="1"/>
  <c r="AG85" i="26"/>
  <c r="AH85" i="26" s="1"/>
  <c r="AI85" i="26" s="1"/>
  <c r="AF85" i="26"/>
  <c r="AD85" i="26"/>
  <c r="AE85" i="26" s="1"/>
  <c r="AC85" i="26"/>
  <c r="AA85" i="26"/>
  <c r="AB85" i="26" s="1"/>
  <c r="T85" i="26"/>
  <c r="S85" i="26"/>
  <c r="M85" i="26"/>
  <c r="L85" i="26"/>
  <c r="N85" i="26" s="1"/>
  <c r="O85" i="26" s="1"/>
  <c r="I85" i="26"/>
  <c r="J85" i="26" s="1"/>
  <c r="H85" i="26"/>
  <c r="G85" i="26"/>
  <c r="E85" i="26"/>
  <c r="AL84" i="26"/>
  <c r="AJ84" i="26"/>
  <c r="AK84" i="26" s="1"/>
  <c r="AG84" i="26"/>
  <c r="AH84" i="26" s="1"/>
  <c r="AI84" i="26" s="1"/>
  <c r="AF84" i="26"/>
  <c r="AD84" i="26"/>
  <c r="AE84" i="26" s="1"/>
  <c r="AC84" i="26"/>
  <c r="AA84" i="26"/>
  <c r="AB84" i="26" s="1"/>
  <c r="T84" i="26"/>
  <c r="S84" i="26"/>
  <c r="M84" i="26"/>
  <c r="L84" i="26"/>
  <c r="N84" i="26" s="1"/>
  <c r="I84" i="26"/>
  <c r="J84" i="26" s="1"/>
  <c r="H84" i="26"/>
  <c r="E84" i="26"/>
  <c r="G84" i="26" s="1"/>
  <c r="AL83" i="26"/>
  <c r="AJ83" i="26"/>
  <c r="AK83" i="26" s="1"/>
  <c r="AG83" i="26"/>
  <c r="AH83" i="26" s="1"/>
  <c r="AI83" i="26" s="1"/>
  <c r="AF83" i="26"/>
  <c r="AD83" i="26"/>
  <c r="AE83" i="26" s="1"/>
  <c r="AC83" i="26"/>
  <c r="AA83" i="26"/>
  <c r="AB83" i="26" s="1"/>
  <c r="T83" i="26"/>
  <c r="S83" i="26"/>
  <c r="M83" i="26"/>
  <c r="L83" i="26"/>
  <c r="N83" i="26" s="1"/>
  <c r="O83" i="26" s="1"/>
  <c r="I83" i="26"/>
  <c r="J83" i="26" s="1"/>
  <c r="H83" i="26"/>
  <c r="G83" i="26"/>
  <c r="E83" i="26"/>
  <c r="AL82" i="26"/>
  <c r="AJ82" i="26"/>
  <c r="AK82" i="26" s="1"/>
  <c r="AG82" i="26"/>
  <c r="AH82" i="26" s="1"/>
  <c r="AI82" i="26" s="1"/>
  <c r="AF82" i="26"/>
  <c r="AD82" i="26"/>
  <c r="AE82" i="26" s="1"/>
  <c r="AC82" i="26"/>
  <c r="AA82" i="26"/>
  <c r="AB82" i="26" s="1"/>
  <c r="T82" i="26"/>
  <c r="S82" i="26"/>
  <c r="M82" i="26"/>
  <c r="L82" i="26"/>
  <c r="N82" i="26" s="1"/>
  <c r="I82" i="26"/>
  <c r="J82" i="26" s="1"/>
  <c r="H82" i="26"/>
  <c r="E82" i="26"/>
  <c r="G82" i="26" s="1"/>
  <c r="AL81" i="26"/>
  <c r="AJ81" i="26"/>
  <c r="AK81" i="26" s="1"/>
  <c r="AG81" i="26"/>
  <c r="AH81" i="26" s="1"/>
  <c r="AI81" i="26" s="1"/>
  <c r="AF81" i="26"/>
  <c r="AD81" i="26"/>
  <c r="AE81" i="26" s="1"/>
  <c r="AC81" i="26"/>
  <c r="AA81" i="26"/>
  <c r="AB81" i="26" s="1"/>
  <c r="T81" i="26"/>
  <c r="S81" i="26"/>
  <c r="M81" i="26"/>
  <c r="L81" i="26"/>
  <c r="N81" i="26" s="1"/>
  <c r="O81" i="26" s="1"/>
  <c r="I81" i="26"/>
  <c r="J81" i="26" s="1"/>
  <c r="H81" i="26"/>
  <c r="G81" i="26"/>
  <c r="E81" i="26"/>
  <c r="AL80" i="26"/>
  <c r="AJ80" i="26"/>
  <c r="AK80" i="26" s="1"/>
  <c r="AG80" i="26"/>
  <c r="AH80" i="26" s="1"/>
  <c r="AI80" i="26" s="1"/>
  <c r="AF80" i="26"/>
  <c r="AD80" i="26"/>
  <c r="AE80" i="26" s="1"/>
  <c r="AC80" i="26"/>
  <c r="AA80" i="26"/>
  <c r="AB80" i="26" s="1"/>
  <c r="T80" i="26"/>
  <c r="S80" i="26"/>
  <c r="M80" i="26"/>
  <c r="L80" i="26"/>
  <c r="N80" i="26" s="1"/>
  <c r="I80" i="26"/>
  <c r="J80" i="26" s="1"/>
  <c r="H80" i="26"/>
  <c r="E80" i="26"/>
  <c r="G80" i="26" s="1"/>
  <c r="AL79" i="26"/>
  <c r="AJ79" i="26"/>
  <c r="AK79" i="26" s="1"/>
  <c r="AG79" i="26"/>
  <c r="AH79" i="26" s="1"/>
  <c r="AI79" i="26" s="1"/>
  <c r="AF79" i="26"/>
  <c r="AD79" i="26"/>
  <c r="AE79" i="26" s="1"/>
  <c r="AC79" i="26"/>
  <c r="AA79" i="26"/>
  <c r="AB79" i="26" s="1"/>
  <c r="T79" i="26"/>
  <c r="S79" i="26"/>
  <c r="M79" i="26"/>
  <c r="L79" i="26"/>
  <c r="N79" i="26" s="1"/>
  <c r="O79" i="26" s="1"/>
  <c r="I79" i="26"/>
  <c r="J79" i="26" s="1"/>
  <c r="H79" i="26"/>
  <c r="G79" i="26"/>
  <c r="E79" i="26"/>
  <c r="AL78" i="26"/>
  <c r="AJ78" i="26"/>
  <c r="AK78" i="26" s="1"/>
  <c r="AG78" i="26"/>
  <c r="AH78" i="26" s="1"/>
  <c r="AI78" i="26" s="1"/>
  <c r="AF78" i="26"/>
  <c r="AD78" i="26"/>
  <c r="AE78" i="26" s="1"/>
  <c r="AC78" i="26"/>
  <c r="AA78" i="26"/>
  <c r="AB78" i="26" s="1"/>
  <c r="T78" i="26"/>
  <c r="S78" i="26"/>
  <c r="M78" i="26"/>
  <c r="L78" i="26"/>
  <c r="N78" i="26" s="1"/>
  <c r="I78" i="26"/>
  <c r="J78" i="26" s="1"/>
  <c r="H78" i="26"/>
  <c r="E78" i="26"/>
  <c r="G78" i="26" s="1"/>
  <c r="AL77" i="26"/>
  <c r="AJ77" i="26"/>
  <c r="AK77" i="26" s="1"/>
  <c r="AG77" i="26"/>
  <c r="AH77" i="26" s="1"/>
  <c r="AI77" i="26" s="1"/>
  <c r="AF77" i="26"/>
  <c r="AD77" i="26"/>
  <c r="AE77" i="26" s="1"/>
  <c r="AC77" i="26"/>
  <c r="AA77" i="26"/>
  <c r="AB77" i="26" s="1"/>
  <c r="T77" i="26"/>
  <c r="S77" i="26"/>
  <c r="M77" i="26"/>
  <c r="L77" i="26"/>
  <c r="N77" i="26" s="1"/>
  <c r="O77" i="26" s="1"/>
  <c r="I77" i="26"/>
  <c r="J77" i="26" s="1"/>
  <c r="H77" i="26"/>
  <c r="G77" i="26"/>
  <c r="E77" i="26"/>
  <c r="AL76" i="26"/>
  <c r="AJ76" i="26"/>
  <c r="AK76" i="26" s="1"/>
  <c r="AG76" i="26"/>
  <c r="AH76" i="26" s="1"/>
  <c r="AI76" i="26" s="1"/>
  <c r="AF76" i="26"/>
  <c r="AD76" i="26"/>
  <c r="AE76" i="26" s="1"/>
  <c r="AC76" i="26"/>
  <c r="AA76" i="26"/>
  <c r="AB76" i="26" s="1"/>
  <c r="T76" i="26"/>
  <c r="S76" i="26"/>
  <c r="M76" i="26"/>
  <c r="L76" i="26"/>
  <c r="N76" i="26" s="1"/>
  <c r="I76" i="26"/>
  <c r="J76" i="26" s="1"/>
  <c r="H76" i="26"/>
  <c r="E76" i="26"/>
  <c r="G76" i="26" s="1"/>
  <c r="AL75" i="26"/>
  <c r="AJ75" i="26"/>
  <c r="AK75" i="26" s="1"/>
  <c r="AG75" i="26"/>
  <c r="AH75" i="26" s="1"/>
  <c r="AI75" i="26" s="1"/>
  <c r="AF75" i="26"/>
  <c r="AD75" i="26"/>
  <c r="AE75" i="26" s="1"/>
  <c r="AC75" i="26"/>
  <c r="AA75" i="26"/>
  <c r="AB75" i="26" s="1"/>
  <c r="T75" i="26"/>
  <c r="S75" i="26"/>
  <c r="M75" i="26"/>
  <c r="L75" i="26"/>
  <c r="N75" i="26" s="1"/>
  <c r="O75" i="26" s="1"/>
  <c r="I75" i="26"/>
  <c r="J75" i="26" s="1"/>
  <c r="H75" i="26"/>
  <c r="G75" i="26"/>
  <c r="E75" i="26"/>
  <c r="AL74" i="26"/>
  <c r="AJ74" i="26"/>
  <c r="AK74" i="26" s="1"/>
  <c r="AG74" i="26"/>
  <c r="AH74" i="26" s="1"/>
  <c r="AI74" i="26" s="1"/>
  <c r="AF74" i="26"/>
  <c r="AD74" i="26"/>
  <c r="AE74" i="26" s="1"/>
  <c r="AC74" i="26"/>
  <c r="AA74" i="26"/>
  <c r="AB74" i="26" s="1"/>
  <c r="T74" i="26"/>
  <c r="S74" i="26"/>
  <c r="M74" i="26"/>
  <c r="L74" i="26"/>
  <c r="N74" i="26" s="1"/>
  <c r="I74" i="26"/>
  <c r="J74" i="26" s="1"/>
  <c r="H74" i="26"/>
  <c r="E74" i="26"/>
  <c r="G74" i="26" s="1"/>
  <c r="AL73" i="26"/>
  <c r="AJ73" i="26"/>
  <c r="AK73" i="26" s="1"/>
  <c r="AG73" i="26"/>
  <c r="AH73" i="26" s="1"/>
  <c r="AI73" i="26" s="1"/>
  <c r="AF73" i="26"/>
  <c r="AD73" i="26"/>
  <c r="AE73" i="26" s="1"/>
  <c r="AC73" i="26"/>
  <c r="AA73" i="26"/>
  <c r="AB73" i="26" s="1"/>
  <c r="T73" i="26"/>
  <c r="S73" i="26"/>
  <c r="M73" i="26"/>
  <c r="L73" i="26"/>
  <c r="N73" i="26" s="1"/>
  <c r="O73" i="26" s="1"/>
  <c r="I73" i="26"/>
  <c r="J73" i="26" s="1"/>
  <c r="H73" i="26"/>
  <c r="G73" i="26"/>
  <c r="E73" i="26"/>
  <c r="AL72" i="26"/>
  <c r="AJ72" i="26"/>
  <c r="AK72" i="26" s="1"/>
  <c r="AG72" i="26"/>
  <c r="AH72" i="26" s="1"/>
  <c r="AI72" i="26" s="1"/>
  <c r="AF72" i="26"/>
  <c r="AD72" i="26"/>
  <c r="AE72" i="26" s="1"/>
  <c r="AC72" i="26"/>
  <c r="AA72" i="26"/>
  <c r="AB72" i="26" s="1"/>
  <c r="T72" i="26"/>
  <c r="S72" i="26"/>
  <c r="M72" i="26"/>
  <c r="L72" i="26"/>
  <c r="N72" i="26" s="1"/>
  <c r="I72" i="26"/>
  <c r="J72" i="26" s="1"/>
  <c r="H72" i="26"/>
  <c r="E72" i="26"/>
  <c r="G72" i="26" s="1"/>
  <c r="AL71" i="26"/>
  <c r="AJ71" i="26"/>
  <c r="AK71" i="26" s="1"/>
  <c r="AG71" i="26"/>
  <c r="AH71" i="26" s="1"/>
  <c r="AI71" i="26" s="1"/>
  <c r="AF71" i="26"/>
  <c r="AD71" i="26"/>
  <c r="AE71" i="26" s="1"/>
  <c r="AC71" i="26"/>
  <c r="AA71" i="26"/>
  <c r="AB71" i="26" s="1"/>
  <c r="T71" i="26"/>
  <c r="S71" i="26"/>
  <c r="M71" i="26"/>
  <c r="L71" i="26"/>
  <c r="N71" i="26" s="1"/>
  <c r="O71" i="26" s="1"/>
  <c r="I71" i="26"/>
  <c r="J71" i="26" s="1"/>
  <c r="H71" i="26"/>
  <c r="G71" i="26"/>
  <c r="E71" i="26"/>
  <c r="AL70" i="26"/>
  <c r="AJ70" i="26"/>
  <c r="AK70" i="26" s="1"/>
  <c r="AG70" i="26"/>
  <c r="AH70" i="26" s="1"/>
  <c r="AI70" i="26" s="1"/>
  <c r="AF70" i="26"/>
  <c r="AD70" i="26"/>
  <c r="AE70" i="26" s="1"/>
  <c r="AC70" i="26"/>
  <c r="AA70" i="26"/>
  <c r="AB70" i="26" s="1"/>
  <c r="T70" i="26"/>
  <c r="S70" i="26"/>
  <c r="M70" i="26"/>
  <c r="L70" i="26"/>
  <c r="N70" i="26" s="1"/>
  <c r="I70" i="26"/>
  <c r="J70" i="26" s="1"/>
  <c r="H70" i="26"/>
  <c r="E70" i="26"/>
  <c r="G70" i="26" s="1"/>
  <c r="AL69" i="26"/>
  <c r="AJ69" i="26"/>
  <c r="AK69" i="26" s="1"/>
  <c r="AG69" i="26"/>
  <c r="AH69" i="26" s="1"/>
  <c r="AI69" i="26" s="1"/>
  <c r="AF69" i="26"/>
  <c r="AD69" i="26"/>
  <c r="AE69" i="26" s="1"/>
  <c r="AC69" i="26"/>
  <c r="AA69" i="26"/>
  <c r="AB69" i="26" s="1"/>
  <c r="T69" i="26"/>
  <c r="S69" i="26"/>
  <c r="M69" i="26"/>
  <c r="L69" i="26"/>
  <c r="N69" i="26" s="1"/>
  <c r="O69" i="26" s="1"/>
  <c r="I69" i="26"/>
  <c r="J69" i="26" s="1"/>
  <c r="H69" i="26"/>
  <c r="G69" i="26"/>
  <c r="E69" i="26"/>
  <c r="AL68" i="26"/>
  <c r="AJ68" i="26"/>
  <c r="AK68" i="26" s="1"/>
  <c r="AG68" i="26"/>
  <c r="AH68" i="26" s="1"/>
  <c r="AI68" i="26" s="1"/>
  <c r="AF68" i="26"/>
  <c r="AD68" i="26"/>
  <c r="AE68" i="26" s="1"/>
  <c r="AC68" i="26"/>
  <c r="AA68" i="26"/>
  <c r="AB68" i="26" s="1"/>
  <c r="T68" i="26"/>
  <c r="S68" i="26"/>
  <c r="M68" i="26"/>
  <c r="L68" i="26"/>
  <c r="N68" i="26" s="1"/>
  <c r="G68" i="26"/>
  <c r="AL67" i="26"/>
  <c r="AJ67" i="26"/>
  <c r="AK67" i="26" s="1"/>
  <c r="AG67" i="26"/>
  <c r="AH67" i="26" s="1"/>
  <c r="AI67" i="26" s="1"/>
  <c r="AF67" i="26"/>
  <c r="AD67" i="26"/>
  <c r="AE67" i="26" s="1"/>
  <c r="AC67" i="26"/>
  <c r="AB67" i="26"/>
  <c r="AA67" i="26"/>
  <c r="T67" i="26"/>
  <c r="S67" i="26"/>
  <c r="N67" i="26"/>
  <c r="M67" i="26"/>
  <c r="L67" i="26"/>
  <c r="I67" i="26"/>
  <c r="J67" i="26" s="1"/>
  <c r="H67" i="26"/>
  <c r="E67" i="26"/>
  <c r="G67" i="26" s="1"/>
  <c r="AL66" i="26"/>
  <c r="AJ66" i="26"/>
  <c r="AK66" i="26" s="1"/>
  <c r="AH66" i="26"/>
  <c r="AI66" i="26" s="1"/>
  <c r="AG66" i="26"/>
  <c r="AF66" i="26"/>
  <c r="AD66" i="26"/>
  <c r="AE66" i="26" s="1"/>
  <c r="AC66" i="26"/>
  <c r="AA66" i="26"/>
  <c r="AB66" i="26" s="1"/>
  <c r="T66" i="26"/>
  <c r="S66" i="26"/>
  <c r="M66" i="26"/>
  <c r="L66" i="26"/>
  <c r="I66" i="26"/>
  <c r="J66" i="26" s="1"/>
  <c r="H66" i="26"/>
  <c r="E66" i="26"/>
  <c r="G66" i="26" s="1"/>
  <c r="AL65" i="26"/>
  <c r="AJ65" i="26"/>
  <c r="AK65" i="26" s="1"/>
  <c r="AG65" i="26"/>
  <c r="AH65" i="26" s="1"/>
  <c r="AI65" i="26" s="1"/>
  <c r="AF65" i="26"/>
  <c r="AD65" i="26"/>
  <c r="AE65" i="26" s="1"/>
  <c r="AC65" i="26"/>
  <c r="AA65" i="26"/>
  <c r="AB65" i="26" s="1"/>
  <c r="T65" i="26"/>
  <c r="S65" i="26"/>
  <c r="N65" i="26"/>
  <c r="M65" i="26"/>
  <c r="L65" i="26"/>
  <c r="I65" i="26"/>
  <c r="J65" i="26" s="1"/>
  <c r="H65" i="26"/>
  <c r="E65" i="26"/>
  <c r="G65" i="26" s="1"/>
  <c r="AL64" i="26"/>
  <c r="AJ64" i="26"/>
  <c r="AK64" i="26" s="1"/>
  <c r="AG64" i="26"/>
  <c r="AH64" i="26" s="1"/>
  <c r="AI64" i="26" s="1"/>
  <c r="AF64" i="26"/>
  <c r="AD64" i="26"/>
  <c r="AE64" i="26" s="1"/>
  <c r="AC64" i="26"/>
  <c r="AA64" i="26"/>
  <c r="AB64" i="26" s="1"/>
  <c r="T64" i="26"/>
  <c r="S64" i="26"/>
  <c r="M64" i="26"/>
  <c r="L64" i="26"/>
  <c r="I64" i="26"/>
  <c r="J64" i="26" s="1"/>
  <c r="H64" i="26"/>
  <c r="E64" i="26"/>
  <c r="G64" i="26" s="1"/>
  <c r="AL63" i="26"/>
  <c r="AJ63" i="26"/>
  <c r="AK63" i="26" s="1"/>
  <c r="AG63" i="26"/>
  <c r="AH63" i="26" s="1"/>
  <c r="AI63" i="26" s="1"/>
  <c r="AF63" i="26"/>
  <c r="AD63" i="26"/>
  <c r="AE63" i="26" s="1"/>
  <c r="AC63" i="26"/>
  <c r="AB63" i="26"/>
  <c r="AA63" i="26"/>
  <c r="T63" i="26"/>
  <c r="S63" i="26"/>
  <c r="M63" i="26"/>
  <c r="L63" i="26"/>
  <c r="N63" i="26" s="1"/>
  <c r="I63" i="26"/>
  <c r="J63" i="26" s="1"/>
  <c r="H63" i="26"/>
  <c r="E63" i="26"/>
  <c r="G63" i="26" s="1"/>
  <c r="AL62" i="26"/>
  <c r="AJ62" i="26"/>
  <c r="AK62" i="26" s="1"/>
  <c r="AH62" i="26"/>
  <c r="AI62" i="26" s="1"/>
  <c r="AG62" i="26"/>
  <c r="AF62" i="26"/>
  <c r="AD62" i="26"/>
  <c r="AE62" i="26" s="1"/>
  <c r="AC62" i="26"/>
  <c r="AA62" i="26"/>
  <c r="AB62" i="26" s="1"/>
  <c r="T62" i="26"/>
  <c r="S62" i="26"/>
  <c r="M62" i="26"/>
  <c r="L62" i="26"/>
  <c r="I62" i="26"/>
  <c r="J62" i="26" s="1"/>
  <c r="H62" i="26"/>
  <c r="E62" i="26"/>
  <c r="G62" i="26" s="1"/>
  <c r="AL61" i="26"/>
  <c r="AJ61" i="26"/>
  <c r="AK61" i="26" s="1"/>
  <c r="AG61" i="26"/>
  <c r="AH61" i="26" s="1"/>
  <c r="AI61" i="26" s="1"/>
  <c r="AF61" i="26"/>
  <c r="AD61" i="26"/>
  <c r="AE61" i="26" s="1"/>
  <c r="AC61" i="26"/>
  <c r="AA61" i="26"/>
  <c r="AB61" i="26" s="1"/>
  <c r="T61" i="26"/>
  <c r="S61" i="26"/>
  <c r="M61" i="26"/>
  <c r="L61" i="26"/>
  <c r="N61" i="26" s="1"/>
  <c r="O61" i="26" s="1"/>
  <c r="I61" i="26"/>
  <c r="J61" i="26" s="1"/>
  <c r="H61" i="26"/>
  <c r="E61" i="26"/>
  <c r="G61" i="26" s="1"/>
  <c r="AL60" i="26"/>
  <c r="AJ60" i="26"/>
  <c r="AK60" i="26" s="1"/>
  <c r="AH60" i="26"/>
  <c r="AI60" i="26" s="1"/>
  <c r="AG60" i="26"/>
  <c r="AF60" i="26"/>
  <c r="AD60" i="26"/>
  <c r="AE60" i="26" s="1"/>
  <c r="AC60" i="26"/>
  <c r="AA60" i="26"/>
  <c r="AB60" i="26" s="1"/>
  <c r="T60" i="26"/>
  <c r="S60" i="26"/>
  <c r="M60" i="26"/>
  <c r="L60" i="26"/>
  <c r="N60" i="26" s="1"/>
  <c r="O60" i="26" s="1"/>
  <c r="P60" i="26" s="1"/>
  <c r="I60" i="26"/>
  <c r="J60" i="26" s="1"/>
  <c r="H60" i="26"/>
  <c r="E60" i="26"/>
  <c r="G60" i="26" s="1"/>
  <c r="AL59" i="26"/>
  <c r="AJ59" i="26"/>
  <c r="AK59" i="26" s="1"/>
  <c r="AG59" i="26"/>
  <c r="AH59" i="26" s="1"/>
  <c r="AI59" i="26" s="1"/>
  <c r="AF59" i="26"/>
  <c r="AD59" i="26"/>
  <c r="AE59" i="26" s="1"/>
  <c r="AC59" i="26"/>
  <c r="AB59" i="26"/>
  <c r="AA59" i="26"/>
  <c r="T59" i="26"/>
  <c r="S59" i="26"/>
  <c r="M59" i="26"/>
  <c r="L59" i="26"/>
  <c r="N59" i="26" s="1"/>
  <c r="I59" i="26"/>
  <c r="J59" i="26" s="1"/>
  <c r="H59" i="26"/>
  <c r="E59" i="26"/>
  <c r="G59" i="26" s="1"/>
  <c r="AL58" i="26"/>
  <c r="AK58" i="26"/>
  <c r="AJ58" i="26"/>
  <c r="AG58" i="26"/>
  <c r="AH58" i="26" s="1"/>
  <c r="AI58" i="26" s="1"/>
  <c r="AF58" i="26"/>
  <c r="AD58" i="26"/>
  <c r="AE58" i="26" s="1"/>
  <c r="AC58" i="26"/>
  <c r="AA58" i="26"/>
  <c r="AB58" i="26" s="1"/>
  <c r="T58" i="26"/>
  <c r="S58" i="26"/>
  <c r="N58" i="26"/>
  <c r="M58" i="26"/>
  <c r="L58" i="26"/>
  <c r="I58" i="26"/>
  <c r="J58" i="26" s="1"/>
  <c r="H58" i="26"/>
  <c r="E58" i="26"/>
  <c r="G58" i="26" s="1"/>
  <c r="AL57" i="26"/>
  <c r="AJ57" i="26"/>
  <c r="AK57" i="26" s="1"/>
  <c r="AG57" i="26"/>
  <c r="AH57" i="26" s="1"/>
  <c r="AI57" i="26" s="1"/>
  <c r="AF57" i="26"/>
  <c r="AD57" i="26"/>
  <c r="AE57" i="26" s="1"/>
  <c r="AC57" i="26"/>
  <c r="AA57" i="26"/>
  <c r="AB57" i="26" s="1"/>
  <c r="T57" i="26"/>
  <c r="S57" i="26"/>
  <c r="M57" i="26"/>
  <c r="L57" i="26"/>
  <c r="N57" i="26" s="1"/>
  <c r="I57" i="26"/>
  <c r="J57" i="26" s="1"/>
  <c r="H57" i="26"/>
  <c r="G57" i="26"/>
  <c r="E57" i="26"/>
  <c r="AL56" i="26"/>
  <c r="AJ56" i="26"/>
  <c r="AK56" i="26" s="1"/>
  <c r="AG56" i="26"/>
  <c r="AH56" i="26" s="1"/>
  <c r="AI56" i="26" s="1"/>
  <c r="AF56" i="26"/>
  <c r="AD56" i="26"/>
  <c r="AE56" i="26" s="1"/>
  <c r="AC56" i="26"/>
  <c r="AA56" i="26"/>
  <c r="AB56" i="26" s="1"/>
  <c r="T56" i="26"/>
  <c r="S56" i="26"/>
  <c r="M56" i="26"/>
  <c r="L56" i="26"/>
  <c r="N56" i="26" s="1"/>
  <c r="I56" i="26"/>
  <c r="J56" i="26" s="1"/>
  <c r="H56" i="26"/>
  <c r="E56" i="26"/>
  <c r="G56" i="26" s="1"/>
  <c r="AL55" i="26"/>
  <c r="AJ55" i="26"/>
  <c r="AK55" i="26" s="1"/>
  <c r="AG55" i="26"/>
  <c r="AH55" i="26" s="1"/>
  <c r="AI55" i="26" s="1"/>
  <c r="AF55" i="26"/>
  <c r="AD55" i="26"/>
  <c r="AE55" i="26" s="1"/>
  <c r="AC55" i="26"/>
  <c r="AA55" i="26"/>
  <c r="AB55" i="26" s="1"/>
  <c r="T55" i="26"/>
  <c r="S55" i="26"/>
  <c r="M55" i="26"/>
  <c r="L55" i="26"/>
  <c r="N55" i="26" s="1"/>
  <c r="I55" i="26"/>
  <c r="J55" i="26" s="1"/>
  <c r="H55" i="26"/>
  <c r="E55" i="26"/>
  <c r="G55" i="26" s="1"/>
  <c r="AL54" i="26"/>
  <c r="AK54" i="26"/>
  <c r="AJ54" i="26"/>
  <c r="AG54" i="26"/>
  <c r="AH54" i="26" s="1"/>
  <c r="AI54" i="26" s="1"/>
  <c r="AF54" i="26"/>
  <c r="AD54" i="26"/>
  <c r="AE54" i="26" s="1"/>
  <c r="AC54" i="26"/>
  <c r="AA54" i="26"/>
  <c r="AB54" i="26" s="1"/>
  <c r="T54" i="26"/>
  <c r="S54" i="26"/>
  <c r="M54" i="26"/>
  <c r="L54" i="26"/>
  <c r="N54" i="26" s="1"/>
  <c r="I54" i="26"/>
  <c r="J54" i="26" s="1"/>
  <c r="H54" i="26"/>
  <c r="E54" i="26"/>
  <c r="G54" i="26" s="1"/>
  <c r="AL53" i="26"/>
  <c r="AJ53" i="26"/>
  <c r="AK53" i="26" s="1"/>
  <c r="AG53" i="26"/>
  <c r="AH53" i="26" s="1"/>
  <c r="AI53" i="26" s="1"/>
  <c r="AF53" i="26"/>
  <c r="AD53" i="26"/>
  <c r="AE53" i="26" s="1"/>
  <c r="AC53" i="26"/>
  <c r="AA53" i="26"/>
  <c r="AB53" i="26" s="1"/>
  <c r="T53" i="26"/>
  <c r="S53" i="26"/>
  <c r="M53" i="26"/>
  <c r="L53" i="26"/>
  <c r="N53" i="26" s="1"/>
  <c r="I53" i="26"/>
  <c r="J53" i="26" s="1"/>
  <c r="H53" i="26"/>
  <c r="G53" i="26"/>
  <c r="E53" i="26"/>
  <c r="AL52" i="26"/>
  <c r="AJ52" i="26"/>
  <c r="AK52" i="26" s="1"/>
  <c r="AG52" i="26"/>
  <c r="AH52" i="26" s="1"/>
  <c r="AI52" i="26" s="1"/>
  <c r="AF52" i="26"/>
  <c r="AD52" i="26"/>
  <c r="AE52" i="26" s="1"/>
  <c r="AC52" i="26"/>
  <c r="AA52" i="26"/>
  <c r="AB52" i="26" s="1"/>
  <c r="T52" i="26"/>
  <c r="S52" i="26"/>
  <c r="N52" i="26"/>
  <c r="M52" i="26"/>
  <c r="L52" i="26"/>
  <c r="I52" i="26"/>
  <c r="J52" i="26" s="1"/>
  <c r="H52" i="26"/>
  <c r="E52" i="26"/>
  <c r="G52" i="26" s="1"/>
  <c r="AL51" i="26"/>
  <c r="AJ51" i="26"/>
  <c r="AK51" i="26" s="1"/>
  <c r="AG51" i="26"/>
  <c r="AH51" i="26" s="1"/>
  <c r="AI51" i="26" s="1"/>
  <c r="AF51" i="26"/>
  <c r="AD51" i="26"/>
  <c r="AE51" i="26" s="1"/>
  <c r="AC51" i="26"/>
  <c r="AA51" i="26"/>
  <c r="AB51" i="26" s="1"/>
  <c r="T51" i="26"/>
  <c r="S51" i="26"/>
  <c r="M51" i="26"/>
  <c r="L51" i="26"/>
  <c r="N51" i="26" s="1"/>
  <c r="I51" i="26"/>
  <c r="J51" i="26" s="1"/>
  <c r="H51" i="26"/>
  <c r="E51" i="26"/>
  <c r="G51" i="26" s="1"/>
  <c r="AL50" i="26"/>
  <c r="AK50" i="26"/>
  <c r="AJ50" i="26"/>
  <c r="AG50" i="26"/>
  <c r="AH50" i="26" s="1"/>
  <c r="AI50" i="26" s="1"/>
  <c r="AF50" i="26"/>
  <c r="AD50" i="26"/>
  <c r="AE50" i="26" s="1"/>
  <c r="AC50" i="26"/>
  <c r="AA50" i="26"/>
  <c r="AB50" i="26" s="1"/>
  <c r="T50" i="26"/>
  <c r="S50" i="26"/>
  <c r="N50" i="26"/>
  <c r="M50" i="26"/>
  <c r="L50" i="26"/>
  <c r="I50" i="26"/>
  <c r="J50" i="26" s="1"/>
  <c r="H50" i="26"/>
  <c r="E50" i="26"/>
  <c r="G50" i="26" s="1"/>
  <c r="AL49" i="26"/>
  <c r="AJ49" i="26"/>
  <c r="AK49" i="26" s="1"/>
  <c r="AG49" i="26"/>
  <c r="AH49" i="26" s="1"/>
  <c r="AI49" i="26" s="1"/>
  <c r="AF49" i="26"/>
  <c r="AD49" i="26"/>
  <c r="AE49" i="26" s="1"/>
  <c r="AC49" i="26"/>
  <c r="AA49" i="26"/>
  <c r="AB49" i="26" s="1"/>
  <c r="T49" i="26"/>
  <c r="S49" i="26"/>
  <c r="M49" i="26"/>
  <c r="L49" i="26"/>
  <c r="N49" i="26" s="1"/>
  <c r="I49" i="26"/>
  <c r="J49" i="26" s="1"/>
  <c r="H49" i="26"/>
  <c r="G49" i="26"/>
  <c r="E49" i="26"/>
  <c r="AL48" i="26"/>
  <c r="AK48" i="26"/>
  <c r="AJ48" i="26"/>
  <c r="AG48" i="26"/>
  <c r="AH48" i="26" s="1"/>
  <c r="AI48" i="26" s="1"/>
  <c r="AF48" i="26"/>
  <c r="AD48" i="26"/>
  <c r="AE48" i="26" s="1"/>
  <c r="AC48" i="26"/>
  <c r="AA48" i="26"/>
  <c r="AB48" i="26" s="1"/>
  <c r="T48" i="26"/>
  <c r="S48" i="26"/>
  <c r="N48" i="26"/>
  <c r="M48" i="26"/>
  <c r="L48" i="26"/>
  <c r="G48" i="26"/>
  <c r="AL47" i="26"/>
  <c r="AJ47" i="26"/>
  <c r="AK47" i="26" s="1"/>
  <c r="AG47" i="26"/>
  <c r="AH47" i="26" s="1"/>
  <c r="AI47" i="26" s="1"/>
  <c r="AF47" i="26"/>
  <c r="AD47" i="26"/>
  <c r="AE47" i="26" s="1"/>
  <c r="AC47" i="26"/>
  <c r="AA47" i="26"/>
  <c r="AB47" i="26" s="1"/>
  <c r="T47" i="26"/>
  <c r="S47" i="26"/>
  <c r="M47" i="26"/>
  <c r="L47" i="26"/>
  <c r="N47" i="26" s="1"/>
  <c r="I47" i="26"/>
  <c r="J47" i="26" s="1"/>
  <c r="H47" i="26"/>
  <c r="E47" i="26"/>
  <c r="G47" i="26" s="1"/>
  <c r="AL46" i="26"/>
  <c r="AK46" i="26"/>
  <c r="AJ46" i="26"/>
  <c r="AG46" i="26"/>
  <c r="AH46" i="26" s="1"/>
  <c r="AI46" i="26" s="1"/>
  <c r="AF46" i="26"/>
  <c r="AD46" i="26"/>
  <c r="AE46" i="26" s="1"/>
  <c r="AC46" i="26"/>
  <c r="AA46" i="26"/>
  <c r="AB46" i="26" s="1"/>
  <c r="T46" i="26"/>
  <c r="S46" i="26"/>
  <c r="M46" i="26"/>
  <c r="L46" i="26"/>
  <c r="N46" i="26" s="1"/>
  <c r="I46" i="26"/>
  <c r="J46" i="26" s="1"/>
  <c r="H46" i="26"/>
  <c r="G46" i="26"/>
  <c r="E46" i="26"/>
  <c r="AL45" i="26"/>
  <c r="AJ45" i="26"/>
  <c r="AK45" i="26" s="1"/>
  <c r="AG45" i="26"/>
  <c r="AH45" i="26" s="1"/>
  <c r="AI45" i="26" s="1"/>
  <c r="AF45" i="26"/>
  <c r="AD45" i="26"/>
  <c r="AE45" i="26" s="1"/>
  <c r="AC45" i="26"/>
  <c r="AA45" i="26"/>
  <c r="AB45" i="26" s="1"/>
  <c r="T45" i="26"/>
  <c r="S45" i="26"/>
  <c r="M45" i="26"/>
  <c r="L45" i="26"/>
  <c r="N45" i="26" s="1"/>
  <c r="I45" i="26"/>
  <c r="J45" i="26" s="1"/>
  <c r="H45" i="26"/>
  <c r="G45" i="26"/>
  <c r="E45" i="26"/>
  <c r="AL44" i="26"/>
  <c r="AJ44" i="26"/>
  <c r="AK44" i="26" s="1"/>
  <c r="AG44" i="26"/>
  <c r="AH44" i="26" s="1"/>
  <c r="AI44" i="26" s="1"/>
  <c r="AF44" i="26"/>
  <c r="AD44" i="26"/>
  <c r="AE44" i="26" s="1"/>
  <c r="AC44" i="26"/>
  <c r="AA44" i="26"/>
  <c r="AB44" i="26" s="1"/>
  <c r="T44" i="26"/>
  <c r="S44" i="26"/>
  <c r="M44" i="26"/>
  <c r="L44" i="26"/>
  <c r="N44" i="26" s="1"/>
  <c r="I44" i="26"/>
  <c r="J44" i="26" s="1"/>
  <c r="H44" i="26"/>
  <c r="E44" i="26"/>
  <c r="G44" i="26" s="1"/>
  <c r="AL43" i="26"/>
  <c r="AK43" i="26"/>
  <c r="AJ43" i="26"/>
  <c r="AG43" i="26"/>
  <c r="AH43" i="26" s="1"/>
  <c r="AI43" i="26" s="1"/>
  <c r="AF43" i="26"/>
  <c r="AD43" i="26"/>
  <c r="AE43" i="26" s="1"/>
  <c r="AC43" i="26"/>
  <c r="AA43" i="26"/>
  <c r="AB43" i="26" s="1"/>
  <c r="T43" i="26"/>
  <c r="S43" i="26"/>
  <c r="M43" i="26"/>
  <c r="L43" i="26"/>
  <c r="N43" i="26" s="1"/>
  <c r="I43" i="26"/>
  <c r="J43" i="26" s="1"/>
  <c r="H43" i="26"/>
  <c r="E43" i="26"/>
  <c r="G43" i="26" s="1"/>
  <c r="AL42" i="26"/>
  <c r="AK42" i="26"/>
  <c r="AJ42" i="26"/>
  <c r="AG42" i="26"/>
  <c r="AH42" i="26" s="1"/>
  <c r="AI42" i="26" s="1"/>
  <c r="AF42" i="26"/>
  <c r="AD42" i="26"/>
  <c r="AE42" i="26" s="1"/>
  <c r="AC42" i="26"/>
  <c r="AA42" i="26"/>
  <c r="AB42" i="26" s="1"/>
  <c r="T42" i="26"/>
  <c r="S42" i="26"/>
  <c r="N42" i="26"/>
  <c r="M42" i="26"/>
  <c r="L42" i="26"/>
  <c r="I42" i="26"/>
  <c r="J42" i="26" s="1"/>
  <c r="H42" i="26"/>
  <c r="G42" i="26"/>
  <c r="E42" i="26"/>
  <c r="AL41" i="26"/>
  <c r="AJ41" i="26"/>
  <c r="AK41" i="26" s="1"/>
  <c r="AG41" i="26"/>
  <c r="AH41" i="26" s="1"/>
  <c r="AI41" i="26" s="1"/>
  <c r="AF41" i="26"/>
  <c r="AD41" i="26"/>
  <c r="AE41" i="26" s="1"/>
  <c r="AC41" i="26"/>
  <c r="AA41" i="26"/>
  <c r="AB41" i="26" s="1"/>
  <c r="T41" i="26"/>
  <c r="S41" i="26"/>
  <c r="M41" i="26"/>
  <c r="L41" i="26"/>
  <c r="N41" i="26" s="1"/>
  <c r="I41" i="26"/>
  <c r="J41" i="26" s="1"/>
  <c r="H41" i="26"/>
  <c r="G41" i="26"/>
  <c r="E41" i="26"/>
  <c r="AL40" i="26"/>
  <c r="AJ40" i="26"/>
  <c r="AK40" i="26" s="1"/>
  <c r="AG40" i="26"/>
  <c r="AH40" i="26" s="1"/>
  <c r="AI40" i="26" s="1"/>
  <c r="AF40" i="26"/>
  <c r="AD40" i="26"/>
  <c r="AE40" i="26" s="1"/>
  <c r="AC40" i="26"/>
  <c r="AA40" i="26"/>
  <c r="AB40" i="26" s="1"/>
  <c r="T40" i="26"/>
  <c r="S40" i="26"/>
  <c r="N40" i="26"/>
  <c r="M40" i="26"/>
  <c r="L40" i="26"/>
  <c r="I40" i="26"/>
  <c r="J40" i="26" s="1"/>
  <c r="H40" i="26"/>
  <c r="E40" i="26"/>
  <c r="G40" i="26" s="1"/>
  <c r="AL39" i="26"/>
  <c r="AK39" i="26"/>
  <c r="AJ39" i="26"/>
  <c r="AG39" i="26"/>
  <c r="AH39" i="26" s="1"/>
  <c r="AI39" i="26" s="1"/>
  <c r="AF39" i="26"/>
  <c r="AD39" i="26"/>
  <c r="AE39" i="26" s="1"/>
  <c r="AC39" i="26"/>
  <c r="AA39" i="26"/>
  <c r="AB39" i="26" s="1"/>
  <c r="T39" i="26"/>
  <c r="S39" i="26"/>
  <c r="M39" i="26"/>
  <c r="L39" i="26"/>
  <c r="N39" i="26" s="1"/>
  <c r="I39" i="26"/>
  <c r="J39" i="26" s="1"/>
  <c r="H39" i="26"/>
  <c r="E39" i="26"/>
  <c r="G39" i="26" s="1"/>
  <c r="AL38" i="26"/>
  <c r="AK38" i="26"/>
  <c r="AJ38" i="26"/>
  <c r="AG38" i="26"/>
  <c r="AH38" i="26" s="1"/>
  <c r="AI38" i="26" s="1"/>
  <c r="AF38" i="26"/>
  <c r="AD38" i="26"/>
  <c r="AE38" i="26" s="1"/>
  <c r="AC38" i="26"/>
  <c r="AA38" i="26"/>
  <c r="AB38" i="26" s="1"/>
  <c r="T38" i="26"/>
  <c r="S38" i="26"/>
  <c r="M38" i="26"/>
  <c r="L38" i="26"/>
  <c r="N38" i="26" s="1"/>
  <c r="I38" i="26"/>
  <c r="J38" i="26" s="1"/>
  <c r="H38" i="26"/>
  <c r="G38" i="26"/>
  <c r="E38" i="26"/>
  <c r="AL37" i="26"/>
  <c r="AJ37" i="26"/>
  <c r="AK37" i="26" s="1"/>
  <c r="AG37" i="26"/>
  <c r="AH37" i="26" s="1"/>
  <c r="AI37" i="26" s="1"/>
  <c r="AF37" i="26"/>
  <c r="AD37" i="26"/>
  <c r="AE37" i="26" s="1"/>
  <c r="AC37" i="26"/>
  <c r="AA37" i="26"/>
  <c r="AB37" i="26" s="1"/>
  <c r="T37" i="26"/>
  <c r="S37" i="26"/>
  <c r="M37" i="26"/>
  <c r="L37" i="26"/>
  <c r="N37" i="26" s="1"/>
  <c r="I37" i="26"/>
  <c r="J37" i="26" s="1"/>
  <c r="H37" i="26"/>
  <c r="G37" i="26"/>
  <c r="E37" i="26"/>
  <c r="AL36" i="26"/>
  <c r="AJ36" i="26"/>
  <c r="AK36" i="26" s="1"/>
  <c r="AG36" i="26"/>
  <c r="AH36" i="26" s="1"/>
  <c r="AI36" i="26" s="1"/>
  <c r="AF36" i="26"/>
  <c r="AD36" i="26"/>
  <c r="AE36" i="26" s="1"/>
  <c r="AC36" i="26"/>
  <c r="AA36" i="26"/>
  <c r="AB36" i="26" s="1"/>
  <c r="T36" i="26"/>
  <c r="S36" i="26"/>
  <c r="M36" i="26"/>
  <c r="L36" i="26"/>
  <c r="N36" i="26" s="1"/>
  <c r="I36" i="26"/>
  <c r="J36" i="26" s="1"/>
  <c r="H36" i="26"/>
  <c r="E36" i="26"/>
  <c r="G36" i="26" s="1"/>
  <c r="AL35" i="26"/>
  <c r="AK35" i="26"/>
  <c r="AJ35" i="26"/>
  <c r="AG35" i="26"/>
  <c r="AH35" i="26" s="1"/>
  <c r="AI35" i="26" s="1"/>
  <c r="AF35" i="26"/>
  <c r="AD35" i="26"/>
  <c r="AE35" i="26" s="1"/>
  <c r="AC35" i="26"/>
  <c r="AA35" i="26"/>
  <c r="AB35" i="26" s="1"/>
  <c r="T35" i="26"/>
  <c r="S35" i="26"/>
  <c r="M35" i="26"/>
  <c r="L35" i="26"/>
  <c r="N35" i="26" s="1"/>
  <c r="I35" i="26"/>
  <c r="J35" i="26" s="1"/>
  <c r="H35" i="26"/>
  <c r="E35" i="26"/>
  <c r="G35" i="26" s="1"/>
  <c r="AL34" i="26"/>
  <c r="AK34" i="26"/>
  <c r="AJ34" i="26"/>
  <c r="AG34" i="26"/>
  <c r="AH34" i="26" s="1"/>
  <c r="AI34" i="26" s="1"/>
  <c r="AF34" i="26"/>
  <c r="AD34" i="26"/>
  <c r="AE34" i="26" s="1"/>
  <c r="AC34" i="26"/>
  <c r="AA34" i="26"/>
  <c r="AB34" i="26" s="1"/>
  <c r="T34" i="26"/>
  <c r="S34" i="26"/>
  <c r="N34" i="26"/>
  <c r="M34" i="26"/>
  <c r="L34" i="26"/>
  <c r="I34" i="26"/>
  <c r="J34" i="26" s="1"/>
  <c r="H34" i="26"/>
  <c r="G34" i="26"/>
  <c r="E34" i="26"/>
  <c r="AL33" i="26"/>
  <c r="AJ33" i="26"/>
  <c r="AK33" i="26" s="1"/>
  <c r="AG33" i="26"/>
  <c r="AH33" i="26" s="1"/>
  <c r="AI33" i="26" s="1"/>
  <c r="AF33" i="26"/>
  <c r="AD33" i="26"/>
  <c r="AE33" i="26" s="1"/>
  <c r="AC33" i="26"/>
  <c r="AA33" i="26"/>
  <c r="AB33" i="26" s="1"/>
  <c r="T33" i="26"/>
  <c r="S33" i="26"/>
  <c r="M33" i="26"/>
  <c r="L33" i="26"/>
  <c r="N33" i="26" s="1"/>
  <c r="I33" i="26"/>
  <c r="J33" i="26" s="1"/>
  <c r="H33" i="26"/>
  <c r="G33" i="26"/>
  <c r="E33" i="26"/>
  <c r="AL32" i="26"/>
  <c r="AJ32" i="26"/>
  <c r="AK32" i="26" s="1"/>
  <c r="AG32" i="26"/>
  <c r="AH32" i="26" s="1"/>
  <c r="AI32" i="26" s="1"/>
  <c r="AF32" i="26"/>
  <c r="AD32" i="26"/>
  <c r="AE32" i="26" s="1"/>
  <c r="AC32" i="26"/>
  <c r="AA32" i="26"/>
  <c r="AB32" i="26" s="1"/>
  <c r="T32" i="26"/>
  <c r="S32" i="26"/>
  <c r="N32" i="26"/>
  <c r="M32" i="26"/>
  <c r="L32" i="26"/>
  <c r="I32" i="26"/>
  <c r="J32" i="26" s="1"/>
  <c r="H32" i="26"/>
  <c r="E32" i="26"/>
  <c r="G32" i="26" s="1"/>
  <c r="AL31" i="26"/>
  <c r="AK31" i="26"/>
  <c r="AJ31" i="26"/>
  <c r="AG31" i="26"/>
  <c r="AH31" i="26" s="1"/>
  <c r="AI31" i="26" s="1"/>
  <c r="AF31" i="26"/>
  <c r="AD31" i="26"/>
  <c r="AE31" i="26" s="1"/>
  <c r="AC31" i="26"/>
  <c r="AA31" i="26"/>
  <c r="AB31" i="26" s="1"/>
  <c r="T31" i="26"/>
  <c r="S31" i="26"/>
  <c r="M31" i="26"/>
  <c r="L31" i="26"/>
  <c r="N31" i="26" s="1"/>
  <c r="I31" i="26"/>
  <c r="J31" i="26" s="1"/>
  <c r="H31" i="26"/>
  <c r="E31" i="26"/>
  <c r="G31" i="26" s="1"/>
  <c r="AL30" i="26"/>
  <c r="AK30" i="26"/>
  <c r="AJ30" i="26"/>
  <c r="AG30" i="26"/>
  <c r="AH30" i="26" s="1"/>
  <c r="AI30" i="26" s="1"/>
  <c r="AF30" i="26"/>
  <c r="AD30" i="26"/>
  <c r="AE30" i="26" s="1"/>
  <c r="AC30" i="26"/>
  <c r="AA30" i="26"/>
  <c r="AB30" i="26" s="1"/>
  <c r="T30" i="26"/>
  <c r="S30" i="26"/>
  <c r="M30" i="26"/>
  <c r="L30" i="26"/>
  <c r="N30" i="26" s="1"/>
  <c r="I30" i="26"/>
  <c r="J30" i="26" s="1"/>
  <c r="H30" i="26"/>
  <c r="G30" i="26"/>
  <c r="E30" i="26"/>
  <c r="AL29" i="26"/>
  <c r="AJ29" i="26"/>
  <c r="AK29" i="26" s="1"/>
  <c r="AG29" i="26"/>
  <c r="AH29" i="26" s="1"/>
  <c r="AI29" i="26" s="1"/>
  <c r="AF29" i="26"/>
  <c r="AD29" i="26"/>
  <c r="AE29" i="26" s="1"/>
  <c r="AC29" i="26"/>
  <c r="AA29" i="26"/>
  <c r="AB29" i="26" s="1"/>
  <c r="T29" i="26"/>
  <c r="S29" i="26"/>
  <c r="M29" i="26"/>
  <c r="L29" i="26"/>
  <c r="N29" i="26" s="1"/>
  <c r="I29" i="26"/>
  <c r="J29" i="26" s="1"/>
  <c r="H29" i="26"/>
  <c r="G29" i="26"/>
  <c r="E29" i="26"/>
  <c r="AL28" i="26"/>
  <c r="AK28" i="26"/>
  <c r="AJ28" i="26"/>
  <c r="AG28" i="26"/>
  <c r="AH28" i="26" s="1"/>
  <c r="AI28" i="26" s="1"/>
  <c r="AF28" i="26"/>
  <c r="AD28" i="26"/>
  <c r="AE28" i="26" s="1"/>
  <c r="AC28" i="26"/>
  <c r="AA28" i="26"/>
  <c r="AB28" i="26" s="1"/>
  <c r="T28" i="26"/>
  <c r="S28" i="26"/>
  <c r="N28" i="26"/>
  <c r="M28" i="26"/>
  <c r="L28" i="26"/>
  <c r="G28" i="26"/>
  <c r="A9" i="26"/>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V9" i="12"/>
  <c r="V10" i="12"/>
  <c r="V11" i="12"/>
  <c r="V12" i="12"/>
  <c r="V13" i="12"/>
  <c r="V14" i="12"/>
  <c r="V15" i="12"/>
  <c r="V16" i="12"/>
  <c r="V17" i="12"/>
  <c r="V18" i="12"/>
  <c r="V19" i="12"/>
  <c r="V20" i="12"/>
  <c r="V21" i="12"/>
  <c r="V22" i="12"/>
  <c r="V23" i="12"/>
  <c r="V24" i="12"/>
  <c r="V25" i="12"/>
  <c r="V26" i="12"/>
  <c r="V27" i="12"/>
  <c r="V8" i="12"/>
  <c r="K108" i="26"/>
  <c r="D108" i="26"/>
  <c r="AL27" i="26"/>
  <c r="AJ27" i="26"/>
  <c r="AK27" i="26" s="1"/>
  <c r="AG27" i="26"/>
  <c r="AH27" i="26" s="1"/>
  <c r="AI27" i="26" s="1"/>
  <c r="AF27" i="26"/>
  <c r="AD27" i="26"/>
  <c r="AE27" i="26" s="1"/>
  <c r="AC27" i="26"/>
  <c r="AA27" i="26"/>
  <c r="AB27" i="26" s="1"/>
  <c r="M27" i="26"/>
  <c r="L27" i="26"/>
  <c r="I27" i="26"/>
  <c r="J27" i="26" s="1"/>
  <c r="H27" i="26"/>
  <c r="E27" i="26"/>
  <c r="G27" i="26" s="1"/>
  <c r="AL26" i="26"/>
  <c r="AJ26" i="26"/>
  <c r="AK26" i="26" s="1"/>
  <c r="AG26" i="26"/>
  <c r="AH26" i="26" s="1"/>
  <c r="AI26" i="26" s="1"/>
  <c r="AF26" i="26"/>
  <c r="AD26" i="26"/>
  <c r="AE26" i="26" s="1"/>
  <c r="AC26" i="26"/>
  <c r="AA26" i="26"/>
  <c r="AB26" i="26" s="1"/>
  <c r="M26" i="26"/>
  <c r="L26" i="26"/>
  <c r="N26" i="26" s="1"/>
  <c r="O26" i="26" s="1"/>
  <c r="I26" i="26"/>
  <c r="J26" i="26" s="1"/>
  <c r="H26" i="26"/>
  <c r="E26" i="26"/>
  <c r="G26" i="26" s="1"/>
  <c r="AL25" i="26"/>
  <c r="AJ25" i="26"/>
  <c r="AK25" i="26" s="1"/>
  <c r="AG25" i="26"/>
  <c r="AH25" i="26" s="1"/>
  <c r="AI25" i="26" s="1"/>
  <c r="AF25" i="26"/>
  <c r="AD25" i="26"/>
  <c r="AE25" i="26" s="1"/>
  <c r="AC25" i="26"/>
  <c r="AA25" i="26"/>
  <c r="AB25" i="26" s="1"/>
  <c r="N25" i="26"/>
  <c r="O25" i="26" s="1"/>
  <c r="M25" i="26"/>
  <c r="L25" i="26"/>
  <c r="I25" i="26"/>
  <c r="J25" i="26" s="1"/>
  <c r="H25" i="26"/>
  <c r="E25" i="26"/>
  <c r="G25" i="26" s="1"/>
  <c r="AL24" i="26"/>
  <c r="AJ24" i="26"/>
  <c r="AK24" i="26" s="1"/>
  <c r="AG24" i="26"/>
  <c r="AH24" i="26" s="1"/>
  <c r="AI24" i="26" s="1"/>
  <c r="AF24" i="26"/>
  <c r="AD24" i="26"/>
  <c r="AE24" i="26" s="1"/>
  <c r="AC24" i="26"/>
  <c r="AA24" i="26"/>
  <c r="AB24" i="26" s="1"/>
  <c r="M24" i="26"/>
  <c r="L24" i="26"/>
  <c r="I24" i="26"/>
  <c r="J24" i="26" s="1"/>
  <c r="H24" i="26"/>
  <c r="E24" i="26"/>
  <c r="G24" i="26" s="1"/>
  <c r="AL23" i="26"/>
  <c r="AJ23" i="26"/>
  <c r="AK23" i="26" s="1"/>
  <c r="AG23" i="26"/>
  <c r="AH23" i="26" s="1"/>
  <c r="AI23" i="26" s="1"/>
  <c r="AF23" i="26"/>
  <c r="AD23" i="26"/>
  <c r="AE23" i="26" s="1"/>
  <c r="AC23" i="26"/>
  <c r="AA23" i="26"/>
  <c r="AB23" i="26" s="1"/>
  <c r="M23" i="26"/>
  <c r="L23" i="26"/>
  <c r="I23" i="26"/>
  <c r="J23" i="26" s="1"/>
  <c r="H23" i="26"/>
  <c r="E23" i="26"/>
  <c r="G23" i="26" s="1"/>
  <c r="AL22" i="26"/>
  <c r="AJ22" i="26"/>
  <c r="AK22" i="26" s="1"/>
  <c r="AG22" i="26"/>
  <c r="AH22" i="26" s="1"/>
  <c r="AI22" i="26" s="1"/>
  <c r="AF22" i="26"/>
  <c r="AD22" i="26"/>
  <c r="AE22" i="26" s="1"/>
  <c r="AC22" i="26"/>
  <c r="AA22" i="26"/>
  <c r="AB22" i="26" s="1"/>
  <c r="M22" i="26"/>
  <c r="L22" i="26"/>
  <c r="I22" i="26"/>
  <c r="J22" i="26" s="1"/>
  <c r="H22" i="26"/>
  <c r="E22" i="26"/>
  <c r="G22" i="26" s="1"/>
  <c r="AL21" i="26"/>
  <c r="AJ21" i="26"/>
  <c r="AK21" i="26" s="1"/>
  <c r="AG21" i="26"/>
  <c r="AH21" i="26" s="1"/>
  <c r="AI21" i="26" s="1"/>
  <c r="AF21" i="26"/>
  <c r="AD21" i="26"/>
  <c r="AE21" i="26" s="1"/>
  <c r="AC21" i="26"/>
  <c r="AA21" i="26"/>
  <c r="AB21" i="26" s="1"/>
  <c r="M21" i="26"/>
  <c r="L21" i="26"/>
  <c r="N21" i="26" s="1"/>
  <c r="O21" i="26" s="1"/>
  <c r="I21" i="26"/>
  <c r="J21" i="26" s="1"/>
  <c r="H21" i="26"/>
  <c r="E21" i="26"/>
  <c r="G21" i="26" s="1"/>
  <c r="AL20" i="26"/>
  <c r="AJ20" i="26"/>
  <c r="AK20" i="26" s="1"/>
  <c r="AH20" i="26"/>
  <c r="AI20" i="26" s="1"/>
  <c r="AG20" i="26"/>
  <c r="AF20" i="26"/>
  <c r="AD20" i="26"/>
  <c r="AE20" i="26" s="1"/>
  <c r="AC20" i="26"/>
  <c r="AA20" i="26"/>
  <c r="AB20" i="26" s="1"/>
  <c r="N20" i="26"/>
  <c r="O20" i="26" s="1"/>
  <c r="M20" i="26"/>
  <c r="L20" i="26"/>
  <c r="I20" i="26"/>
  <c r="J20" i="26" s="1"/>
  <c r="H20" i="26"/>
  <c r="E20" i="26"/>
  <c r="G20" i="26" s="1"/>
  <c r="AL19" i="26"/>
  <c r="AJ19" i="26"/>
  <c r="AK19" i="26" s="1"/>
  <c r="AG19" i="26"/>
  <c r="AH19" i="26" s="1"/>
  <c r="AI19" i="26" s="1"/>
  <c r="AF19" i="26"/>
  <c r="AD19" i="26"/>
  <c r="AE19" i="26" s="1"/>
  <c r="AC19" i="26"/>
  <c r="AA19" i="26"/>
  <c r="AB19" i="26" s="1"/>
  <c r="M19" i="26"/>
  <c r="L19" i="26"/>
  <c r="I19" i="26"/>
  <c r="J19" i="26" s="1"/>
  <c r="H19" i="26"/>
  <c r="E19" i="26"/>
  <c r="G19" i="26" s="1"/>
  <c r="AL18" i="26"/>
  <c r="AJ18" i="26"/>
  <c r="AK18" i="26" s="1"/>
  <c r="AG18" i="26"/>
  <c r="AH18" i="26" s="1"/>
  <c r="AI18" i="26" s="1"/>
  <c r="AF18" i="26"/>
  <c r="AD18" i="26"/>
  <c r="AE18" i="26" s="1"/>
  <c r="AC18" i="26"/>
  <c r="AA18" i="26"/>
  <c r="AB18" i="26" s="1"/>
  <c r="M18" i="26"/>
  <c r="L18" i="26"/>
  <c r="I18" i="26"/>
  <c r="J18" i="26" s="1"/>
  <c r="H18" i="26"/>
  <c r="E18" i="26"/>
  <c r="G18" i="26" s="1"/>
  <c r="AL17" i="26"/>
  <c r="AJ17" i="26"/>
  <c r="AK17" i="26" s="1"/>
  <c r="AG17" i="26"/>
  <c r="AH17" i="26" s="1"/>
  <c r="AI17" i="26" s="1"/>
  <c r="AF17" i="26"/>
  <c r="AD17" i="26"/>
  <c r="AE17" i="26" s="1"/>
  <c r="AC17" i="26"/>
  <c r="AA17" i="26"/>
  <c r="AB17" i="26" s="1"/>
  <c r="M17" i="26"/>
  <c r="L17" i="26"/>
  <c r="N17" i="26" s="1"/>
  <c r="O17" i="26" s="1"/>
  <c r="I17" i="26"/>
  <c r="J17" i="26" s="1"/>
  <c r="H17" i="26"/>
  <c r="E17" i="26"/>
  <c r="G17" i="26" s="1"/>
  <c r="AL16" i="26"/>
  <c r="AJ16" i="26"/>
  <c r="AK16" i="26" s="1"/>
  <c r="AG16" i="26"/>
  <c r="AH16" i="26" s="1"/>
  <c r="AI16" i="26" s="1"/>
  <c r="AF16" i="26"/>
  <c r="AD16" i="26"/>
  <c r="AE16" i="26" s="1"/>
  <c r="AC16" i="26"/>
  <c r="AA16" i="26"/>
  <c r="AB16" i="26" s="1"/>
  <c r="M16" i="26"/>
  <c r="L16" i="26"/>
  <c r="I16" i="26"/>
  <c r="J16" i="26" s="1"/>
  <c r="H16" i="26"/>
  <c r="E16" i="26"/>
  <c r="G16" i="26" s="1"/>
  <c r="AL15" i="26"/>
  <c r="AJ15" i="26"/>
  <c r="AK15" i="26" s="1"/>
  <c r="AG15" i="26"/>
  <c r="AH15" i="26" s="1"/>
  <c r="AI15" i="26" s="1"/>
  <c r="AF15" i="26"/>
  <c r="AD15" i="26"/>
  <c r="AE15" i="26" s="1"/>
  <c r="AC15" i="26"/>
  <c r="AA15" i="26"/>
  <c r="AB15" i="26" s="1"/>
  <c r="M15" i="26"/>
  <c r="L15" i="26"/>
  <c r="I15" i="26"/>
  <c r="J15" i="26" s="1"/>
  <c r="H15" i="26"/>
  <c r="E15" i="26"/>
  <c r="G15" i="26" s="1"/>
  <c r="AL14" i="26"/>
  <c r="AJ14" i="26"/>
  <c r="AK14" i="26" s="1"/>
  <c r="AG14" i="26"/>
  <c r="AH14" i="26" s="1"/>
  <c r="AI14" i="26" s="1"/>
  <c r="AF14" i="26"/>
  <c r="AD14" i="26"/>
  <c r="AE14" i="26" s="1"/>
  <c r="AC14" i="26"/>
  <c r="AA14" i="26"/>
  <c r="AB14" i="26" s="1"/>
  <c r="M14" i="26"/>
  <c r="L14" i="26"/>
  <c r="I14" i="26"/>
  <c r="J14" i="26" s="1"/>
  <c r="H14" i="26"/>
  <c r="E14" i="26"/>
  <c r="G14" i="26" s="1"/>
  <c r="AL13" i="26"/>
  <c r="AJ13" i="26"/>
  <c r="AK13" i="26" s="1"/>
  <c r="AG13" i="26"/>
  <c r="AH13" i="26" s="1"/>
  <c r="AI13" i="26" s="1"/>
  <c r="AF13" i="26"/>
  <c r="AD13" i="26"/>
  <c r="AE13" i="26" s="1"/>
  <c r="AC13" i="26"/>
  <c r="AA13" i="26"/>
  <c r="AB13" i="26" s="1"/>
  <c r="M13" i="26"/>
  <c r="L13" i="26"/>
  <c r="N13" i="26" s="1"/>
  <c r="O13" i="26" s="1"/>
  <c r="I13" i="26"/>
  <c r="J13" i="26" s="1"/>
  <c r="H13" i="26"/>
  <c r="E13" i="26"/>
  <c r="G13" i="26" s="1"/>
  <c r="AL12" i="26"/>
  <c r="AJ12" i="26"/>
  <c r="AK12" i="26" s="1"/>
  <c r="AG12" i="26"/>
  <c r="AH12" i="26" s="1"/>
  <c r="AI12" i="26" s="1"/>
  <c r="AF12" i="26"/>
  <c r="AD12" i="26"/>
  <c r="AE12" i="26" s="1"/>
  <c r="AC12" i="26"/>
  <c r="AA12" i="26"/>
  <c r="AB12" i="26" s="1"/>
  <c r="M12" i="26"/>
  <c r="L12" i="26"/>
  <c r="I12" i="26"/>
  <c r="J12" i="26" s="1"/>
  <c r="H12" i="26"/>
  <c r="E12" i="26"/>
  <c r="G12" i="26" s="1"/>
  <c r="AL11" i="26"/>
  <c r="AJ11" i="26"/>
  <c r="AK11" i="26" s="1"/>
  <c r="AG11" i="26"/>
  <c r="AH11" i="26" s="1"/>
  <c r="AI11" i="26" s="1"/>
  <c r="AF11" i="26"/>
  <c r="AD11" i="26"/>
  <c r="AE11" i="26" s="1"/>
  <c r="AC11" i="26"/>
  <c r="AA11" i="26"/>
  <c r="AB11" i="26" s="1"/>
  <c r="M11" i="26"/>
  <c r="L11" i="26"/>
  <c r="I11" i="26"/>
  <c r="J11" i="26" s="1"/>
  <c r="H11" i="26"/>
  <c r="E11" i="26"/>
  <c r="G11" i="26" s="1"/>
  <c r="AL10" i="26"/>
  <c r="AJ10" i="26"/>
  <c r="AK10" i="26" s="1"/>
  <c r="AG10" i="26"/>
  <c r="AH10" i="26" s="1"/>
  <c r="AI10" i="26" s="1"/>
  <c r="AF10" i="26"/>
  <c r="AD10" i="26"/>
  <c r="AE10" i="26" s="1"/>
  <c r="AC10" i="26"/>
  <c r="AA10" i="26"/>
  <c r="AB10" i="26" s="1"/>
  <c r="M10" i="26"/>
  <c r="L10" i="26"/>
  <c r="I10" i="26"/>
  <c r="J10" i="26" s="1"/>
  <c r="H10" i="26"/>
  <c r="E10" i="26"/>
  <c r="G10" i="26" s="1"/>
  <c r="AL9" i="26"/>
  <c r="AJ9" i="26"/>
  <c r="AK9" i="26" s="1"/>
  <c r="AG9" i="26"/>
  <c r="AH9" i="26" s="1"/>
  <c r="AI9" i="26" s="1"/>
  <c r="AF9" i="26"/>
  <c r="AD9" i="26"/>
  <c r="AE9" i="26" s="1"/>
  <c r="AC9" i="26"/>
  <c r="AA9" i="26"/>
  <c r="AB9" i="26" s="1"/>
  <c r="M9" i="26"/>
  <c r="L9" i="26"/>
  <c r="N9" i="26" s="1"/>
  <c r="O9" i="26" s="1"/>
  <c r="I9" i="26"/>
  <c r="J9" i="26" s="1"/>
  <c r="H9" i="26"/>
  <c r="E9" i="26"/>
  <c r="G9" i="26" s="1"/>
  <c r="AL8" i="26"/>
  <c r="AJ8" i="26"/>
  <c r="AK8" i="26" s="1"/>
  <c r="AH8" i="26"/>
  <c r="AI8" i="26" s="1"/>
  <c r="AG8" i="26"/>
  <c r="AF8" i="26"/>
  <c r="AD8" i="26"/>
  <c r="AE8" i="26" s="1"/>
  <c r="AC8" i="26"/>
  <c r="AA8" i="26"/>
  <c r="AB8" i="26" s="1"/>
  <c r="M8" i="26"/>
  <c r="L8" i="26"/>
  <c r="N8" i="26" s="1"/>
  <c r="G8" i="12"/>
  <c r="G13" i="12" s="1"/>
  <c r="H13" i="12" s="1"/>
  <c r="E8" i="12"/>
  <c r="F10" i="12"/>
  <c r="F11" i="12"/>
  <c r="F12" i="12"/>
  <c r="F13" i="12"/>
  <c r="F14" i="12"/>
  <c r="F15" i="12"/>
  <c r="F16" i="12"/>
  <c r="F17" i="12"/>
  <c r="F18" i="12"/>
  <c r="F19" i="12"/>
  <c r="F20" i="12"/>
  <c r="F21" i="12"/>
  <c r="F22" i="12"/>
  <c r="F23" i="12"/>
  <c r="F24" i="12"/>
  <c r="F25" i="12"/>
  <c r="F26" i="12"/>
  <c r="F27" i="12"/>
  <c r="F9" i="12"/>
  <c r="N3" i="12"/>
  <c r="O3" i="12" s="1"/>
  <c r="D10" i="12"/>
  <c r="E10" i="12" s="1"/>
  <c r="D11" i="12"/>
  <c r="E11" i="12" s="1"/>
  <c r="D12" i="12"/>
  <c r="E12" i="12" s="1"/>
  <c r="D13" i="12"/>
  <c r="E13" i="12" s="1"/>
  <c r="D14" i="12"/>
  <c r="E14" i="12" s="1"/>
  <c r="D15" i="12"/>
  <c r="E15" i="12" s="1"/>
  <c r="D16" i="12"/>
  <c r="E16" i="12" s="1"/>
  <c r="D17" i="12"/>
  <c r="E17" i="12" s="1"/>
  <c r="D18" i="12"/>
  <c r="E18" i="12" s="1"/>
  <c r="D19" i="12"/>
  <c r="E19" i="12" s="1"/>
  <c r="D20" i="12"/>
  <c r="E20" i="12" s="1"/>
  <c r="D21" i="12"/>
  <c r="E21" i="12" s="1"/>
  <c r="D22" i="12"/>
  <c r="E22" i="12" s="1"/>
  <c r="D23" i="12"/>
  <c r="E23" i="12" s="1"/>
  <c r="D24" i="12"/>
  <c r="E24" i="12" s="1"/>
  <c r="D25" i="12"/>
  <c r="E25" i="12" s="1"/>
  <c r="D26" i="12"/>
  <c r="E26" i="12" s="1"/>
  <c r="D27" i="12"/>
  <c r="E27" i="12" s="1"/>
  <c r="D9" i="12"/>
  <c r="E9" i="12" s="1"/>
  <c r="Z9" i="12"/>
  <c r="AA9" i="12" s="1"/>
  <c r="AB9" i="12"/>
  <c r="AC9" i="12"/>
  <c r="AD9" i="12" s="1"/>
  <c r="AE9" i="12"/>
  <c r="AF9" i="12"/>
  <c r="AG9" i="12" s="1"/>
  <c r="AH9" i="12" s="1"/>
  <c r="AI9" i="12"/>
  <c r="AJ9" i="12" s="1"/>
  <c r="AK9" i="12"/>
  <c r="Z10" i="12"/>
  <c r="AA10" i="12" s="1"/>
  <c r="AB10" i="12"/>
  <c r="AC10" i="12"/>
  <c r="AD10" i="12" s="1"/>
  <c r="AE10" i="12"/>
  <c r="AF10" i="12"/>
  <c r="AG10" i="12" s="1"/>
  <c r="AH10" i="12" s="1"/>
  <c r="AI10" i="12"/>
  <c r="AJ10" i="12" s="1"/>
  <c r="AK10" i="12"/>
  <c r="Z11" i="12"/>
  <c r="AA11" i="12" s="1"/>
  <c r="AB11" i="12"/>
  <c r="AC11" i="12"/>
  <c r="AD11" i="12" s="1"/>
  <c r="AE11" i="12"/>
  <c r="AF11" i="12"/>
  <c r="AG11" i="12" s="1"/>
  <c r="AH11" i="12" s="1"/>
  <c r="AI11" i="12"/>
  <c r="AJ11" i="12" s="1"/>
  <c r="AK11" i="12"/>
  <c r="Z12" i="12"/>
  <c r="AA12" i="12" s="1"/>
  <c r="AB12" i="12"/>
  <c r="AC12" i="12"/>
  <c r="AD12" i="12" s="1"/>
  <c r="AE12" i="12"/>
  <c r="AF12" i="12"/>
  <c r="AG12" i="12" s="1"/>
  <c r="AH12" i="12" s="1"/>
  <c r="AI12" i="12"/>
  <c r="AJ12" i="12" s="1"/>
  <c r="AK12" i="12"/>
  <c r="Z13" i="12"/>
  <c r="AA13" i="12" s="1"/>
  <c r="AB13" i="12"/>
  <c r="AC13" i="12"/>
  <c r="AD13" i="12" s="1"/>
  <c r="AE13" i="12"/>
  <c r="AF13" i="12"/>
  <c r="AG13" i="12" s="1"/>
  <c r="AH13" i="12" s="1"/>
  <c r="AI13" i="12"/>
  <c r="AJ13" i="12" s="1"/>
  <c r="AK13" i="12"/>
  <c r="Z14" i="12"/>
  <c r="AA14" i="12" s="1"/>
  <c r="AB14" i="12"/>
  <c r="AC14" i="12"/>
  <c r="AD14" i="12" s="1"/>
  <c r="AE14" i="12"/>
  <c r="AF14" i="12"/>
  <c r="AG14" i="12" s="1"/>
  <c r="AH14" i="12" s="1"/>
  <c r="AI14" i="12"/>
  <c r="AJ14" i="12" s="1"/>
  <c r="AK14" i="12"/>
  <c r="Z15" i="12"/>
  <c r="AA15" i="12" s="1"/>
  <c r="AB15" i="12"/>
  <c r="AC15" i="12"/>
  <c r="AD15" i="12" s="1"/>
  <c r="AE15" i="12"/>
  <c r="AF15" i="12"/>
  <c r="AG15" i="12" s="1"/>
  <c r="AH15" i="12" s="1"/>
  <c r="AI15" i="12"/>
  <c r="AJ15" i="12" s="1"/>
  <c r="AK15" i="12"/>
  <c r="Z16" i="12"/>
  <c r="AA16" i="12" s="1"/>
  <c r="AB16" i="12"/>
  <c r="AC16" i="12"/>
  <c r="AD16" i="12" s="1"/>
  <c r="AE16" i="12"/>
  <c r="AF16" i="12"/>
  <c r="AG16" i="12" s="1"/>
  <c r="AH16" i="12" s="1"/>
  <c r="AI16" i="12"/>
  <c r="AJ16" i="12" s="1"/>
  <c r="AK16" i="12"/>
  <c r="Z17" i="12"/>
  <c r="AA17" i="12" s="1"/>
  <c r="AB17" i="12"/>
  <c r="AC17" i="12"/>
  <c r="AD17" i="12" s="1"/>
  <c r="AE17" i="12"/>
  <c r="AF17" i="12"/>
  <c r="AG17" i="12" s="1"/>
  <c r="AH17" i="12" s="1"/>
  <c r="AI17" i="12"/>
  <c r="AJ17" i="12" s="1"/>
  <c r="AK17" i="12"/>
  <c r="Z18" i="12"/>
  <c r="AA18" i="12" s="1"/>
  <c r="AB18" i="12"/>
  <c r="AC18" i="12"/>
  <c r="AD18" i="12" s="1"/>
  <c r="AE18" i="12"/>
  <c r="AF18" i="12"/>
  <c r="AG18" i="12" s="1"/>
  <c r="AH18" i="12" s="1"/>
  <c r="AI18" i="12"/>
  <c r="AJ18" i="12" s="1"/>
  <c r="AK18" i="12"/>
  <c r="Z19" i="12"/>
  <c r="AA19" i="12" s="1"/>
  <c r="AB19" i="12"/>
  <c r="AC19" i="12"/>
  <c r="AD19" i="12" s="1"/>
  <c r="AE19" i="12"/>
  <c r="AF19" i="12"/>
  <c r="AG19" i="12" s="1"/>
  <c r="AH19" i="12" s="1"/>
  <c r="AI19" i="12"/>
  <c r="AJ19" i="12" s="1"/>
  <c r="AK19" i="12"/>
  <c r="Z20" i="12"/>
  <c r="AA20" i="12" s="1"/>
  <c r="AB20" i="12"/>
  <c r="AC20" i="12"/>
  <c r="AD20" i="12" s="1"/>
  <c r="AE20" i="12"/>
  <c r="AF20" i="12"/>
  <c r="AG20" i="12" s="1"/>
  <c r="AH20" i="12" s="1"/>
  <c r="AI20" i="12"/>
  <c r="AJ20" i="12" s="1"/>
  <c r="AK20" i="12"/>
  <c r="Z21" i="12"/>
  <c r="AA21" i="12" s="1"/>
  <c r="AB21" i="12"/>
  <c r="AC21" i="12"/>
  <c r="AD21" i="12" s="1"/>
  <c r="AE21" i="12"/>
  <c r="AF21" i="12"/>
  <c r="AG21" i="12" s="1"/>
  <c r="AH21" i="12" s="1"/>
  <c r="AI21" i="12"/>
  <c r="AJ21" i="12" s="1"/>
  <c r="AK21" i="12"/>
  <c r="Z22" i="12"/>
  <c r="AA22" i="12" s="1"/>
  <c r="AB22" i="12"/>
  <c r="AC22" i="12"/>
  <c r="AD22" i="12" s="1"/>
  <c r="AE22" i="12"/>
  <c r="AF22" i="12"/>
  <c r="AG22" i="12" s="1"/>
  <c r="AH22" i="12" s="1"/>
  <c r="AI22" i="12"/>
  <c r="AJ22" i="12" s="1"/>
  <c r="AK22" i="12"/>
  <c r="Z23" i="12"/>
  <c r="AA23" i="12" s="1"/>
  <c r="AB23" i="12"/>
  <c r="AC23" i="12"/>
  <c r="AD23" i="12" s="1"/>
  <c r="AE23" i="12"/>
  <c r="AF23" i="12"/>
  <c r="AG23" i="12" s="1"/>
  <c r="AH23" i="12" s="1"/>
  <c r="AI23" i="12"/>
  <c r="AJ23" i="12" s="1"/>
  <c r="AK23" i="12"/>
  <c r="Z24" i="12"/>
  <c r="AA24" i="12" s="1"/>
  <c r="AB24" i="12"/>
  <c r="AC24" i="12"/>
  <c r="AD24" i="12" s="1"/>
  <c r="AE24" i="12"/>
  <c r="AF24" i="12"/>
  <c r="AG24" i="12" s="1"/>
  <c r="AH24" i="12" s="1"/>
  <c r="AI24" i="12"/>
  <c r="AJ24" i="12" s="1"/>
  <c r="AK24" i="12"/>
  <c r="Z25" i="12"/>
  <c r="AA25" i="12" s="1"/>
  <c r="AB25" i="12"/>
  <c r="AC25" i="12"/>
  <c r="AD25" i="12" s="1"/>
  <c r="AE25" i="12"/>
  <c r="AF25" i="12"/>
  <c r="AG25" i="12" s="1"/>
  <c r="AH25" i="12" s="1"/>
  <c r="AI25" i="12"/>
  <c r="AJ25" i="12" s="1"/>
  <c r="AK25" i="12"/>
  <c r="Z26" i="12"/>
  <c r="AA26" i="12" s="1"/>
  <c r="AB26" i="12"/>
  <c r="AC26" i="12"/>
  <c r="AD26" i="12" s="1"/>
  <c r="AE26" i="12"/>
  <c r="AF26" i="12"/>
  <c r="AG26" i="12" s="1"/>
  <c r="AH26" i="12" s="1"/>
  <c r="AI26" i="12"/>
  <c r="AJ26" i="12" s="1"/>
  <c r="AK26" i="12"/>
  <c r="Z27" i="12"/>
  <c r="AA27" i="12" s="1"/>
  <c r="AB27" i="12"/>
  <c r="AC27" i="12"/>
  <c r="AD27" i="12" s="1"/>
  <c r="AE27" i="12"/>
  <c r="AF27" i="12"/>
  <c r="AG27" i="12" s="1"/>
  <c r="AH27" i="12" s="1"/>
  <c r="AI27" i="12"/>
  <c r="AJ27" i="12" s="1"/>
  <c r="AK27" i="12"/>
  <c r="AK8" i="12"/>
  <c r="AI8" i="12"/>
  <c r="AJ8" i="12" s="1"/>
  <c r="AF8" i="12"/>
  <c r="AE8" i="12"/>
  <c r="AB8" i="12"/>
  <c r="Z8" i="12"/>
  <c r="AA8" i="12" s="1"/>
  <c r="AG8" i="12"/>
  <c r="AH8" i="12" s="1"/>
  <c r="AC8" i="12"/>
  <c r="AD8" i="12" s="1"/>
  <c r="I28" i="12"/>
  <c r="J9" i="12"/>
  <c r="L9" i="12" s="1"/>
  <c r="J10" i="12"/>
  <c r="J11" i="12"/>
  <c r="L11" i="12" s="1"/>
  <c r="J12" i="12"/>
  <c r="L12" i="12" s="1"/>
  <c r="J13" i="12"/>
  <c r="L13" i="12" s="1"/>
  <c r="J14" i="12"/>
  <c r="J15" i="12"/>
  <c r="J16" i="12"/>
  <c r="J17" i="12"/>
  <c r="J18" i="12"/>
  <c r="J19" i="12"/>
  <c r="J20" i="12"/>
  <c r="J21" i="12"/>
  <c r="J22" i="12"/>
  <c r="J23" i="12"/>
  <c r="J24" i="12"/>
  <c r="J25" i="12"/>
  <c r="J26" i="12"/>
  <c r="J27" i="12"/>
  <c r="J8" i="12"/>
  <c r="C28" i="12"/>
  <c r="K9" i="12"/>
  <c r="K10" i="12"/>
  <c r="K11" i="12"/>
  <c r="K12" i="12"/>
  <c r="K13" i="12"/>
  <c r="K14" i="12"/>
  <c r="K15" i="12"/>
  <c r="K16" i="12"/>
  <c r="K17" i="12"/>
  <c r="K18" i="12"/>
  <c r="K19" i="12"/>
  <c r="K20" i="12"/>
  <c r="K21" i="12"/>
  <c r="K22" i="12"/>
  <c r="K23" i="12"/>
  <c r="K24" i="12"/>
  <c r="K25" i="12"/>
  <c r="K26" i="12"/>
  <c r="K27" i="12"/>
  <c r="K8" i="12"/>
  <c r="A9" i="12"/>
  <c r="A10" i="12" s="1"/>
  <c r="A11" i="12" s="1"/>
  <c r="A12" i="12" s="1"/>
  <c r="A13" i="12" s="1"/>
  <c r="A14" i="12" s="1"/>
  <c r="A15" i="12" s="1"/>
  <c r="A16" i="12" s="1"/>
  <c r="A17" i="12" s="1"/>
  <c r="A18" i="12" s="1"/>
  <c r="A19" i="12" s="1"/>
  <c r="A20" i="12" s="1"/>
  <c r="A21" i="12" s="1"/>
  <c r="A22" i="12" s="1"/>
  <c r="A23" i="12" s="1"/>
  <c r="A24" i="12" s="1"/>
  <c r="A25" i="12" s="1"/>
  <c r="A26" i="12" s="1"/>
  <c r="A27" i="12" s="1"/>
  <c r="J14" i="11"/>
  <c r="AD13" i="11"/>
  <c r="AB13" i="11"/>
  <c r="AC13" i="11" s="1"/>
  <c r="Y13" i="11"/>
  <c r="Z13" i="11" s="1"/>
  <c r="AA13" i="11" s="1"/>
  <c r="X13" i="11"/>
  <c r="V13" i="11"/>
  <c r="W13" i="11" s="1"/>
  <c r="U13" i="11"/>
  <c r="S13" i="11"/>
  <c r="T13" i="11" s="1"/>
  <c r="L13" i="11"/>
  <c r="M13" i="11" s="1"/>
  <c r="K13" i="11"/>
  <c r="AD12" i="11"/>
  <c r="AB12" i="11"/>
  <c r="AC12" i="11" s="1"/>
  <c r="Y12" i="11"/>
  <c r="Z12" i="11" s="1"/>
  <c r="AA12" i="11" s="1"/>
  <c r="X12" i="11"/>
  <c r="V12" i="11"/>
  <c r="W12" i="11" s="1"/>
  <c r="U12" i="11"/>
  <c r="S12" i="11"/>
  <c r="T12" i="11" s="1"/>
  <c r="K12" i="11"/>
  <c r="L12" i="11" s="1"/>
  <c r="M12" i="11" s="1"/>
  <c r="AD11" i="11"/>
  <c r="AC11" i="11"/>
  <c r="AB11" i="11"/>
  <c r="Y11" i="11"/>
  <c r="Z11" i="11" s="1"/>
  <c r="AA11" i="11" s="1"/>
  <c r="X11" i="11"/>
  <c r="V11" i="11"/>
  <c r="W11" i="11" s="1"/>
  <c r="U11" i="11"/>
  <c r="S11" i="11"/>
  <c r="T11" i="11" s="1"/>
  <c r="K11" i="11"/>
  <c r="L11" i="11" s="1"/>
  <c r="M11" i="11" s="1"/>
  <c r="AD10" i="11"/>
  <c r="AB10" i="11"/>
  <c r="AC10" i="11" s="1"/>
  <c r="Y10" i="11"/>
  <c r="Z10" i="11" s="1"/>
  <c r="AA10" i="11" s="1"/>
  <c r="X10" i="11"/>
  <c r="V10" i="11"/>
  <c r="W10" i="11" s="1"/>
  <c r="U10" i="11"/>
  <c r="S10" i="11"/>
  <c r="T10" i="11" s="1"/>
  <c r="L10" i="11"/>
  <c r="M10" i="11" s="1"/>
  <c r="K10" i="11"/>
  <c r="AD9" i="11"/>
  <c r="AB9" i="11"/>
  <c r="AC9" i="11" s="1"/>
  <c r="Y9" i="11"/>
  <c r="Z9" i="11" s="1"/>
  <c r="AA9" i="11" s="1"/>
  <c r="X9" i="11"/>
  <c r="V9" i="11"/>
  <c r="W9" i="11" s="1"/>
  <c r="U9" i="11"/>
  <c r="S9" i="11"/>
  <c r="T9" i="11" s="1"/>
  <c r="L9" i="11"/>
  <c r="M9" i="11" s="1"/>
  <c r="K9" i="11"/>
  <c r="AD8" i="11"/>
  <c r="AB8" i="11"/>
  <c r="AC8" i="11" s="1"/>
  <c r="Y8" i="11"/>
  <c r="Z8" i="11" s="1"/>
  <c r="AA8" i="11" s="1"/>
  <c r="X8" i="11"/>
  <c r="V8" i="11"/>
  <c r="W8" i="11" s="1"/>
  <c r="U8" i="11"/>
  <c r="S8" i="11"/>
  <c r="T8" i="11" s="1"/>
  <c r="L8" i="11"/>
  <c r="M8" i="11" s="1"/>
  <c r="K8" i="11"/>
  <c r="AD7" i="11"/>
  <c r="AC7" i="11"/>
  <c r="AB7" i="11"/>
  <c r="Y7" i="11"/>
  <c r="Z7" i="11" s="1"/>
  <c r="AA7" i="11" s="1"/>
  <c r="X7" i="11"/>
  <c r="V7" i="11"/>
  <c r="W7" i="11" s="1"/>
  <c r="U7" i="11"/>
  <c r="S7" i="11"/>
  <c r="T7" i="11" s="1"/>
  <c r="K7" i="11"/>
  <c r="L7" i="11" s="1"/>
  <c r="M7" i="11" s="1"/>
  <c r="N7" i="11" s="1"/>
  <c r="O7" i="11" s="1"/>
  <c r="AD6" i="11"/>
  <c r="AB6" i="11"/>
  <c r="AC6" i="11" s="1"/>
  <c r="Y6" i="11"/>
  <c r="Z6" i="11" s="1"/>
  <c r="AA6" i="11" s="1"/>
  <c r="X6" i="11"/>
  <c r="V6" i="11"/>
  <c r="W6" i="11" s="1"/>
  <c r="U6" i="11"/>
  <c r="S6" i="11"/>
  <c r="T6" i="11" s="1"/>
  <c r="K6" i="11"/>
  <c r="L6" i="11" s="1"/>
  <c r="M6" i="11" s="1"/>
  <c r="AD5" i="11"/>
  <c r="AB5" i="11"/>
  <c r="AC5" i="11" s="1"/>
  <c r="Y5" i="11"/>
  <c r="Z5" i="11" s="1"/>
  <c r="AA5" i="11" s="1"/>
  <c r="X5" i="11"/>
  <c r="V5" i="11"/>
  <c r="W5" i="11" s="1"/>
  <c r="U5" i="11"/>
  <c r="S5" i="11"/>
  <c r="T5" i="11" s="1"/>
  <c r="K5" i="11"/>
  <c r="L5" i="11" s="1"/>
  <c r="M5" i="11" s="1"/>
  <c r="N5" i="11" s="1"/>
  <c r="O5" i="11" s="1"/>
  <c r="A5" i="11"/>
  <c r="A6" i="11" s="1"/>
  <c r="A7" i="11" s="1"/>
  <c r="A8" i="11" s="1"/>
  <c r="A9" i="11" s="1"/>
  <c r="A10" i="11" s="1"/>
  <c r="A11" i="11" s="1"/>
  <c r="A12" i="11" s="1"/>
  <c r="A13" i="11" s="1"/>
  <c r="AD4" i="11"/>
  <c r="AB4" i="11"/>
  <c r="AC4" i="11" s="1"/>
  <c r="Y4" i="11"/>
  <c r="Z4" i="11" s="1"/>
  <c r="AA4" i="11" s="1"/>
  <c r="X4" i="11"/>
  <c r="V4" i="11"/>
  <c r="W4" i="11" s="1"/>
  <c r="U4" i="11"/>
  <c r="S4" i="11"/>
  <c r="T4" i="11" s="1"/>
  <c r="K4" i="11"/>
  <c r="L4" i="11" s="1"/>
  <c r="O12" i="70" l="1"/>
  <c r="P12" i="70" s="1"/>
  <c r="Q12" i="70" s="1"/>
  <c r="O24" i="70"/>
  <c r="P24" i="70" s="1"/>
  <c r="Q24" i="70" s="1"/>
  <c r="O23" i="69"/>
  <c r="P23" i="69" s="1"/>
  <c r="Q23" i="69" s="1"/>
  <c r="P16" i="70"/>
  <c r="Q16" i="70" s="1"/>
  <c r="O16" i="70"/>
  <c r="O33" i="70"/>
  <c r="P33" i="70" s="1"/>
  <c r="Q33" i="70" s="1"/>
  <c r="P69" i="26"/>
  <c r="Q69" i="26" s="1"/>
  <c r="P71" i="26"/>
  <c r="Q71" i="26" s="1"/>
  <c r="P73" i="26"/>
  <c r="Q73" i="26" s="1"/>
  <c r="P75" i="26"/>
  <c r="Q75" i="26" s="1"/>
  <c r="P77" i="26"/>
  <c r="Q77" i="26" s="1"/>
  <c r="P79" i="26"/>
  <c r="Q79" i="26" s="1"/>
  <c r="P81" i="26"/>
  <c r="Q81" i="26" s="1"/>
  <c r="P83" i="26"/>
  <c r="Q83" i="26" s="1"/>
  <c r="P85" i="26"/>
  <c r="Q85" i="26" s="1"/>
  <c r="P87" i="68"/>
  <c r="O64" i="70"/>
  <c r="P64" i="70"/>
  <c r="P90" i="70"/>
  <c r="O90" i="70"/>
  <c r="O17" i="72"/>
  <c r="P17" i="72" s="1"/>
  <c r="Q17" i="72" s="1"/>
  <c r="P28" i="69"/>
  <c r="Q28" i="69" s="1"/>
  <c r="O28" i="69"/>
  <c r="O20" i="70"/>
  <c r="P20" i="70" s="1"/>
  <c r="Q20" i="70" s="1"/>
  <c r="P29" i="70"/>
  <c r="Q29" i="70" s="1"/>
  <c r="O29" i="70"/>
  <c r="O91" i="70"/>
  <c r="P91" i="70"/>
  <c r="P13" i="72"/>
  <c r="Q13" i="72" s="1"/>
  <c r="O13" i="72"/>
  <c r="P19" i="69"/>
  <c r="Q19" i="69" s="1"/>
  <c r="P27" i="69"/>
  <c r="Q27" i="69" s="1"/>
  <c r="P40" i="69"/>
  <c r="Q40" i="69" s="1"/>
  <c r="P57" i="69"/>
  <c r="Q90" i="70"/>
  <c r="P98" i="70"/>
  <c r="Q98" i="70" s="1"/>
  <c r="P10" i="71"/>
  <c r="Q10" i="71" s="1"/>
  <c r="P91" i="71"/>
  <c r="Q91" i="71" s="1"/>
  <c r="P34" i="72"/>
  <c r="Q34" i="72" s="1"/>
  <c r="P42" i="72"/>
  <c r="Q42" i="72" s="1"/>
  <c r="O42" i="72"/>
  <c r="O44" i="72"/>
  <c r="P44" i="72"/>
  <c r="Q44" i="72" s="1"/>
  <c r="P44" i="69"/>
  <c r="Q44" i="69" s="1"/>
  <c r="O34" i="72"/>
  <c r="P38" i="72"/>
  <c r="Q38" i="72" s="1"/>
  <c r="O38" i="72"/>
  <c r="Q80" i="68"/>
  <c r="O87" i="68"/>
  <c r="O11" i="69"/>
  <c r="P11" i="69" s="1"/>
  <c r="Q11" i="69" s="1"/>
  <c r="O32" i="69"/>
  <c r="P32" i="69" s="1"/>
  <c r="Q32" i="69" s="1"/>
  <c r="O44" i="69"/>
  <c r="N49" i="69"/>
  <c r="Q57" i="69"/>
  <c r="N66" i="69"/>
  <c r="O106" i="69"/>
  <c r="P106" i="69" s="1"/>
  <c r="Q106" i="69" s="1"/>
  <c r="P39" i="70"/>
  <c r="Q39" i="70" s="1"/>
  <c r="P43" i="70"/>
  <c r="Q43" i="70" s="1"/>
  <c r="P101" i="70"/>
  <c r="Q35" i="71"/>
  <c r="P84" i="71"/>
  <c r="Q84" i="71" s="1"/>
  <c r="P9" i="72"/>
  <c r="Q9" i="72" s="1"/>
  <c r="N36" i="69"/>
  <c r="N53" i="69"/>
  <c r="P64" i="69"/>
  <c r="Q64" i="69" s="1"/>
  <c r="P22" i="71"/>
  <c r="P56" i="71"/>
  <c r="Q56" i="71" s="1"/>
  <c r="Q99" i="71"/>
  <c r="O9" i="72"/>
  <c r="O21" i="72"/>
  <c r="P21" i="72" s="1"/>
  <c r="Q21" i="72" s="1"/>
  <c r="O25" i="72"/>
  <c r="P25" i="72" s="1"/>
  <c r="Q25" i="72" s="1"/>
  <c r="P30" i="72"/>
  <c r="Q30" i="72" s="1"/>
  <c r="O79" i="73"/>
  <c r="P79" i="73" s="1"/>
  <c r="Q79" i="73" s="1"/>
  <c r="P58" i="73"/>
  <c r="Q58" i="73" s="1"/>
  <c r="P67" i="73"/>
  <c r="P15" i="74"/>
  <c r="P23" i="74"/>
  <c r="Q23" i="74" s="1"/>
  <c r="P94" i="74"/>
  <c r="Q94" i="74" s="1"/>
  <c r="O94" i="74"/>
  <c r="O102" i="74"/>
  <c r="P102" i="74" s="1"/>
  <c r="Q102" i="74" s="1"/>
  <c r="P18" i="75"/>
  <c r="O18" i="75"/>
  <c r="P48" i="73"/>
  <c r="Q48" i="73" s="1"/>
  <c r="O75" i="73"/>
  <c r="P75" i="73" s="1"/>
  <c r="Q75" i="73" s="1"/>
  <c r="P95" i="73"/>
  <c r="P99" i="73"/>
  <c r="N12" i="74"/>
  <c r="Q20" i="74"/>
  <c r="P86" i="72"/>
  <c r="Q86" i="72" s="1"/>
  <c r="P91" i="72"/>
  <c r="Q91" i="72" s="1"/>
  <c r="P47" i="73"/>
  <c r="Q47" i="73" s="1"/>
  <c r="P52" i="73"/>
  <c r="Q52" i="73" s="1"/>
  <c r="P91" i="73"/>
  <c r="P107" i="73"/>
  <c r="Q107" i="73" s="1"/>
  <c r="N16" i="74"/>
  <c r="N24" i="74"/>
  <c r="P27" i="74"/>
  <c r="O59" i="74"/>
  <c r="P59" i="74" s="1"/>
  <c r="Q59" i="74" s="1"/>
  <c r="P22" i="75"/>
  <c r="O22" i="75"/>
  <c r="O88" i="75"/>
  <c r="P88" i="75"/>
  <c r="P14" i="75"/>
  <c r="P34" i="77"/>
  <c r="Q34" i="77" s="1"/>
  <c r="O34" i="77"/>
  <c r="O61" i="77"/>
  <c r="P61" i="77"/>
  <c r="P40" i="78"/>
  <c r="Q40" i="78" s="1"/>
  <c r="O40" i="78"/>
  <c r="O14" i="75"/>
  <c r="P65" i="75"/>
  <c r="Q65" i="75" s="1"/>
  <c r="P91" i="75"/>
  <c r="Q91" i="75" s="1"/>
  <c r="O81" i="76"/>
  <c r="P81" i="76" s="1"/>
  <c r="Q81" i="76" s="1"/>
  <c r="P95" i="76"/>
  <c r="P104" i="76"/>
  <c r="Q104" i="76" s="1"/>
  <c r="O104" i="76"/>
  <c r="O11" i="77"/>
  <c r="P11" i="77" s="1"/>
  <c r="Q11" i="77" s="1"/>
  <c r="O65" i="77"/>
  <c r="P65" i="77" s="1"/>
  <c r="Q65" i="77" s="1"/>
  <c r="N80" i="75"/>
  <c r="O83" i="75"/>
  <c r="P83" i="75" s="1"/>
  <c r="Q83" i="75" s="1"/>
  <c r="N84" i="75"/>
  <c r="O93" i="76"/>
  <c r="P93" i="76"/>
  <c r="P100" i="76"/>
  <c r="Q100" i="76" s="1"/>
  <c r="P10" i="75"/>
  <c r="Q10" i="75" s="1"/>
  <c r="P26" i="75"/>
  <c r="P76" i="75"/>
  <c r="Q88" i="75"/>
  <c r="P99" i="75"/>
  <c r="Q99" i="75" s="1"/>
  <c r="O99" i="76"/>
  <c r="P99" i="76"/>
  <c r="P69" i="77"/>
  <c r="Q69" i="77" s="1"/>
  <c r="O69" i="77"/>
  <c r="N98" i="78"/>
  <c r="P30" i="77"/>
  <c r="Q30" i="77" s="1"/>
  <c r="P55" i="77"/>
  <c r="Q55" i="77" s="1"/>
  <c r="O55" i="77"/>
  <c r="P83" i="76"/>
  <c r="P87" i="76"/>
  <c r="Q87" i="76" s="1"/>
  <c r="P91" i="76"/>
  <c r="O15" i="77"/>
  <c r="P15" i="77" s="1"/>
  <c r="Q15" i="77" s="1"/>
  <c r="P25" i="77"/>
  <c r="Q25" i="77" s="1"/>
  <c r="O25" i="77"/>
  <c r="O60" i="77"/>
  <c r="P60" i="77" s="1"/>
  <c r="Q60" i="77" s="1"/>
  <c r="P73" i="77"/>
  <c r="Q73" i="77" s="1"/>
  <c r="O94" i="77"/>
  <c r="P94" i="77" s="1"/>
  <c r="Q94" i="77" s="1"/>
  <c r="N12" i="77"/>
  <c r="N16" i="77"/>
  <c r="P21" i="77"/>
  <c r="Q21" i="77" s="1"/>
  <c r="O21" i="77"/>
  <c r="O30" i="77"/>
  <c r="P33" i="77"/>
  <c r="P38" i="77"/>
  <c r="Q38" i="77" s="1"/>
  <c r="P42" i="77"/>
  <c r="Q42" i="77" s="1"/>
  <c r="P46" i="77"/>
  <c r="Q46" i="77" s="1"/>
  <c r="O51" i="77"/>
  <c r="P51" i="77" s="1"/>
  <c r="Q51" i="77" s="1"/>
  <c r="P77" i="77"/>
  <c r="Q77" i="77" s="1"/>
  <c r="O77" i="77"/>
  <c r="N84" i="77"/>
  <c r="P27" i="78"/>
  <c r="Q27" i="78" s="1"/>
  <c r="O27" i="78"/>
  <c r="P21" i="78"/>
  <c r="Q21" i="78" s="1"/>
  <c r="O21" i="78"/>
  <c r="O53" i="78"/>
  <c r="P53" i="78" s="1"/>
  <c r="Q53" i="78" s="1"/>
  <c r="O59" i="78"/>
  <c r="P59" i="78" s="1"/>
  <c r="Q59" i="78" s="1"/>
  <c r="O49" i="78"/>
  <c r="P49" i="78" s="1"/>
  <c r="Q49" i="78" s="1"/>
  <c r="P66" i="78"/>
  <c r="Q66" i="78" s="1"/>
  <c r="O66" i="78"/>
  <c r="N98" i="77"/>
  <c r="O25" i="78"/>
  <c r="P25" i="78"/>
  <c r="P44" i="78"/>
  <c r="O55" i="78"/>
  <c r="P55" i="78" s="1"/>
  <c r="Q55" i="78" s="1"/>
  <c r="P71" i="78"/>
  <c r="Q71" i="78" s="1"/>
  <c r="P79" i="78"/>
  <c r="Q79" i="78" s="1"/>
  <c r="O79" i="78"/>
  <c r="O88" i="78"/>
  <c r="P88" i="78"/>
  <c r="Q88" i="78" s="1"/>
  <c r="P102" i="78"/>
  <c r="Q102" i="78" s="1"/>
  <c r="P56" i="78"/>
  <c r="O12" i="78"/>
  <c r="P12" i="78" s="1"/>
  <c r="Q12" i="78" s="1"/>
  <c r="O16" i="78"/>
  <c r="P16" i="78" s="1"/>
  <c r="Q16" i="78" s="1"/>
  <c r="O20" i="78"/>
  <c r="P20" i="78" s="1"/>
  <c r="Q20" i="78" s="1"/>
  <c r="P9" i="78"/>
  <c r="Q9" i="78" s="1"/>
  <c r="N11" i="78"/>
  <c r="P13" i="78"/>
  <c r="Q13" i="78" s="1"/>
  <c r="N15" i="78"/>
  <c r="O26" i="78"/>
  <c r="P26" i="78" s="1"/>
  <c r="Q26" i="78" s="1"/>
  <c r="P28" i="78"/>
  <c r="Q28" i="78" s="1"/>
  <c r="N29" i="78"/>
  <c r="O35" i="78"/>
  <c r="P35" i="78" s="1"/>
  <c r="Q35" i="78" s="1"/>
  <c r="P36" i="78"/>
  <c r="Q36" i="78" s="1"/>
  <c r="N37" i="78"/>
  <c r="N41" i="78"/>
  <c r="O43" i="78"/>
  <c r="P43" i="78" s="1"/>
  <c r="Q43" i="78" s="1"/>
  <c r="O34" i="78"/>
  <c r="P34" i="78" s="1"/>
  <c r="Q34" i="78" s="1"/>
  <c r="O42" i="78"/>
  <c r="P42" i="78" s="1"/>
  <c r="Q42" i="78" s="1"/>
  <c r="Q44" i="78"/>
  <c r="N50" i="78"/>
  <c r="O52" i="78"/>
  <c r="P52" i="78" s="1"/>
  <c r="Q52" i="78" s="1"/>
  <c r="O10" i="78"/>
  <c r="P10" i="78" s="1"/>
  <c r="Q10" i="78" s="1"/>
  <c r="O14" i="78"/>
  <c r="P14" i="78" s="1"/>
  <c r="Q14" i="78" s="1"/>
  <c r="P18" i="78"/>
  <c r="Q18" i="78" s="1"/>
  <c r="O19" i="78"/>
  <c r="P19" i="78" s="1"/>
  <c r="Q19" i="78" s="1"/>
  <c r="P22" i="78"/>
  <c r="Q22" i="78" s="1"/>
  <c r="Q25" i="78"/>
  <c r="O31" i="78"/>
  <c r="P31" i="78" s="1"/>
  <c r="Q31" i="78" s="1"/>
  <c r="P32" i="78"/>
  <c r="Q32" i="78" s="1"/>
  <c r="N33" i="78"/>
  <c r="O39" i="78"/>
  <c r="P39" i="78" s="1"/>
  <c r="Q39" i="78" s="1"/>
  <c r="N45" i="78"/>
  <c r="O47" i="78"/>
  <c r="P47" i="78" s="1"/>
  <c r="Q47" i="78" s="1"/>
  <c r="O51" i="78"/>
  <c r="P51" i="78" s="1"/>
  <c r="Q51" i="78" s="1"/>
  <c r="N8" i="78"/>
  <c r="Q17" i="78"/>
  <c r="P23" i="78"/>
  <c r="Q23" i="78" s="1"/>
  <c r="N24" i="78"/>
  <c r="O30" i="78"/>
  <c r="P30" i="78" s="1"/>
  <c r="Q30" i="78" s="1"/>
  <c r="O38" i="78"/>
  <c r="P38" i="78" s="1"/>
  <c r="Q38" i="78" s="1"/>
  <c r="O46" i="78"/>
  <c r="P46" i="78" s="1"/>
  <c r="Q46" i="78" s="1"/>
  <c r="O48" i="78"/>
  <c r="P48" i="78" s="1"/>
  <c r="Q48" i="78" s="1"/>
  <c r="N54" i="78"/>
  <c r="O61" i="78"/>
  <c r="P61" i="78" s="1"/>
  <c r="Q61" i="78" s="1"/>
  <c r="N67" i="78"/>
  <c r="O69" i="78"/>
  <c r="P69" i="78" s="1"/>
  <c r="Q69" i="78" s="1"/>
  <c r="O74" i="78"/>
  <c r="P74" i="78" s="1"/>
  <c r="Q74" i="78" s="1"/>
  <c r="O80" i="78"/>
  <c r="P80" i="78" s="1"/>
  <c r="Q80" i="78" s="1"/>
  <c r="O85" i="78"/>
  <c r="P85" i="78" s="1"/>
  <c r="Q85" i="78" s="1"/>
  <c r="P57" i="78"/>
  <c r="P63" i="78"/>
  <c r="O70" i="78"/>
  <c r="P70" i="78" s="1"/>
  <c r="Q70" i="78" s="1"/>
  <c r="N76" i="78"/>
  <c r="O84" i="78"/>
  <c r="P84" i="78" s="1"/>
  <c r="Q84" i="78" s="1"/>
  <c r="Q56" i="78"/>
  <c r="Q57" i="78"/>
  <c r="P58" i="78"/>
  <c r="Q58" i="78" s="1"/>
  <c r="Q63" i="78"/>
  <c r="O64" i="78"/>
  <c r="P64" i="78" s="1"/>
  <c r="Q64" i="78" s="1"/>
  <c r="N65" i="78"/>
  <c r="N72" i="78"/>
  <c r="O77" i="78"/>
  <c r="P77" i="78" s="1"/>
  <c r="Q77" i="78" s="1"/>
  <c r="O83" i="78"/>
  <c r="P83" i="78" s="1"/>
  <c r="Q83" i="78" s="1"/>
  <c r="O106" i="78"/>
  <c r="P106" i="78" s="1"/>
  <c r="Q106" i="78" s="1"/>
  <c r="P60" i="78"/>
  <c r="Q60" i="78" s="1"/>
  <c r="P62" i="78"/>
  <c r="Q62" i="78" s="1"/>
  <c r="N68" i="78"/>
  <c r="P73" i="78"/>
  <c r="Q73" i="78" s="1"/>
  <c r="O73" i="78"/>
  <c r="P75" i="78"/>
  <c r="Q75" i="78" s="1"/>
  <c r="O78" i="78"/>
  <c r="P78" i="78" s="1"/>
  <c r="Q78" i="78" s="1"/>
  <c r="O81" i="78"/>
  <c r="P81" i="78" s="1"/>
  <c r="Q81" i="78" s="1"/>
  <c r="O89" i="78"/>
  <c r="P89" i="78" s="1"/>
  <c r="Q89" i="78" s="1"/>
  <c r="O96" i="78"/>
  <c r="P96" i="78" s="1"/>
  <c r="Q96" i="78" s="1"/>
  <c r="O104" i="78"/>
  <c r="P104" i="78" s="1"/>
  <c r="Q104" i="78" s="1"/>
  <c r="P90" i="78"/>
  <c r="Q90" i="78" s="1"/>
  <c r="N91" i="78"/>
  <c r="P93" i="78"/>
  <c r="Q93" i="78" s="1"/>
  <c r="O93" i="78"/>
  <c r="P94" i="78"/>
  <c r="Q94" i="78" s="1"/>
  <c r="N95" i="78"/>
  <c r="N99" i="78"/>
  <c r="O101" i="78"/>
  <c r="P101" i="78" s="1"/>
  <c r="Q101" i="78" s="1"/>
  <c r="O100" i="78"/>
  <c r="P100" i="78" s="1"/>
  <c r="Q100" i="78" s="1"/>
  <c r="N107" i="78"/>
  <c r="O82" i="78"/>
  <c r="P82" i="78" s="1"/>
  <c r="Q82" i="78" s="1"/>
  <c r="O86" i="78"/>
  <c r="P86" i="78" s="1"/>
  <c r="Q86" i="78" s="1"/>
  <c r="N87" i="78"/>
  <c r="P92" i="78"/>
  <c r="Q92" i="78" s="1"/>
  <c r="P97" i="78"/>
  <c r="Q97" i="78" s="1"/>
  <c r="O97" i="78"/>
  <c r="N103" i="78"/>
  <c r="P105" i="78"/>
  <c r="Q105" i="78" s="1"/>
  <c r="O105" i="78"/>
  <c r="O8" i="77"/>
  <c r="P9" i="77"/>
  <c r="Q9" i="77" s="1"/>
  <c r="P13" i="77"/>
  <c r="Q13" i="77" s="1"/>
  <c r="P17" i="77"/>
  <c r="Q17" i="77" s="1"/>
  <c r="N37" i="77"/>
  <c r="O39" i="77"/>
  <c r="P39" i="77" s="1"/>
  <c r="Q39" i="77" s="1"/>
  <c r="N41" i="77"/>
  <c r="O43" i="77"/>
  <c r="P43" i="77" s="1"/>
  <c r="Q43" i="77" s="1"/>
  <c r="N45" i="77"/>
  <c r="O47" i="77"/>
  <c r="P47" i="77" s="1"/>
  <c r="Q47" i="77" s="1"/>
  <c r="P48" i="77"/>
  <c r="O48" i="77"/>
  <c r="N50" i="77"/>
  <c r="P52" i="77"/>
  <c r="Q52" i="77" s="1"/>
  <c r="O52" i="77"/>
  <c r="N54" i="77"/>
  <c r="O56" i="77"/>
  <c r="P56" i="77" s="1"/>
  <c r="Q56" i="77" s="1"/>
  <c r="N58" i="77"/>
  <c r="P3" i="77"/>
  <c r="Q3" i="77" s="1"/>
  <c r="L108" i="77"/>
  <c r="L110" i="77" s="1"/>
  <c r="P18" i="77"/>
  <c r="N22" i="77"/>
  <c r="P23" i="77"/>
  <c r="Q23" i="77" s="1"/>
  <c r="Q24" i="77"/>
  <c r="N31" i="77"/>
  <c r="P32" i="77"/>
  <c r="Q32" i="77" s="1"/>
  <c r="Q33" i="77"/>
  <c r="P49" i="77"/>
  <c r="Q49" i="77" s="1"/>
  <c r="P53" i="77"/>
  <c r="Q53" i="77" s="1"/>
  <c r="P57" i="77"/>
  <c r="Q57" i="77" s="1"/>
  <c r="N10" i="77"/>
  <c r="N14" i="77"/>
  <c r="Q18" i="77"/>
  <c r="O19" i="77"/>
  <c r="P19" i="77" s="1"/>
  <c r="Q19" i="77" s="1"/>
  <c r="N20" i="77"/>
  <c r="N26" i="77"/>
  <c r="P27" i="77"/>
  <c r="Q27" i="77" s="1"/>
  <c r="O28" i="77"/>
  <c r="P28" i="77" s="1"/>
  <c r="Q28" i="77" s="1"/>
  <c r="N29" i="77"/>
  <c r="N35" i="77"/>
  <c r="O36" i="77"/>
  <c r="P36" i="77" s="1"/>
  <c r="Q36" i="77" s="1"/>
  <c r="O40" i="77"/>
  <c r="P40" i="77" s="1"/>
  <c r="Q40" i="77" s="1"/>
  <c r="O44" i="77"/>
  <c r="P44" i="77" s="1"/>
  <c r="Q44" i="77" s="1"/>
  <c r="Q48" i="77"/>
  <c r="O59" i="77"/>
  <c r="P59" i="77" s="1"/>
  <c r="Q59" i="77" s="1"/>
  <c r="O86" i="77"/>
  <c r="P86" i="77" s="1"/>
  <c r="Q86" i="77" s="1"/>
  <c r="O96" i="77"/>
  <c r="P96" i="77" s="1"/>
  <c r="Q96" i="77" s="1"/>
  <c r="N68" i="77"/>
  <c r="O70" i="77"/>
  <c r="P70" i="77" s="1"/>
  <c r="Q70" i="77" s="1"/>
  <c r="N72" i="77"/>
  <c r="O74" i="77"/>
  <c r="P74" i="77" s="1"/>
  <c r="Q74" i="77" s="1"/>
  <c r="N76" i="77"/>
  <c r="O78" i="77"/>
  <c r="P78" i="77" s="1"/>
  <c r="Q78" i="77" s="1"/>
  <c r="P71" i="77"/>
  <c r="Q71" i="77" s="1"/>
  <c r="P75" i="77"/>
  <c r="Q75" i="77" s="1"/>
  <c r="P79" i="77"/>
  <c r="Q79" i="77" s="1"/>
  <c r="N103" i="77"/>
  <c r="Q61" i="77"/>
  <c r="O62" i="77"/>
  <c r="P62" i="77" s="1"/>
  <c r="Q62" i="77" s="1"/>
  <c r="N63" i="77"/>
  <c r="P64" i="77"/>
  <c r="Q64" i="77" s="1"/>
  <c r="O66" i="77"/>
  <c r="P66" i="77" s="1"/>
  <c r="Q66" i="77" s="1"/>
  <c r="N67" i="77"/>
  <c r="O85" i="77"/>
  <c r="P85" i="77" s="1"/>
  <c r="Q85" i="77" s="1"/>
  <c r="N83" i="77"/>
  <c r="N91" i="77"/>
  <c r="O93" i="77"/>
  <c r="P93" i="77" s="1"/>
  <c r="Q93" i="77" s="1"/>
  <c r="N99" i="77"/>
  <c r="P102" i="77"/>
  <c r="Q102" i="77" s="1"/>
  <c r="P105" i="77"/>
  <c r="Q105" i="77" s="1"/>
  <c r="O105" i="77"/>
  <c r="O81" i="77"/>
  <c r="P81" i="77" s="1"/>
  <c r="Q81" i="77" s="1"/>
  <c r="P82" i="77"/>
  <c r="Q82" i="77" s="1"/>
  <c r="O89" i="77"/>
  <c r="P89" i="77" s="1"/>
  <c r="Q89" i="77" s="1"/>
  <c r="P90" i="77"/>
  <c r="Q90" i="77" s="1"/>
  <c r="O92" i="77"/>
  <c r="P92" i="77" s="1"/>
  <c r="Q92" i="77" s="1"/>
  <c r="O100" i="77"/>
  <c r="P100" i="77" s="1"/>
  <c r="Q100" i="77" s="1"/>
  <c r="O101" i="77"/>
  <c r="P101" i="77" s="1"/>
  <c r="Q101" i="77" s="1"/>
  <c r="P80" i="77"/>
  <c r="Q80" i="77" s="1"/>
  <c r="O82" i="77"/>
  <c r="N87" i="77"/>
  <c r="P88" i="77"/>
  <c r="Q88" i="77" s="1"/>
  <c r="O90" i="77"/>
  <c r="N95" i="77"/>
  <c r="P97" i="77"/>
  <c r="Q97" i="77" s="1"/>
  <c r="O97" i="77"/>
  <c r="O106" i="77"/>
  <c r="P106" i="77" s="1"/>
  <c r="Q106" i="77" s="1"/>
  <c r="N107" i="77"/>
  <c r="O104" i="77"/>
  <c r="P104" i="77" s="1"/>
  <c r="Q104" i="77" s="1"/>
  <c r="P11" i="76"/>
  <c r="Q11" i="76" s="1"/>
  <c r="O11" i="76"/>
  <c r="O15" i="76"/>
  <c r="P15" i="76" s="1"/>
  <c r="Q15" i="76" s="1"/>
  <c r="O12" i="76"/>
  <c r="P12" i="76" s="1"/>
  <c r="Q12" i="76" s="1"/>
  <c r="O16" i="76"/>
  <c r="P16" i="76" s="1"/>
  <c r="Q16" i="76" s="1"/>
  <c r="P26" i="76"/>
  <c r="Q26" i="76" s="1"/>
  <c r="O26" i="76"/>
  <c r="O34" i="76"/>
  <c r="P34" i="76" s="1"/>
  <c r="Q34" i="76" s="1"/>
  <c r="P42" i="76"/>
  <c r="Q42" i="76" s="1"/>
  <c r="O42" i="76"/>
  <c r="O48" i="76"/>
  <c r="P48" i="76" s="1"/>
  <c r="Q48" i="76" s="1"/>
  <c r="O66" i="76"/>
  <c r="P66" i="76" s="1"/>
  <c r="Q66" i="76" s="1"/>
  <c r="O70" i="76"/>
  <c r="P70" i="76" s="1"/>
  <c r="Q70" i="76" s="1"/>
  <c r="O106" i="76"/>
  <c r="P106" i="76" s="1"/>
  <c r="Q106" i="76" s="1"/>
  <c r="O10" i="76"/>
  <c r="P10" i="76" s="1"/>
  <c r="Q10" i="76" s="1"/>
  <c r="O14" i="76"/>
  <c r="P14" i="76" s="1"/>
  <c r="Q14" i="76" s="1"/>
  <c r="O18" i="76"/>
  <c r="P18" i="76" s="1"/>
  <c r="Q18" i="76" s="1"/>
  <c r="P22" i="76"/>
  <c r="Q22" i="76" s="1"/>
  <c r="N29" i="76"/>
  <c r="O35" i="76"/>
  <c r="P35" i="76" s="1"/>
  <c r="Q35" i="76" s="1"/>
  <c r="N37" i="76"/>
  <c r="O43" i="76"/>
  <c r="P43" i="76" s="1"/>
  <c r="Q43" i="76" s="1"/>
  <c r="N45" i="76"/>
  <c r="N54" i="76"/>
  <c r="O63" i="76"/>
  <c r="P63" i="76" s="1"/>
  <c r="Q63" i="76" s="1"/>
  <c r="O72" i="76"/>
  <c r="P72" i="76" s="1"/>
  <c r="Q72" i="76" s="1"/>
  <c r="N8" i="76"/>
  <c r="O9" i="76"/>
  <c r="P9" i="76" s="1"/>
  <c r="Q9" i="76" s="1"/>
  <c r="O13" i="76"/>
  <c r="P13" i="76" s="1"/>
  <c r="Q13" i="76" s="1"/>
  <c r="O17" i="76"/>
  <c r="P17" i="76" s="1"/>
  <c r="Q17" i="76" s="1"/>
  <c r="O19" i="76"/>
  <c r="P19" i="76" s="1"/>
  <c r="Q19" i="76" s="1"/>
  <c r="N20" i="76"/>
  <c r="P21" i="76"/>
  <c r="Q21" i="76" s="1"/>
  <c r="O23" i="76"/>
  <c r="P23" i="76" s="1"/>
  <c r="Q23" i="76" s="1"/>
  <c r="N24" i="76"/>
  <c r="P25" i="76"/>
  <c r="Q25" i="76" s="1"/>
  <c r="P28" i="76"/>
  <c r="Q28" i="76" s="1"/>
  <c r="P30" i="76"/>
  <c r="Q30" i="76" s="1"/>
  <c r="O30" i="76"/>
  <c r="O32" i="76"/>
  <c r="P32" i="76" s="1"/>
  <c r="Q32" i="76" s="1"/>
  <c r="P36" i="76"/>
  <c r="Q36" i="76" s="1"/>
  <c r="P38" i="76"/>
  <c r="Q38" i="76" s="1"/>
  <c r="O38" i="76"/>
  <c r="O40" i="76"/>
  <c r="P40" i="76" s="1"/>
  <c r="Q40" i="76" s="1"/>
  <c r="P44" i="76"/>
  <c r="Q44" i="76" s="1"/>
  <c r="P46" i="76"/>
  <c r="Q46" i="76" s="1"/>
  <c r="O46" i="76"/>
  <c r="N50" i="76"/>
  <c r="P53" i="76"/>
  <c r="Q53" i="76" s="1"/>
  <c r="P55" i="76"/>
  <c r="Q55" i="76" s="1"/>
  <c r="O55" i="76"/>
  <c r="P56" i="76"/>
  <c r="Q56" i="76" s="1"/>
  <c r="O56" i="76"/>
  <c r="O67" i="76"/>
  <c r="P67" i="76" s="1"/>
  <c r="Q67" i="76" s="1"/>
  <c r="O27" i="76"/>
  <c r="P27" i="76" s="1"/>
  <c r="Q27" i="76" s="1"/>
  <c r="P31" i="76"/>
  <c r="Q31" i="76" s="1"/>
  <c r="O31" i="76"/>
  <c r="N33" i="76"/>
  <c r="O39" i="76"/>
  <c r="P39" i="76" s="1"/>
  <c r="Q39" i="76" s="1"/>
  <c r="N41" i="76"/>
  <c r="O47" i="76"/>
  <c r="P47" i="76" s="1"/>
  <c r="Q47" i="76" s="1"/>
  <c r="P49" i="76"/>
  <c r="Q49" i="76" s="1"/>
  <c r="O51" i="76"/>
  <c r="P51" i="76" s="1"/>
  <c r="Q51" i="76" s="1"/>
  <c r="O52" i="76"/>
  <c r="P52" i="76" s="1"/>
  <c r="Q52" i="76" s="1"/>
  <c r="P57" i="76"/>
  <c r="Q57" i="76" s="1"/>
  <c r="N58" i="76"/>
  <c r="O62" i="76"/>
  <c r="P62" i="76" s="1"/>
  <c r="Q62" i="76" s="1"/>
  <c r="N64" i="76"/>
  <c r="P78" i="76"/>
  <c r="Q78" i="76" s="1"/>
  <c r="O78" i="76"/>
  <c r="Q60" i="76"/>
  <c r="O73" i="76"/>
  <c r="P73" i="76" s="1"/>
  <c r="Q73" i="76" s="1"/>
  <c r="N75" i="76"/>
  <c r="N101" i="76"/>
  <c r="O59" i="76"/>
  <c r="P59" i="76" s="1"/>
  <c r="Q59" i="76" s="1"/>
  <c r="P65" i="76"/>
  <c r="Q65" i="76" s="1"/>
  <c r="P68" i="76"/>
  <c r="Q68" i="76" s="1"/>
  <c r="O68" i="76"/>
  <c r="P74" i="76"/>
  <c r="Q74" i="76" s="1"/>
  <c r="O76" i="76"/>
  <c r="P76" i="76" s="1"/>
  <c r="Q76" i="76" s="1"/>
  <c r="O103" i="76"/>
  <c r="P103" i="76" s="1"/>
  <c r="Q103" i="76" s="1"/>
  <c r="P61" i="76"/>
  <c r="Q61" i="76" s="1"/>
  <c r="P69" i="76"/>
  <c r="Q69" i="76" s="1"/>
  <c r="O69" i="76"/>
  <c r="N71" i="76"/>
  <c r="O77" i="76"/>
  <c r="P77" i="76" s="1"/>
  <c r="Q77" i="76" s="1"/>
  <c r="N79" i="76"/>
  <c r="P82" i="76"/>
  <c r="Q82" i="76" s="1"/>
  <c r="Q83" i="76"/>
  <c r="P86" i="76"/>
  <c r="Q86" i="76" s="1"/>
  <c r="P90" i="76"/>
  <c r="Q90" i="76" s="1"/>
  <c r="Q91" i="76"/>
  <c r="P94" i="76"/>
  <c r="Q94" i="76" s="1"/>
  <c r="Q95" i="76"/>
  <c r="P98" i="76"/>
  <c r="Q98" i="76" s="1"/>
  <c r="Q99" i="76"/>
  <c r="P97" i="76"/>
  <c r="P102" i="76"/>
  <c r="Q102" i="76" s="1"/>
  <c r="P80" i="76"/>
  <c r="Q80" i="76" s="1"/>
  <c r="P84" i="76"/>
  <c r="Q84" i="76" s="1"/>
  <c r="Q85" i="76"/>
  <c r="P88" i="76"/>
  <c r="Q88" i="76" s="1"/>
  <c r="Q89" i="76"/>
  <c r="P92" i="76"/>
  <c r="Q92" i="76" s="1"/>
  <c r="Q93" i="76"/>
  <c r="P96" i="76"/>
  <c r="Q96" i="76" s="1"/>
  <c r="Q97" i="76"/>
  <c r="O105" i="76"/>
  <c r="P105" i="76" s="1"/>
  <c r="Q105" i="76" s="1"/>
  <c r="N107" i="76"/>
  <c r="O28" i="75"/>
  <c r="P28" i="75" s="1"/>
  <c r="Q28" i="75" s="1"/>
  <c r="O42" i="75"/>
  <c r="P42" i="75"/>
  <c r="Q42" i="75" s="1"/>
  <c r="N108" i="75"/>
  <c r="P8" i="75"/>
  <c r="O8" i="75"/>
  <c r="P17" i="75"/>
  <c r="Q17" i="75" s="1"/>
  <c r="O36" i="75"/>
  <c r="P36" i="75" s="1"/>
  <c r="Q36" i="75" s="1"/>
  <c r="O39" i="75"/>
  <c r="P39" i="75" s="1"/>
  <c r="Q39" i="75" s="1"/>
  <c r="O12" i="75"/>
  <c r="P12" i="75" s="1"/>
  <c r="Q12" i="75" s="1"/>
  <c r="Q14" i="75"/>
  <c r="P16" i="75"/>
  <c r="Q16" i="75" s="1"/>
  <c r="O16" i="75"/>
  <c r="Q18" i="75"/>
  <c r="O20" i="75"/>
  <c r="P20" i="75" s="1"/>
  <c r="Q20" i="75" s="1"/>
  <c r="Q22" i="75"/>
  <c r="O24" i="75"/>
  <c r="P24" i="75" s="1"/>
  <c r="Q24" i="75" s="1"/>
  <c r="Q26" i="75"/>
  <c r="O32" i="75"/>
  <c r="P32" i="75" s="1"/>
  <c r="Q32" i="75" s="1"/>
  <c r="O35" i="75"/>
  <c r="P35" i="75" s="1"/>
  <c r="Q35" i="75" s="1"/>
  <c r="O11" i="75"/>
  <c r="P11" i="75" s="1"/>
  <c r="Q11" i="75" s="1"/>
  <c r="O15" i="75"/>
  <c r="P15" i="75"/>
  <c r="Q15" i="75" s="1"/>
  <c r="O19" i="75"/>
  <c r="P19" i="75" s="1"/>
  <c r="Q19" i="75" s="1"/>
  <c r="O23" i="75"/>
  <c r="P23" i="75"/>
  <c r="Q23" i="75" s="1"/>
  <c r="O27" i="75"/>
  <c r="P27" i="75" s="1"/>
  <c r="Q27" i="75" s="1"/>
  <c r="O29" i="75"/>
  <c r="P29" i="75" s="1"/>
  <c r="Q29" i="75" s="1"/>
  <c r="O31" i="75"/>
  <c r="P31" i="75" s="1"/>
  <c r="Q31" i="75" s="1"/>
  <c r="O46" i="75"/>
  <c r="P46" i="75" s="1"/>
  <c r="Q46" i="75" s="1"/>
  <c r="O57" i="75"/>
  <c r="P57" i="75" s="1"/>
  <c r="Q57" i="75" s="1"/>
  <c r="O68" i="75"/>
  <c r="P68" i="75" s="1"/>
  <c r="Q68" i="75" s="1"/>
  <c r="O9" i="75"/>
  <c r="P9" i="75" s="1"/>
  <c r="Q9" i="75" s="1"/>
  <c r="O13" i="75"/>
  <c r="P13" i="75" s="1"/>
  <c r="Q13" i="75" s="1"/>
  <c r="O17" i="75"/>
  <c r="O21" i="75"/>
  <c r="P21" i="75" s="1"/>
  <c r="Q21" i="75" s="1"/>
  <c r="O25" i="75"/>
  <c r="P25" i="75" s="1"/>
  <c r="Q25" i="75" s="1"/>
  <c r="O30" i="75"/>
  <c r="P30" i="75" s="1"/>
  <c r="Q30" i="75" s="1"/>
  <c r="O34" i="75"/>
  <c r="P34" i="75" s="1"/>
  <c r="Q34" i="75" s="1"/>
  <c r="O38" i="75"/>
  <c r="P38" i="75" s="1"/>
  <c r="Q38" i="75" s="1"/>
  <c r="Q41" i="75"/>
  <c r="Q45" i="75"/>
  <c r="N55" i="75"/>
  <c r="O61" i="75"/>
  <c r="P61" i="75" s="1"/>
  <c r="Q61" i="75" s="1"/>
  <c r="O71" i="75"/>
  <c r="P71" i="75" s="1"/>
  <c r="Q71" i="75" s="1"/>
  <c r="P3" i="75"/>
  <c r="Q3" i="75" s="1"/>
  <c r="O33" i="75"/>
  <c r="P33" i="75" s="1"/>
  <c r="Q33" i="75" s="1"/>
  <c r="O37" i="75"/>
  <c r="P37" i="75" s="1"/>
  <c r="Q37" i="75" s="1"/>
  <c r="N40" i="75"/>
  <c r="N44" i="75"/>
  <c r="N50" i="75"/>
  <c r="P51" i="75"/>
  <c r="N54" i="75"/>
  <c r="O58" i="75"/>
  <c r="P58" i="75" s="1"/>
  <c r="Q58" i="75" s="1"/>
  <c r="N59" i="75"/>
  <c r="O72" i="75"/>
  <c r="P72" i="75" s="1"/>
  <c r="Q72" i="75" s="1"/>
  <c r="O78" i="75"/>
  <c r="P78" i="75" s="1"/>
  <c r="Q78" i="75" s="1"/>
  <c r="L108" i="75"/>
  <c r="L110" i="75" s="1"/>
  <c r="P43" i="75"/>
  <c r="Q43" i="75" s="1"/>
  <c r="P47" i="75"/>
  <c r="Q47" i="75" s="1"/>
  <c r="O48" i="75"/>
  <c r="P48" i="75" s="1"/>
  <c r="Q48" i="75" s="1"/>
  <c r="P49" i="75"/>
  <c r="Q49" i="75" s="1"/>
  <c r="Q51" i="75"/>
  <c r="O52" i="75"/>
  <c r="P52" i="75" s="1"/>
  <c r="Q52" i="75" s="1"/>
  <c r="P53" i="75"/>
  <c r="Q53" i="75" s="1"/>
  <c r="O62" i="75"/>
  <c r="P62" i="75" s="1"/>
  <c r="Q62" i="75" s="1"/>
  <c r="N63" i="75"/>
  <c r="N64" i="75"/>
  <c r="O75" i="75"/>
  <c r="P75" i="75" s="1"/>
  <c r="Q75" i="75" s="1"/>
  <c r="N82" i="75"/>
  <c r="O56" i="75"/>
  <c r="P56" i="75" s="1"/>
  <c r="Q56" i="75" s="1"/>
  <c r="O60" i="75"/>
  <c r="P60" i="75" s="1"/>
  <c r="Q60" i="75" s="1"/>
  <c r="P66" i="75"/>
  <c r="Q66" i="75" s="1"/>
  <c r="O66" i="75"/>
  <c r="Q76" i="75"/>
  <c r="O67" i="75"/>
  <c r="P67" i="75" s="1"/>
  <c r="Q67" i="75" s="1"/>
  <c r="N69" i="75"/>
  <c r="N73" i="75"/>
  <c r="N77" i="75"/>
  <c r="O79" i="75"/>
  <c r="P79" i="75" s="1"/>
  <c r="Q79" i="75" s="1"/>
  <c r="N98" i="75"/>
  <c r="Q87" i="75"/>
  <c r="O96" i="75"/>
  <c r="P96" i="75" s="1"/>
  <c r="Q96" i="75" s="1"/>
  <c r="P97" i="75"/>
  <c r="Q97" i="75" s="1"/>
  <c r="N86" i="75"/>
  <c r="N90" i="75"/>
  <c r="O92" i="75"/>
  <c r="P92" i="75" s="1"/>
  <c r="Q92" i="75" s="1"/>
  <c r="N94" i="75"/>
  <c r="P95" i="75"/>
  <c r="Q95" i="75" s="1"/>
  <c r="O97" i="75"/>
  <c r="N102" i="75"/>
  <c r="P103" i="75"/>
  <c r="Q103" i="75" s="1"/>
  <c r="N106" i="75"/>
  <c r="P107" i="75"/>
  <c r="Q107" i="75" s="1"/>
  <c r="P81" i="75"/>
  <c r="Q81" i="75" s="1"/>
  <c r="P85" i="75"/>
  <c r="Q85" i="75" s="1"/>
  <c r="P89" i="75"/>
  <c r="Q89" i="75" s="1"/>
  <c r="P93" i="75"/>
  <c r="Q93" i="75" s="1"/>
  <c r="O100" i="75"/>
  <c r="P100" i="75" s="1"/>
  <c r="Q100" i="75" s="1"/>
  <c r="P101" i="75"/>
  <c r="Q101" i="75" s="1"/>
  <c r="O104" i="75"/>
  <c r="P104" i="75" s="1"/>
  <c r="Q104" i="75" s="1"/>
  <c r="P105" i="75"/>
  <c r="Q105" i="75" s="1"/>
  <c r="O10" i="74"/>
  <c r="P10" i="74" s="1"/>
  <c r="Q10" i="74" s="1"/>
  <c r="O33" i="74"/>
  <c r="P33" i="74" s="1"/>
  <c r="Q33" i="74" s="1"/>
  <c r="O29" i="74"/>
  <c r="P29" i="74"/>
  <c r="O11" i="74"/>
  <c r="P11" i="74" s="1"/>
  <c r="Q11" i="74" s="1"/>
  <c r="O36" i="74"/>
  <c r="P36" i="74" s="1"/>
  <c r="Q36" i="74" s="1"/>
  <c r="O44" i="74"/>
  <c r="P44" i="74" s="1"/>
  <c r="Q44" i="74" s="1"/>
  <c r="O53" i="74"/>
  <c r="P53" i="74" s="1"/>
  <c r="Q53" i="74" s="1"/>
  <c r="O61" i="74"/>
  <c r="P61" i="74" s="1"/>
  <c r="Q61" i="74" s="1"/>
  <c r="O64" i="74"/>
  <c r="P64" i="74" s="1"/>
  <c r="Q64" i="74" s="1"/>
  <c r="N108" i="74"/>
  <c r="O9" i="74"/>
  <c r="P9" i="74" s="1"/>
  <c r="Q9" i="74" s="1"/>
  <c r="P13" i="74"/>
  <c r="Q13" i="74" s="1"/>
  <c r="O14" i="74"/>
  <c r="P14" i="74" s="1"/>
  <c r="Q14" i="74" s="1"/>
  <c r="P17" i="74"/>
  <c r="Q17" i="74" s="1"/>
  <c r="O18" i="74"/>
  <c r="P18" i="74" s="1"/>
  <c r="Q18" i="74" s="1"/>
  <c r="P21" i="74"/>
  <c r="Q21" i="74" s="1"/>
  <c r="O22" i="74"/>
  <c r="P22" i="74" s="1"/>
  <c r="Q22" i="74" s="1"/>
  <c r="P25" i="74"/>
  <c r="Q25" i="74" s="1"/>
  <c r="O26" i="74"/>
  <c r="P26" i="74" s="1"/>
  <c r="Q26" i="74" s="1"/>
  <c r="Q28" i="74"/>
  <c r="Q29" i="74"/>
  <c r="Q32" i="74"/>
  <c r="P34" i="74"/>
  <c r="Q34" i="74" s="1"/>
  <c r="N35" i="74"/>
  <c r="O41" i="74"/>
  <c r="P41" i="74" s="1"/>
  <c r="Q41" i="74" s="1"/>
  <c r="P42" i="74"/>
  <c r="Q42" i="74" s="1"/>
  <c r="N43" i="74"/>
  <c r="O50" i="74"/>
  <c r="P50" i="74" s="1"/>
  <c r="Q50" i="74" s="1"/>
  <c r="P51" i="74"/>
  <c r="Q51" i="74" s="1"/>
  <c r="N52" i="74"/>
  <c r="P58" i="74"/>
  <c r="Q58" i="74" s="1"/>
  <c r="O58" i="74"/>
  <c r="N60" i="74"/>
  <c r="O62" i="74"/>
  <c r="P62" i="74" s="1"/>
  <c r="Q62" i="74" s="1"/>
  <c r="N70" i="74"/>
  <c r="P3" i="74"/>
  <c r="Q3" i="74" s="1"/>
  <c r="N31" i="74"/>
  <c r="O40" i="74"/>
  <c r="P40" i="74" s="1"/>
  <c r="Q40" i="74" s="1"/>
  <c r="P49" i="74"/>
  <c r="Q49" i="74" s="1"/>
  <c r="O49" i="74"/>
  <c r="O57" i="74"/>
  <c r="P57" i="74" s="1"/>
  <c r="Q57" i="74" s="1"/>
  <c r="O66" i="74"/>
  <c r="P66" i="74" s="1"/>
  <c r="Q66" i="74" s="1"/>
  <c r="O69" i="74"/>
  <c r="P69" i="74" s="1"/>
  <c r="Q69" i="74" s="1"/>
  <c r="L108" i="74"/>
  <c r="L110" i="74" s="1"/>
  <c r="P8" i="74"/>
  <c r="Q15" i="74"/>
  <c r="Q19" i="74"/>
  <c r="Q27" i="74"/>
  <c r="P30" i="74"/>
  <c r="Q30" i="74" s="1"/>
  <c r="P37" i="74"/>
  <c r="Q37" i="74" s="1"/>
  <c r="O37" i="74"/>
  <c r="P38" i="74"/>
  <c r="Q38" i="74" s="1"/>
  <c r="N39" i="74"/>
  <c r="P45" i="74"/>
  <c r="Q45" i="74" s="1"/>
  <c r="O45" i="74"/>
  <c r="P46" i="74"/>
  <c r="Q46" i="74" s="1"/>
  <c r="N47" i="74"/>
  <c r="N48" i="74"/>
  <c r="P54" i="74"/>
  <c r="Q54" i="74" s="1"/>
  <c r="O54" i="74"/>
  <c r="P55" i="74"/>
  <c r="Q55" i="74" s="1"/>
  <c r="N56" i="74"/>
  <c r="O65" i="74"/>
  <c r="P65" i="74" s="1"/>
  <c r="Q65" i="74" s="1"/>
  <c r="O71" i="74"/>
  <c r="P71" i="74" s="1"/>
  <c r="Q71" i="74" s="1"/>
  <c r="O76" i="74"/>
  <c r="P76" i="74" s="1"/>
  <c r="Q76" i="74" s="1"/>
  <c r="N103" i="74"/>
  <c r="P72" i="74"/>
  <c r="Q72" i="74" s="1"/>
  <c r="N73" i="74"/>
  <c r="P77" i="74"/>
  <c r="Q77" i="74" s="1"/>
  <c r="N78" i="74"/>
  <c r="O82" i="74"/>
  <c r="P82" i="74" s="1"/>
  <c r="Q82" i="74" s="1"/>
  <c r="P86" i="74"/>
  <c r="Q86" i="74" s="1"/>
  <c r="O86" i="74"/>
  <c r="O93" i="74"/>
  <c r="P93" i="74" s="1"/>
  <c r="Q93" i="74" s="1"/>
  <c r="O105" i="74"/>
  <c r="P105" i="74" s="1"/>
  <c r="Q105" i="74" s="1"/>
  <c r="P106" i="74"/>
  <c r="Q106" i="74" s="1"/>
  <c r="O106" i="74"/>
  <c r="O63" i="74"/>
  <c r="P63" i="74" s="1"/>
  <c r="Q63" i="74" s="1"/>
  <c r="O67" i="74"/>
  <c r="P67" i="74" s="1"/>
  <c r="Q67" i="74" s="1"/>
  <c r="O68" i="74"/>
  <c r="P68" i="74" s="1"/>
  <c r="Q68" i="74" s="1"/>
  <c r="O72" i="74"/>
  <c r="N74" i="74"/>
  <c r="O81" i="74"/>
  <c r="P81" i="74" s="1"/>
  <c r="Q81" i="74" s="1"/>
  <c r="O85" i="74"/>
  <c r="P85" i="74" s="1"/>
  <c r="Q85" i="74" s="1"/>
  <c r="O96" i="74"/>
  <c r="P96" i="74" s="1"/>
  <c r="Q96" i="74" s="1"/>
  <c r="N87" i="74"/>
  <c r="N95" i="74"/>
  <c r="N99" i="74"/>
  <c r="O104" i="74"/>
  <c r="P104" i="74" s="1"/>
  <c r="Q104" i="74" s="1"/>
  <c r="O75" i="74"/>
  <c r="P75" i="74" s="1"/>
  <c r="Q75" i="74" s="1"/>
  <c r="O79" i="74"/>
  <c r="P79" i="74" s="1"/>
  <c r="Q79" i="74" s="1"/>
  <c r="Q80" i="74"/>
  <c r="Q84" i="74"/>
  <c r="O89" i="74"/>
  <c r="P89" i="74" s="1"/>
  <c r="Q89" i="74" s="1"/>
  <c r="Q92" i="74"/>
  <c r="P98" i="74"/>
  <c r="Q98" i="74" s="1"/>
  <c r="O100" i="74"/>
  <c r="P100" i="74" s="1"/>
  <c r="Q100" i="74" s="1"/>
  <c r="P101" i="74"/>
  <c r="Q101" i="74" s="1"/>
  <c r="O101" i="74"/>
  <c r="N107" i="74"/>
  <c r="N83" i="74"/>
  <c r="P88" i="74"/>
  <c r="Q88" i="74" s="1"/>
  <c r="P90" i="74"/>
  <c r="Q90" i="74" s="1"/>
  <c r="N91" i="74"/>
  <c r="O97" i="74"/>
  <c r="P97" i="74" s="1"/>
  <c r="Q97" i="74" s="1"/>
  <c r="O14" i="73"/>
  <c r="P14" i="73" s="1"/>
  <c r="Q14" i="73" s="1"/>
  <c r="O18" i="73"/>
  <c r="P18" i="73" s="1"/>
  <c r="Q18" i="73" s="1"/>
  <c r="O22" i="73"/>
  <c r="P22" i="73" s="1"/>
  <c r="Q22" i="73" s="1"/>
  <c r="P26" i="73"/>
  <c r="O26" i="73"/>
  <c r="O28" i="73"/>
  <c r="P28" i="73"/>
  <c r="O32" i="73"/>
  <c r="P32" i="73" s="1"/>
  <c r="Q32" i="73" s="1"/>
  <c r="O36" i="73"/>
  <c r="P36" i="73" s="1"/>
  <c r="Q36" i="73" s="1"/>
  <c r="O40" i="73"/>
  <c r="P40" i="73" s="1"/>
  <c r="Q40" i="73" s="1"/>
  <c r="O10" i="73"/>
  <c r="P10" i="73" s="1"/>
  <c r="Q10" i="73" s="1"/>
  <c r="O15" i="73"/>
  <c r="P15" i="73" s="1"/>
  <c r="Q15" i="73" s="1"/>
  <c r="O19" i="73"/>
  <c r="P19" i="73"/>
  <c r="Q19" i="73" s="1"/>
  <c r="O23" i="73"/>
  <c r="P23" i="73" s="1"/>
  <c r="Q23" i="73" s="1"/>
  <c r="O27" i="73"/>
  <c r="P27" i="73"/>
  <c r="Q27" i="73" s="1"/>
  <c r="O11" i="73"/>
  <c r="P11" i="73" s="1"/>
  <c r="Q11" i="73" s="1"/>
  <c r="O31" i="73"/>
  <c r="P31" i="73" s="1"/>
  <c r="Q31" i="73" s="1"/>
  <c r="P35" i="73"/>
  <c r="Q35" i="73" s="1"/>
  <c r="O35" i="73"/>
  <c r="O39" i="73"/>
  <c r="P39" i="73" s="1"/>
  <c r="Q39" i="73" s="1"/>
  <c r="O43" i="73"/>
  <c r="P43" i="73" s="1"/>
  <c r="Q43" i="73" s="1"/>
  <c r="N46" i="73"/>
  <c r="N51" i="73"/>
  <c r="N55" i="73"/>
  <c r="O60" i="73"/>
  <c r="P60" i="73" s="1"/>
  <c r="Q60" i="73" s="1"/>
  <c r="O61" i="73"/>
  <c r="P61" i="73" s="1"/>
  <c r="Q61" i="73" s="1"/>
  <c r="O69" i="73"/>
  <c r="P69" i="73" s="1"/>
  <c r="Q69" i="73" s="1"/>
  <c r="O78" i="73"/>
  <c r="P78" i="73"/>
  <c r="N108" i="73"/>
  <c r="O9" i="73"/>
  <c r="P9" i="73" s="1"/>
  <c r="Q9" i="73" s="1"/>
  <c r="O13" i="73"/>
  <c r="P13" i="73" s="1"/>
  <c r="Q13" i="73" s="1"/>
  <c r="O17" i="73"/>
  <c r="P17" i="73" s="1"/>
  <c r="Q17" i="73" s="1"/>
  <c r="O21" i="73"/>
  <c r="P21" i="73" s="1"/>
  <c r="Q21" i="73" s="1"/>
  <c r="O25" i="73"/>
  <c r="P25" i="73" s="1"/>
  <c r="Q25" i="73" s="1"/>
  <c r="Q28" i="73"/>
  <c r="O30" i="73"/>
  <c r="P30" i="73" s="1"/>
  <c r="Q30" i="73" s="1"/>
  <c r="O34" i="73"/>
  <c r="P34" i="73" s="1"/>
  <c r="Q34" i="73" s="1"/>
  <c r="O38" i="73"/>
  <c r="P38" i="73" s="1"/>
  <c r="Q38" i="73" s="1"/>
  <c r="O42" i="73"/>
  <c r="P42" i="73" s="1"/>
  <c r="Q42" i="73" s="1"/>
  <c r="O44" i="73"/>
  <c r="P44" i="73" s="1"/>
  <c r="Q44" i="73" s="1"/>
  <c r="O49" i="73"/>
  <c r="P49" i="73" s="1"/>
  <c r="Q49" i="73" s="1"/>
  <c r="O53" i="73"/>
  <c r="P53" i="73" s="1"/>
  <c r="Q53" i="73" s="1"/>
  <c r="O56" i="73"/>
  <c r="P56" i="73" s="1"/>
  <c r="Q56" i="73" s="1"/>
  <c r="O57" i="73"/>
  <c r="P57" i="73" s="1"/>
  <c r="Q57" i="73" s="1"/>
  <c r="P68" i="73"/>
  <c r="Q68" i="73" s="1"/>
  <c r="O68" i="73"/>
  <c r="O70" i="73"/>
  <c r="P70" i="73" s="1"/>
  <c r="Q70" i="73" s="1"/>
  <c r="O73" i="73"/>
  <c r="P73" i="73" s="1"/>
  <c r="Q73" i="73" s="1"/>
  <c r="N86" i="73"/>
  <c r="P3" i="73"/>
  <c r="Q3" i="73" s="1"/>
  <c r="O8" i="73"/>
  <c r="O12" i="73"/>
  <c r="P12" i="73" s="1"/>
  <c r="Q12" i="73" s="1"/>
  <c r="O16" i="73"/>
  <c r="P16" i="73" s="1"/>
  <c r="Q16" i="73" s="1"/>
  <c r="O20" i="73"/>
  <c r="P20" i="73" s="1"/>
  <c r="Q20" i="73" s="1"/>
  <c r="O24" i="73"/>
  <c r="P24" i="73" s="1"/>
  <c r="Q24" i="73" s="1"/>
  <c r="Q26" i="73"/>
  <c r="O29" i="73"/>
  <c r="P29" i="73" s="1"/>
  <c r="Q29" i="73" s="1"/>
  <c r="O33" i="73"/>
  <c r="P33" i="73" s="1"/>
  <c r="Q33" i="73" s="1"/>
  <c r="O37" i="73"/>
  <c r="P37" i="73" s="1"/>
  <c r="Q37" i="73" s="1"/>
  <c r="O41" i="73"/>
  <c r="P41" i="73" s="1"/>
  <c r="Q41" i="73" s="1"/>
  <c r="O45" i="73"/>
  <c r="P45" i="73" s="1"/>
  <c r="Q45" i="73" s="1"/>
  <c r="O50" i="73"/>
  <c r="P50" i="73" s="1"/>
  <c r="Q50" i="73" s="1"/>
  <c r="O54" i="73"/>
  <c r="P54" i="73" s="1"/>
  <c r="Q54" i="73" s="1"/>
  <c r="N63" i="73"/>
  <c r="O66" i="73"/>
  <c r="P66" i="73" s="1"/>
  <c r="Q66" i="73" s="1"/>
  <c r="P72" i="73"/>
  <c r="Q72" i="73" s="1"/>
  <c r="O72" i="73"/>
  <c r="L108" i="73"/>
  <c r="L110" i="73" s="1"/>
  <c r="P8" i="73"/>
  <c r="N59" i="73"/>
  <c r="P62" i="73"/>
  <c r="Q62" i="73" s="1"/>
  <c r="P64" i="73"/>
  <c r="Q64" i="73" s="1"/>
  <c r="O64" i="73"/>
  <c r="O65" i="73"/>
  <c r="P65" i="73" s="1"/>
  <c r="Q65" i="73" s="1"/>
  <c r="N76" i="73"/>
  <c r="O81" i="73"/>
  <c r="P81" i="73" s="1"/>
  <c r="Q81" i="73" s="1"/>
  <c r="Q67" i="73"/>
  <c r="P85" i="73"/>
  <c r="O85" i="73"/>
  <c r="N98" i="73"/>
  <c r="P71" i="73"/>
  <c r="Q71" i="73" s="1"/>
  <c r="P77" i="73"/>
  <c r="Q77" i="73" s="1"/>
  <c r="Q78" i="73"/>
  <c r="O80" i="73"/>
  <c r="P80" i="73" s="1"/>
  <c r="Q80" i="73" s="1"/>
  <c r="O83" i="73"/>
  <c r="P83" i="73" s="1"/>
  <c r="Q83" i="73" s="1"/>
  <c r="N94" i="73"/>
  <c r="N102" i="73"/>
  <c r="N74" i="73"/>
  <c r="O82" i="73"/>
  <c r="P82" i="73" s="1"/>
  <c r="Q82" i="73" s="1"/>
  <c r="N90" i="73"/>
  <c r="N106" i="73"/>
  <c r="Q87" i="73"/>
  <c r="O88" i="73"/>
  <c r="P88" i="73" s="1"/>
  <c r="Q88" i="73" s="1"/>
  <c r="P89" i="73"/>
  <c r="Q89" i="73" s="1"/>
  <c r="Q91" i="73"/>
  <c r="O92" i="73"/>
  <c r="P92" i="73" s="1"/>
  <c r="Q92" i="73" s="1"/>
  <c r="P93" i="73"/>
  <c r="Q93" i="73" s="1"/>
  <c r="Q95" i="73"/>
  <c r="O96" i="73"/>
  <c r="P96" i="73" s="1"/>
  <c r="Q96" i="73" s="1"/>
  <c r="P97" i="73"/>
  <c r="Q99" i="73"/>
  <c r="O100" i="73"/>
  <c r="P100" i="73" s="1"/>
  <c r="Q100" i="73" s="1"/>
  <c r="P104" i="73"/>
  <c r="Q104" i="73" s="1"/>
  <c r="O104" i="73"/>
  <c r="P105" i="73"/>
  <c r="Q105" i="73" s="1"/>
  <c r="O101" i="73"/>
  <c r="P101" i="73" s="1"/>
  <c r="Q101" i="73" s="1"/>
  <c r="O105" i="73"/>
  <c r="O84" i="73"/>
  <c r="P84" i="73" s="1"/>
  <c r="Q84" i="73" s="1"/>
  <c r="Q85" i="73"/>
  <c r="Q97" i="73"/>
  <c r="O10" i="72"/>
  <c r="P10" i="72" s="1"/>
  <c r="Q10" i="72" s="1"/>
  <c r="O15" i="72"/>
  <c r="P15" i="72" s="1"/>
  <c r="Q15" i="72" s="1"/>
  <c r="O26" i="72"/>
  <c r="P26" i="72"/>
  <c r="Q26" i="72" s="1"/>
  <c r="O35" i="72"/>
  <c r="P35" i="72" s="1"/>
  <c r="Q35" i="72" s="1"/>
  <c r="O40" i="72"/>
  <c r="P40" i="72" s="1"/>
  <c r="Q40" i="72" s="1"/>
  <c r="O14" i="72"/>
  <c r="P14" i="72" s="1"/>
  <c r="Q14" i="72" s="1"/>
  <c r="O19" i="72"/>
  <c r="P19" i="72" s="1"/>
  <c r="Q19" i="72" s="1"/>
  <c r="P11" i="72"/>
  <c r="Q11" i="72" s="1"/>
  <c r="O11" i="72"/>
  <c r="O22" i="72"/>
  <c r="P22" i="72" s="1"/>
  <c r="Q22" i="72" s="1"/>
  <c r="O27" i="72"/>
  <c r="P27" i="72" s="1"/>
  <c r="Q27" i="72" s="1"/>
  <c r="O31" i="72"/>
  <c r="P31" i="72" s="1"/>
  <c r="Q31" i="72" s="1"/>
  <c r="O36" i="72"/>
  <c r="P36" i="72" s="1"/>
  <c r="Q36" i="72" s="1"/>
  <c r="O18" i="72"/>
  <c r="P18" i="72" s="1"/>
  <c r="Q18" i="72" s="1"/>
  <c r="O23" i="72"/>
  <c r="P23" i="72" s="1"/>
  <c r="Q23" i="72" s="1"/>
  <c r="O32" i="72"/>
  <c r="P32" i="72" s="1"/>
  <c r="Q32" i="72" s="1"/>
  <c r="O43" i="72"/>
  <c r="P43" i="72" s="1"/>
  <c r="Q43" i="72" s="1"/>
  <c r="P28" i="72"/>
  <c r="Q28" i="72" s="1"/>
  <c r="O28" i="72"/>
  <c r="O39" i="72"/>
  <c r="P39" i="72" s="1"/>
  <c r="Q39" i="72" s="1"/>
  <c r="N108" i="72"/>
  <c r="N52" i="72"/>
  <c r="N61" i="72"/>
  <c r="O77" i="72"/>
  <c r="P77" i="72" s="1"/>
  <c r="Q77" i="72" s="1"/>
  <c r="P3" i="72"/>
  <c r="Q3" i="72" s="1"/>
  <c r="O8" i="72"/>
  <c r="O12" i="72"/>
  <c r="P12" i="72" s="1"/>
  <c r="Q12" i="72" s="1"/>
  <c r="O16" i="72"/>
  <c r="P16" i="72" s="1"/>
  <c r="Q16" i="72" s="1"/>
  <c r="O20" i="72"/>
  <c r="P20" i="72" s="1"/>
  <c r="Q20" i="72" s="1"/>
  <c r="O24" i="72"/>
  <c r="P24" i="72" s="1"/>
  <c r="Q24" i="72" s="1"/>
  <c r="O29" i="72"/>
  <c r="P29" i="72" s="1"/>
  <c r="Q29" i="72" s="1"/>
  <c r="O33" i="72"/>
  <c r="P33" i="72" s="1"/>
  <c r="Q33" i="72" s="1"/>
  <c r="O37" i="72"/>
  <c r="P37" i="72" s="1"/>
  <c r="Q37" i="72" s="1"/>
  <c r="O41" i="72"/>
  <c r="P41" i="72" s="1"/>
  <c r="Q41" i="72" s="1"/>
  <c r="Q47" i="72"/>
  <c r="O48" i="72"/>
  <c r="P48" i="72" s="1"/>
  <c r="Q48" i="72" s="1"/>
  <c r="N49" i="72"/>
  <c r="O51" i="72"/>
  <c r="P51" i="72" s="1"/>
  <c r="Q51" i="72" s="1"/>
  <c r="O55" i="72"/>
  <c r="P55" i="72" s="1"/>
  <c r="Q55" i="72" s="1"/>
  <c r="P56" i="72"/>
  <c r="N65" i="72"/>
  <c r="O66" i="72"/>
  <c r="P66" i="72" s="1"/>
  <c r="Q66" i="72" s="1"/>
  <c r="L108" i="72"/>
  <c r="L110" i="72" s="1"/>
  <c r="N46" i="72"/>
  <c r="O50" i="72"/>
  <c r="P50" i="72" s="1"/>
  <c r="Q50" i="72" s="1"/>
  <c r="N53" i="72"/>
  <c r="O59" i="72"/>
  <c r="P59" i="72" s="1"/>
  <c r="Q59" i="72" s="1"/>
  <c r="P60" i="72"/>
  <c r="P69" i="72"/>
  <c r="Q69" i="72" s="1"/>
  <c r="N71" i="72"/>
  <c r="P45" i="72"/>
  <c r="Q45" i="72" s="1"/>
  <c r="N57" i="72"/>
  <c r="O63" i="72"/>
  <c r="P63" i="72" s="1"/>
  <c r="Q63" i="72" s="1"/>
  <c r="P64" i="72"/>
  <c r="O73" i="72"/>
  <c r="P73" i="72" s="1"/>
  <c r="Q73" i="72" s="1"/>
  <c r="Q68" i="72"/>
  <c r="Q72" i="72"/>
  <c r="Q76" i="72"/>
  <c r="P81" i="72"/>
  <c r="Q81" i="72" s="1"/>
  <c r="P96" i="72"/>
  <c r="Q96" i="72" s="1"/>
  <c r="O96" i="72"/>
  <c r="O97" i="72"/>
  <c r="P97" i="72" s="1"/>
  <c r="Q97" i="72" s="1"/>
  <c r="N103" i="72"/>
  <c r="O54" i="72"/>
  <c r="P54" i="72" s="1"/>
  <c r="Q54" i="72" s="1"/>
  <c r="Q56" i="72"/>
  <c r="O58" i="72"/>
  <c r="P58" i="72" s="1"/>
  <c r="Q58" i="72" s="1"/>
  <c r="Q60" i="72"/>
  <c r="O62" i="72"/>
  <c r="P62" i="72" s="1"/>
  <c r="Q62" i="72" s="1"/>
  <c r="Q64" i="72"/>
  <c r="N75" i="72"/>
  <c r="N79" i="72"/>
  <c r="P83" i="72"/>
  <c r="Q83" i="72" s="1"/>
  <c r="P85" i="72"/>
  <c r="Q85" i="72" s="1"/>
  <c r="N89" i="72"/>
  <c r="P90" i="72"/>
  <c r="N107" i="72"/>
  <c r="Q67" i="72"/>
  <c r="P70" i="72"/>
  <c r="Q70" i="72" s="1"/>
  <c r="P74" i="72"/>
  <c r="Q74" i="72" s="1"/>
  <c r="P78" i="72"/>
  <c r="Q78" i="72" s="1"/>
  <c r="O80" i="72"/>
  <c r="P80" i="72" s="1"/>
  <c r="Q80" i="72" s="1"/>
  <c r="P87" i="72"/>
  <c r="Q87" i="72" s="1"/>
  <c r="Q90" i="72"/>
  <c r="N93" i="72"/>
  <c r="P94" i="72"/>
  <c r="Q94" i="72" s="1"/>
  <c r="O95" i="72"/>
  <c r="P95" i="72" s="1"/>
  <c r="Q95" i="72" s="1"/>
  <c r="N99" i="72"/>
  <c r="P84" i="72"/>
  <c r="Q84" i="72" s="1"/>
  <c r="P88" i="72"/>
  <c r="Q88" i="72" s="1"/>
  <c r="P92" i="72"/>
  <c r="Q92" i="72" s="1"/>
  <c r="N98" i="72"/>
  <c r="N102" i="72"/>
  <c r="N106" i="72"/>
  <c r="P100" i="72"/>
  <c r="Q100" i="72" s="1"/>
  <c r="O100" i="72"/>
  <c r="P101" i="72"/>
  <c r="Q101" i="72" s="1"/>
  <c r="P104" i="72"/>
  <c r="Q104" i="72" s="1"/>
  <c r="O104" i="72"/>
  <c r="P105" i="72"/>
  <c r="Q105" i="72" s="1"/>
  <c r="O17" i="71"/>
  <c r="P17" i="71" s="1"/>
  <c r="Q17" i="71" s="1"/>
  <c r="N82" i="71"/>
  <c r="P9" i="71"/>
  <c r="P15" i="71"/>
  <c r="Q15" i="71" s="1"/>
  <c r="P37" i="71"/>
  <c r="Q37" i="71" s="1"/>
  <c r="O37" i="71"/>
  <c r="N74" i="71"/>
  <c r="P76" i="71"/>
  <c r="Q76" i="71" s="1"/>
  <c r="O76" i="71"/>
  <c r="L108" i="71"/>
  <c r="L110" i="71" s="1"/>
  <c r="N8" i="71"/>
  <c r="O24" i="71"/>
  <c r="P24" i="71" s="1"/>
  <c r="Q24" i="71" s="1"/>
  <c r="O28" i="71"/>
  <c r="P28" i="71" s="1"/>
  <c r="Q28" i="71" s="1"/>
  <c r="O36" i="71"/>
  <c r="P36" i="71" s="1"/>
  <c r="Q36" i="71" s="1"/>
  <c r="N42" i="71"/>
  <c r="Q9" i="71"/>
  <c r="P13" i="71"/>
  <c r="Q13" i="71" s="1"/>
  <c r="N26" i="71"/>
  <c r="N51" i="71"/>
  <c r="P97" i="71"/>
  <c r="O97" i="71"/>
  <c r="P16" i="71"/>
  <c r="Q16" i="71" s="1"/>
  <c r="P19" i="71"/>
  <c r="Q19" i="71" s="1"/>
  <c r="O19" i="71"/>
  <c r="N11" i="71"/>
  <c r="P12" i="71"/>
  <c r="Q12" i="71" s="1"/>
  <c r="P14" i="71"/>
  <c r="Q14" i="71" s="1"/>
  <c r="N21" i="71"/>
  <c r="N25" i="71"/>
  <c r="N46" i="71"/>
  <c r="N55" i="71"/>
  <c r="N59" i="71"/>
  <c r="N63" i="71"/>
  <c r="O68" i="71"/>
  <c r="P68" i="71" s="1"/>
  <c r="Q68" i="71" s="1"/>
  <c r="P85" i="71"/>
  <c r="Q85" i="71" s="1"/>
  <c r="O85" i="71"/>
  <c r="Q22" i="71"/>
  <c r="P27" i="71"/>
  <c r="Q27" i="71" s="1"/>
  <c r="O27" i="71"/>
  <c r="P29" i="71"/>
  <c r="Q29" i="71" s="1"/>
  <c r="N30" i="71"/>
  <c r="O40" i="71"/>
  <c r="P40" i="71" s="1"/>
  <c r="Q40" i="71" s="1"/>
  <c r="P41" i="71"/>
  <c r="Q43" i="71"/>
  <c r="O44" i="71"/>
  <c r="P44" i="71" s="1"/>
  <c r="Q44" i="71" s="1"/>
  <c r="P45" i="71"/>
  <c r="Q45" i="71" s="1"/>
  <c r="Q47" i="71"/>
  <c r="Q48" i="71"/>
  <c r="O49" i="71"/>
  <c r="P49" i="71" s="1"/>
  <c r="Q49" i="71" s="1"/>
  <c r="P50" i="71"/>
  <c r="Q50" i="71" s="1"/>
  <c r="Q52" i="71"/>
  <c r="O53" i="71"/>
  <c r="P53" i="71" s="1"/>
  <c r="Q53" i="71" s="1"/>
  <c r="P54" i="71"/>
  <c r="O57" i="71"/>
  <c r="P57" i="71" s="1"/>
  <c r="Q57" i="71" s="1"/>
  <c r="P61" i="71"/>
  <c r="Q61" i="71" s="1"/>
  <c r="O61" i="71"/>
  <c r="Q65" i="71"/>
  <c r="P75" i="71"/>
  <c r="Q75" i="71" s="1"/>
  <c r="O75" i="71"/>
  <c r="N95" i="71"/>
  <c r="O32" i="71"/>
  <c r="P32" i="71" s="1"/>
  <c r="Q32" i="71" s="1"/>
  <c r="O58" i="71"/>
  <c r="P58" i="71" s="1"/>
  <c r="Q58" i="71" s="1"/>
  <c r="O62" i="71"/>
  <c r="P62" i="71" s="1"/>
  <c r="Q62" i="71" s="1"/>
  <c r="O70" i="71"/>
  <c r="P70" i="71" s="1"/>
  <c r="Q70" i="71" s="1"/>
  <c r="O78" i="71"/>
  <c r="P78" i="71" s="1"/>
  <c r="Q78" i="71" s="1"/>
  <c r="O81" i="71"/>
  <c r="P81" i="71" s="1"/>
  <c r="Q81" i="71" s="1"/>
  <c r="P18" i="71"/>
  <c r="Q18" i="71" s="1"/>
  <c r="P20" i="71"/>
  <c r="Q20" i="71" s="1"/>
  <c r="O23" i="71"/>
  <c r="P23" i="71" s="1"/>
  <c r="Q23" i="71" s="1"/>
  <c r="P31" i="71"/>
  <c r="Q31" i="71" s="1"/>
  <c r="P33" i="71"/>
  <c r="Q33" i="71" s="1"/>
  <c r="N34" i="71"/>
  <c r="N38" i="71"/>
  <c r="P39" i="71"/>
  <c r="Q39" i="71" s="1"/>
  <c r="Q41" i="71"/>
  <c r="Q54" i="71"/>
  <c r="P71" i="71"/>
  <c r="Q71" i="71" s="1"/>
  <c r="O71" i="71"/>
  <c r="O72" i="71"/>
  <c r="P72" i="71" s="1"/>
  <c r="Q72" i="71" s="1"/>
  <c r="P79" i="71"/>
  <c r="Q79" i="71" s="1"/>
  <c r="O79" i="71"/>
  <c r="P80" i="71"/>
  <c r="N98" i="71"/>
  <c r="N103" i="71"/>
  <c r="N107" i="71"/>
  <c r="Q64" i="71"/>
  <c r="O66" i="71"/>
  <c r="P66" i="71" s="1"/>
  <c r="Q66" i="71" s="1"/>
  <c r="Q80" i="71"/>
  <c r="N90" i="71"/>
  <c r="N94" i="71"/>
  <c r="P96" i="71"/>
  <c r="Q96" i="71" s="1"/>
  <c r="O96" i="71"/>
  <c r="O67" i="71"/>
  <c r="P67" i="71" s="1"/>
  <c r="Q67" i="71" s="1"/>
  <c r="N69" i="71"/>
  <c r="N73" i="71"/>
  <c r="N77" i="71"/>
  <c r="N86" i="71"/>
  <c r="P88" i="71"/>
  <c r="Q88" i="71" s="1"/>
  <c r="P89" i="71"/>
  <c r="Q89" i="71" s="1"/>
  <c r="P93" i="71"/>
  <c r="Q93" i="71" s="1"/>
  <c r="Q83" i="71"/>
  <c r="Q87" i="71"/>
  <c r="N102" i="71"/>
  <c r="N106" i="71"/>
  <c r="O92" i="71"/>
  <c r="P92" i="71" s="1"/>
  <c r="Q92" i="71" s="1"/>
  <c r="Q97" i="71"/>
  <c r="O100" i="71"/>
  <c r="P100" i="71" s="1"/>
  <c r="Q100" i="71" s="1"/>
  <c r="P101" i="71"/>
  <c r="Q101" i="71" s="1"/>
  <c r="P104" i="71"/>
  <c r="Q104" i="71" s="1"/>
  <c r="O104" i="71"/>
  <c r="P105" i="71"/>
  <c r="Q105" i="71" s="1"/>
  <c r="O10" i="70"/>
  <c r="P10" i="70" s="1"/>
  <c r="Q10" i="70" s="1"/>
  <c r="O19" i="70"/>
  <c r="P19" i="70" s="1"/>
  <c r="Q19" i="70" s="1"/>
  <c r="P26" i="70"/>
  <c r="Q26" i="70" s="1"/>
  <c r="O26" i="70"/>
  <c r="O36" i="70"/>
  <c r="P36" i="70"/>
  <c r="Q36" i="70" s="1"/>
  <c r="O48" i="70"/>
  <c r="P48" i="70" s="1"/>
  <c r="Q48" i="70" s="1"/>
  <c r="O14" i="70"/>
  <c r="P14" i="70" s="1"/>
  <c r="Q14" i="70" s="1"/>
  <c r="O23" i="70"/>
  <c r="P23" i="70" s="1"/>
  <c r="Q23" i="70" s="1"/>
  <c r="O15" i="70"/>
  <c r="P15" i="70" s="1"/>
  <c r="Q15" i="70" s="1"/>
  <c r="O22" i="70"/>
  <c r="P22" i="70" s="1"/>
  <c r="Q22" i="70" s="1"/>
  <c r="O32" i="70"/>
  <c r="P32" i="70" s="1"/>
  <c r="Q32" i="70" s="1"/>
  <c r="P34" i="70"/>
  <c r="Q34" i="70" s="1"/>
  <c r="O52" i="70"/>
  <c r="P52" i="70" s="1"/>
  <c r="Q52" i="70" s="1"/>
  <c r="O31" i="70"/>
  <c r="P31" i="70" s="1"/>
  <c r="Q31" i="70" s="1"/>
  <c r="O11" i="70"/>
  <c r="P11" i="70" s="1"/>
  <c r="Q11" i="70" s="1"/>
  <c r="P18" i="70"/>
  <c r="Q18" i="70" s="1"/>
  <c r="O18" i="70"/>
  <c r="O27" i="70"/>
  <c r="P27" i="70" s="1"/>
  <c r="Q27" i="70" s="1"/>
  <c r="O28" i="70"/>
  <c r="P28" i="70" s="1"/>
  <c r="Q28" i="70" s="1"/>
  <c r="O35" i="70"/>
  <c r="P35" i="70" s="1"/>
  <c r="Q35" i="70" s="1"/>
  <c r="N58" i="70"/>
  <c r="O68" i="70"/>
  <c r="P68" i="70" s="1"/>
  <c r="Q68" i="70" s="1"/>
  <c r="O99" i="70"/>
  <c r="P99" i="70"/>
  <c r="N108" i="70"/>
  <c r="O9" i="70"/>
  <c r="O13" i="70"/>
  <c r="P13" i="70" s="1"/>
  <c r="Q13" i="70" s="1"/>
  <c r="O17" i="70"/>
  <c r="P17" i="70" s="1"/>
  <c r="Q17" i="70" s="1"/>
  <c r="O21" i="70"/>
  <c r="P21" i="70" s="1"/>
  <c r="Q21" i="70" s="1"/>
  <c r="O25" i="70"/>
  <c r="P25" i="70" s="1"/>
  <c r="Q25" i="70" s="1"/>
  <c r="O30" i="70"/>
  <c r="P30" i="70" s="1"/>
  <c r="Q30" i="70" s="1"/>
  <c r="O34" i="70"/>
  <c r="O37" i="70"/>
  <c r="P37" i="70" s="1"/>
  <c r="Q37" i="70" s="1"/>
  <c r="P40" i="70"/>
  <c r="Q40" i="70" s="1"/>
  <c r="O41" i="70"/>
  <c r="P41" i="70" s="1"/>
  <c r="Q41" i="70" s="1"/>
  <c r="O45" i="70"/>
  <c r="P45" i="70" s="1"/>
  <c r="Q45" i="70" s="1"/>
  <c r="Q51" i="70"/>
  <c r="Q55" i="70"/>
  <c r="O57" i="70"/>
  <c r="P57" i="70" s="1"/>
  <c r="Q57" i="70" s="1"/>
  <c r="N62" i="70"/>
  <c r="N75" i="70"/>
  <c r="O95" i="70"/>
  <c r="P95" i="70" s="1"/>
  <c r="Q95" i="70" s="1"/>
  <c r="N97" i="70"/>
  <c r="P3" i="70"/>
  <c r="Q3" i="70" s="1"/>
  <c r="O44" i="70"/>
  <c r="P44" i="70" s="1"/>
  <c r="Q44" i="70" s="1"/>
  <c r="P47" i="70"/>
  <c r="Q47" i="70" s="1"/>
  <c r="N50" i="70"/>
  <c r="N54" i="70"/>
  <c r="P59" i="70"/>
  <c r="Q59" i="70" s="1"/>
  <c r="P60" i="70"/>
  <c r="N66" i="70"/>
  <c r="O73" i="70"/>
  <c r="P73" i="70" s="1"/>
  <c r="Q73" i="70" s="1"/>
  <c r="L108" i="70"/>
  <c r="L110" i="70" s="1"/>
  <c r="P8" i="70"/>
  <c r="Q38" i="70"/>
  <c r="Q42" i="70"/>
  <c r="Q46" i="70"/>
  <c r="P49" i="70"/>
  <c r="Q49" i="70" s="1"/>
  <c r="P53" i="70"/>
  <c r="Q53" i="70" s="1"/>
  <c r="P56" i="70"/>
  <c r="Q56" i="70" s="1"/>
  <c r="O56" i="70"/>
  <c r="O61" i="70"/>
  <c r="P61" i="70" s="1"/>
  <c r="Q61" i="70" s="1"/>
  <c r="P76" i="70"/>
  <c r="Q76" i="70" s="1"/>
  <c r="O76" i="70"/>
  <c r="N87" i="70"/>
  <c r="Q60" i="70"/>
  <c r="P63" i="70"/>
  <c r="Q63" i="70" s="1"/>
  <c r="Q64" i="70"/>
  <c r="P65" i="70"/>
  <c r="Q65" i="70" s="1"/>
  <c r="P69" i="70"/>
  <c r="Q69" i="70" s="1"/>
  <c r="O69" i="70"/>
  <c r="N71" i="70"/>
  <c r="O77" i="70"/>
  <c r="P77" i="70" s="1"/>
  <c r="Q77" i="70" s="1"/>
  <c r="N79" i="70"/>
  <c r="P83" i="70"/>
  <c r="O83" i="70"/>
  <c r="O89" i="70"/>
  <c r="P89" i="70" s="1"/>
  <c r="Q89" i="70" s="1"/>
  <c r="P96" i="70"/>
  <c r="Q96" i="70" s="1"/>
  <c r="O96" i="70"/>
  <c r="P67" i="70"/>
  <c r="Q67" i="70" s="1"/>
  <c r="P70" i="70"/>
  <c r="Q70" i="70" s="1"/>
  <c r="P72" i="70"/>
  <c r="Q72" i="70" s="1"/>
  <c r="O72" i="70"/>
  <c r="O74" i="70"/>
  <c r="P74" i="70" s="1"/>
  <c r="Q74" i="70" s="1"/>
  <c r="P78" i="70"/>
  <c r="Q78" i="70" s="1"/>
  <c r="O93" i="70"/>
  <c r="P93" i="70" s="1"/>
  <c r="Q93" i="70" s="1"/>
  <c r="N81" i="70"/>
  <c r="P82" i="70"/>
  <c r="Q82" i="70" s="1"/>
  <c r="N85" i="70"/>
  <c r="P86" i="70"/>
  <c r="Q86" i="70" s="1"/>
  <c r="Q91" i="70"/>
  <c r="P100" i="70"/>
  <c r="Q100" i="70" s="1"/>
  <c r="Q101" i="70"/>
  <c r="N103" i="70"/>
  <c r="Q83" i="70"/>
  <c r="P88" i="70"/>
  <c r="Q88" i="70" s="1"/>
  <c r="O104" i="70"/>
  <c r="P104" i="70" s="1"/>
  <c r="Q104" i="70" s="1"/>
  <c r="P106" i="70"/>
  <c r="Q106" i="70" s="1"/>
  <c r="N107" i="70"/>
  <c r="Q80" i="70"/>
  <c r="Q84" i="70"/>
  <c r="P92" i="70"/>
  <c r="Q92" i="70" s="1"/>
  <c r="P94" i="70"/>
  <c r="Q94" i="70" s="1"/>
  <c r="Q99" i="70"/>
  <c r="P102" i="70"/>
  <c r="Q102" i="70" s="1"/>
  <c r="O105" i="70"/>
  <c r="P105" i="70" s="1"/>
  <c r="Q105" i="70" s="1"/>
  <c r="O10" i="69"/>
  <c r="P10" i="69" s="1"/>
  <c r="Q10" i="69" s="1"/>
  <c r="N12" i="69"/>
  <c r="O18" i="69"/>
  <c r="P18" i="69" s="1"/>
  <c r="Q18" i="69" s="1"/>
  <c r="N20" i="69"/>
  <c r="O29" i="69"/>
  <c r="P29" i="69"/>
  <c r="O34" i="69"/>
  <c r="P34" i="69" s="1"/>
  <c r="Q34" i="69" s="1"/>
  <c r="O37" i="69"/>
  <c r="P37" i="69" s="1"/>
  <c r="Q37" i="69" s="1"/>
  <c r="O41" i="69"/>
  <c r="P41" i="69" s="1"/>
  <c r="Q41" i="69" s="1"/>
  <c r="O45" i="69"/>
  <c r="P45" i="69" s="1"/>
  <c r="Q45" i="69" s="1"/>
  <c r="O51" i="69"/>
  <c r="P51" i="69" s="1"/>
  <c r="Q51" i="69" s="1"/>
  <c r="O55" i="69"/>
  <c r="P55" i="69" s="1"/>
  <c r="Q55" i="69" s="1"/>
  <c r="O9" i="69"/>
  <c r="P9" i="69" s="1"/>
  <c r="Q9" i="69" s="1"/>
  <c r="O17" i="69"/>
  <c r="P17" i="69" s="1"/>
  <c r="Q17" i="69" s="1"/>
  <c r="P30" i="69"/>
  <c r="Q30" i="69" s="1"/>
  <c r="O30" i="69"/>
  <c r="O50" i="69"/>
  <c r="P50" i="69" s="1"/>
  <c r="Q50" i="69" s="1"/>
  <c r="O54" i="69"/>
  <c r="P54" i="69" s="1"/>
  <c r="Q54" i="69" s="1"/>
  <c r="O58" i="69"/>
  <c r="P58" i="69" s="1"/>
  <c r="Q58" i="69" s="1"/>
  <c r="L108" i="69"/>
  <c r="L110" i="69" s="1"/>
  <c r="N8" i="69"/>
  <c r="O14" i="69"/>
  <c r="P14" i="69" s="1"/>
  <c r="Q14" i="69" s="1"/>
  <c r="P15" i="69"/>
  <c r="Q15" i="69" s="1"/>
  <c r="N16" i="69"/>
  <c r="P22" i="69"/>
  <c r="Q22" i="69" s="1"/>
  <c r="O22" i="69"/>
  <c r="O24" i="69"/>
  <c r="P24" i="69" s="1"/>
  <c r="Q24" i="69" s="1"/>
  <c r="P13" i="69"/>
  <c r="Q13" i="69" s="1"/>
  <c r="O13" i="69"/>
  <c r="O21" i="69"/>
  <c r="P21" i="69" s="1"/>
  <c r="Q21" i="69" s="1"/>
  <c r="O25" i="69"/>
  <c r="P25" i="69" s="1"/>
  <c r="Q25" i="69" s="1"/>
  <c r="O33" i="69"/>
  <c r="P33" i="69" s="1"/>
  <c r="Q33" i="69" s="1"/>
  <c r="O38" i="69"/>
  <c r="P38" i="69" s="1"/>
  <c r="Q38" i="69" s="1"/>
  <c r="O42" i="69"/>
  <c r="P42" i="69" s="1"/>
  <c r="Q42" i="69" s="1"/>
  <c r="O46" i="69"/>
  <c r="P46" i="69" s="1"/>
  <c r="Q46" i="69" s="1"/>
  <c r="P52" i="69"/>
  <c r="Q52" i="69" s="1"/>
  <c r="N59" i="69"/>
  <c r="N63" i="69"/>
  <c r="N67" i="69"/>
  <c r="P69" i="69"/>
  <c r="Q69" i="69" s="1"/>
  <c r="O69" i="69"/>
  <c r="O70" i="69"/>
  <c r="P70" i="69" s="1"/>
  <c r="Q70" i="69" s="1"/>
  <c r="Q75" i="69"/>
  <c r="O84" i="69"/>
  <c r="P84" i="69" s="1"/>
  <c r="Q84" i="69" s="1"/>
  <c r="N88" i="69"/>
  <c r="N96" i="69"/>
  <c r="O26" i="69"/>
  <c r="P26" i="69" s="1"/>
  <c r="Q26" i="69" s="1"/>
  <c r="Q29" i="69"/>
  <c r="O31" i="69"/>
  <c r="P31" i="69" s="1"/>
  <c r="Q31" i="69" s="1"/>
  <c r="O35" i="69"/>
  <c r="P35" i="69" s="1"/>
  <c r="Q35" i="69" s="1"/>
  <c r="O39" i="69"/>
  <c r="P39" i="69" s="1"/>
  <c r="Q39" i="69" s="1"/>
  <c r="O43" i="69"/>
  <c r="P43" i="69" s="1"/>
  <c r="Q43" i="69" s="1"/>
  <c r="O47" i="69"/>
  <c r="P47" i="69" s="1"/>
  <c r="Q47" i="69" s="1"/>
  <c r="O48" i="69"/>
  <c r="P48" i="69" s="1"/>
  <c r="Q48" i="69" s="1"/>
  <c r="O52" i="69"/>
  <c r="O56" i="69"/>
  <c r="P56" i="69" s="1"/>
  <c r="Q56" i="69" s="1"/>
  <c r="O61" i="69"/>
  <c r="P61" i="69" s="1"/>
  <c r="Q61" i="69" s="1"/>
  <c r="Q71" i="69"/>
  <c r="N76" i="69"/>
  <c r="O83" i="69"/>
  <c r="P83" i="69" s="1"/>
  <c r="Q83" i="69" s="1"/>
  <c r="O62" i="69"/>
  <c r="P62" i="69" s="1"/>
  <c r="Q62" i="69" s="1"/>
  <c r="O65" i="69"/>
  <c r="P65" i="69" s="1"/>
  <c r="Q65" i="69" s="1"/>
  <c r="N72" i="69"/>
  <c r="P75" i="69"/>
  <c r="O77" i="69"/>
  <c r="P77" i="69" s="1"/>
  <c r="Q77" i="69" s="1"/>
  <c r="O78" i="69"/>
  <c r="P78" i="69" s="1"/>
  <c r="Q78" i="69" s="1"/>
  <c r="N92" i="69"/>
  <c r="N100" i="69"/>
  <c r="N68" i="69"/>
  <c r="P71" i="69"/>
  <c r="O73" i="69"/>
  <c r="P73" i="69" s="1"/>
  <c r="Q73" i="69" s="1"/>
  <c r="O74" i="69"/>
  <c r="P74" i="69" s="1"/>
  <c r="Q74" i="69" s="1"/>
  <c r="P79" i="69"/>
  <c r="Q79" i="69" s="1"/>
  <c r="O80" i="69"/>
  <c r="P80" i="69"/>
  <c r="Q80" i="69" s="1"/>
  <c r="O82" i="69"/>
  <c r="P82" i="69" s="1"/>
  <c r="Q82" i="69" s="1"/>
  <c r="N87" i="69"/>
  <c r="N91" i="69"/>
  <c r="N95" i="69"/>
  <c r="N99" i="69"/>
  <c r="N103" i="69"/>
  <c r="O81" i="69"/>
  <c r="P81" i="69" s="1"/>
  <c r="Q81" i="69" s="1"/>
  <c r="O85" i="69"/>
  <c r="P85" i="69" s="1"/>
  <c r="Q85" i="69" s="1"/>
  <c r="P86" i="69"/>
  <c r="Q86" i="69" s="1"/>
  <c r="P89" i="69"/>
  <c r="Q89" i="69" s="1"/>
  <c r="O89" i="69"/>
  <c r="P90" i="69"/>
  <c r="Q90" i="69" s="1"/>
  <c r="O93" i="69"/>
  <c r="P93" i="69" s="1"/>
  <c r="Q93" i="69" s="1"/>
  <c r="P94" i="69"/>
  <c r="Q94" i="69" s="1"/>
  <c r="O97" i="69"/>
  <c r="P97" i="69" s="1"/>
  <c r="Q97" i="69" s="1"/>
  <c r="P98" i="69"/>
  <c r="Q98" i="69" s="1"/>
  <c r="O101" i="69"/>
  <c r="P101" i="69" s="1"/>
  <c r="Q101" i="69" s="1"/>
  <c r="P102" i="69"/>
  <c r="Q102" i="69" s="1"/>
  <c r="O104" i="69"/>
  <c r="P104" i="69" s="1"/>
  <c r="Q104" i="69" s="1"/>
  <c r="O105" i="69"/>
  <c r="P105" i="69" s="1"/>
  <c r="Q105" i="69" s="1"/>
  <c r="N107" i="69"/>
  <c r="O26" i="68"/>
  <c r="P26" i="68" s="1"/>
  <c r="Q26" i="68" s="1"/>
  <c r="P17" i="68"/>
  <c r="Q17" i="68" s="1"/>
  <c r="O19" i="68"/>
  <c r="P19" i="68" s="1"/>
  <c r="Q19" i="68" s="1"/>
  <c r="O22" i="68"/>
  <c r="P22" i="68"/>
  <c r="Q22" i="68" s="1"/>
  <c r="O35" i="68"/>
  <c r="P35" i="68" s="1"/>
  <c r="Q35" i="68" s="1"/>
  <c r="O37" i="68"/>
  <c r="P37" i="68"/>
  <c r="Q37" i="68" s="1"/>
  <c r="O10" i="68"/>
  <c r="P10" i="68" s="1"/>
  <c r="Q10" i="68" s="1"/>
  <c r="O23" i="68"/>
  <c r="P23" i="68" s="1"/>
  <c r="Q23" i="68" s="1"/>
  <c r="O31" i="68"/>
  <c r="P31" i="68" s="1"/>
  <c r="Q31" i="68" s="1"/>
  <c r="O15" i="68"/>
  <c r="P15" i="68" s="1"/>
  <c r="Q15" i="68" s="1"/>
  <c r="O18" i="68"/>
  <c r="P18" i="68" s="1"/>
  <c r="Q18" i="68" s="1"/>
  <c r="O33" i="68"/>
  <c r="P33" i="68" s="1"/>
  <c r="Q33" i="68" s="1"/>
  <c r="O28" i="68"/>
  <c r="P28" i="68" s="1"/>
  <c r="Q28" i="68" s="1"/>
  <c r="O11" i="68"/>
  <c r="P11" i="68" s="1"/>
  <c r="Q11" i="68" s="1"/>
  <c r="P14" i="68"/>
  <c r="O14" i="68"/>
  <c r="P25" i="68"/>
  <c r="Q25" i="68" s="1"/>
  <c r="O27" i="68"/>
  <c r="P27" i="68" s="1"/>
  <c r="Q27" i="68" s="1"/>
  <c r="O32" i="68"/>
  <c r="P32" i="68" s="1"/>
  <c r="Q32" i="68" s="1"/>
  <c r="N70" i="68"/>
  <c r="N108" i="68"/>
  <c r="O9" i="68"/>
  <c r="P9" i="68" s="1"/>
  <c r="Q9" i="68" s="1"/>
  <c r="O13" i="68"/>
  <c r="P13" i="68" s="1"/>
  <c r="Q13" i="68" s="1"/>
  <c r="O17" i="68"/>
  <c r="O21" i="68"/>
  <c r="P21" i="68" s="1"/>
  <c r="Q21" i="68" s="1"/>
  <c r="O25" i="68"/>
  <c r="O30" i="68"/>
  <c r="P30" i="68" s="1"/>
  <c r="Q30" i="68" s="1"/>
  <c r="Q36" i="68"/>
  <c r="Q40" i="68"/>
  <c r="O50" i="68"/>
  <c r="P50" i="68" s="1"/>
  <c r="Q50" i="68" s="1"/>
  <c r="N69" i="68"/>
  <c r="O76" i="68"/>
  <c r="P76" i="68" s="1"/>
  <c r="Q76" i="68" s="1"/>
  <c r="O85" i="68"/>
  <c r="P85" i="68" s="1"/>
  <c r="Q85" i="68" s="1"/>
  <c r="O42" i="68"/>
  <c r="P42" i="68" s="1"/>
  <c r="Q42" i="68" s="1"/>
  <c r="N86" i="68"/>
  <c r="O88" i="68"/>
  <c r="P88" i="68" s="1"/>
  <c r="Q88" i="68" s="1"/>
  <c r="P3" i="68"/>
  <c r="Q3" i="68" s="1"/>
  <c r="O8" i="68"/>
  <c r="P8" i="68" s="1"/>
  <c r="O12" i="68"/>
  <c r="P12" i="68" s="1"/>
  <c r="Q12" i="68" s="1"/>
  <c r="Q14" i="68"/>
  <c r="O16" i="68"/>
  <c r="P16" i="68" s="1"/>
  <c r="Q16" i="68" s="1"/>
  <c r="O20" i="68"/>
  <c r="P20" i="68" s="1"/>
  <c r="Q20" i="68" s="1"/>
  <c r="O24" i="68"/>
  <c r="P24" i="68" s="1"/>
  <c r="Q24" i="68" s="1"/>
  <c r="O29" i="68"/>
  <c r="P29" i="68" s="1"/>
  <c r="Q29" i="68" s="1"/>
  <c r="N39" i="68"/>
  <c r="O58" i="68"/>
  <c r="P58" i="68" s="1"/>
  <c r="Q58" i="68" s="1"/>
  <c r="O68" i="68"/>
  <c r="P68" i="68" s="1"/>
  <c r="Q68" i="68" s="1"/>
  <c r="N77" i="68"/>
  <c r="L108" i="68"/>
  <c r="L110" i="68" s="1"/>
  <c r="P34" i="68"/>
  <c r="Q34" i="68" s="1"/>
  <c r="P38" i="68"/>
  <c r="Q38" i="68" s="1"/>
  <c r="O41" i="68"/>
  <c r="P41" i="68" s="1"/>
  <c r="Q41" i="68" s="1"/>
  <c r="N43" i="68"/>
  <c r="O44" i="68"/>
  <c r="P44" i="68" s="1"/>
  <c r="Q44" i="68" s="1"/>
  <c r="O66" i="68"/>
  <c r="P66" i="68" s="1"/>
  <c r="Q66" i="68" s="1"/>
  <c r="N78" i="68"/>
  <c r="O45" i="68"/>
  <c r="P45" i="68" s="1"/>
  <c r="Q45" i="68" s="1"/>
  <c r="P49" i="68"/>
  <c r="Q49" i="68" s="1"/>
  <c r="P51" i="68"/>
  <c r="Q51" i="68" s="1"/>
  <c r="N52" i="68"/>
  <c r="P57" i="68"/>
  <c r="P59" i="68"/>
  <c r="Q59" i="68" s="1"/>
  <c r="N60" i="68"/>
  <c r="P65" i="68"/>
  <c r="P67" i="68"/>
  <c r="Q67" i="68" s="1"/>
  <c r="O71" i="68"/>
  <c r="P71" i="68" s="1"/>
  <c r="Q71" i="68" s="1"/>
  <c r="Q74" i="68"/>
  <c r="O79" i="68"/>
  <c r="P79" i="68" s="1"/>
  <c r="Q79" i="68" s="1"/>
  <c r="Q84" i="68"/>
  <c r="N90" i="68"/>
  <c r="N99" i="68"/>
  <c r="N103" i="68"/>
  <c r="N107" i="68"/>
  <c r="P46" i="68"/>
  <c r="Q46" i="68" s="1"/>
  <c r="N47" i="68"/>
  <c r="O54" i="68"/>
  <c r="P54" i="68" s="1"/>
  <c r="Q54" i="68" s="1"/>
  <c r="Q57" i="68"/>
  <c r="P62" i="68"/>
  <c r="Q62" i="68" s="1"/>
  <c r="O62" i="68"/>
  <c r="Q65" i="68"/>
  <c r="P72" i="68"/>
  <c r="Q72" i="68" s="1"/>
  <c r="N73" i="68"/>
  <c r="O89" i="68"/>
  <c r="P89" i="68" s="1"/>
  <c r="Q89" i="68" s="1"/>
  <c r="P92" i="68"/>
  <c r="N94" i="68"/>
  <c r="O95" i="68"/>
  <c r="P95" i="68" s="1"/>
  <c r="Q95" i="68" s="1"/>
  <c r="N48" i="68"/>
  <c r="P55" i="68"/>
  <c r="Q55" i="68" s="1"/>
  <c r="N56" i="68"/>
  <c r="P63" i="68"/>
  <c r="Q63" i="68" s="1"/>
  <c r="N64" i="68"/>
  <c r="O75" i="68"/>
  <c r="P75" i="68" s="1"/>
  <c r="Q75" i="68" s="1"/>
  <c r="P81" i="68"/>
  <c r="Q81" i="68" s="1"/>
  <c r="N82" i="68"/>
  <c r="Q92" i="68"/>
  <c r="O93" i="68"/>
  <c r="P93" i="68" s="1"/>
  <c r="Q93" i="68" s="1"/>
  <c r="Q83" i="68"/>
  <c r="Q87" i="68"/>
  <c r="Q91" i="68"/>
  <c r="P96" i="68"/>
  <c r="Q96" i="68" s="1"/>
  <c r="O96" i="68"/>
  <c r="N98" i="68"/>
  <c r="N102" i="68"/>
  <c r="N106" i="68"/>
  <c r="P97" i="68"/>
  <c r="Q97" i="68" s="1"/>
  <c r="O100" i="68"/>
  <c r="P100" i="68" s="1"/>
  <c r="Q100" i="68" s="1"/>
  <c r="P101" i="68"/>
  <c r="Q101" i="68" s="1"/>
  <c r="O104" i="68"/>
  <c r="P104" i="68" s="1"/>
  <c r="Q104" i="68" s="1"/>
  <c r="P105" i="68"/>
  <c r="Q105" i="68" s="1"/>
  <c r="O103" i="26"/>
  <c r="P103" i="26" s="1"/>
  <c r="Q103" i="26" s="1"/>
  <c r="O105" i="26"/>
  <c r="P105" i="26" s="1"/>
  <c r="Q105" i="26" s="1"/>
  <c r="O107" i="26"/>
  <c r="P107" i="26" s="1"/>
  <c r="Q107" i="26" s="1"/>
  <c r="O102" i="26"/>
  <c r="P102" i="26" s="1"/>
  <c r="Q102" i="26" s="1"/>
  <c r="O104" i="26"/>
  <c r="P104" i="26" s="1"/>
  <c r="Q104" i="26" s="1"/>
  <c r="O106" i="26"/>
  <c r="P106" i="26" s="1"/>
  <c r="Q106" i="26" s="1"/>
  <c r="O93" i="26"/>
  <c r="P93" i="26" s="1"/>
  <c r="Q93" i="26" s="1"/>
  <c r="O91" i="26"/>
  <c r="P91" i="26" s="1"/>
  <c r="Q91" i="26" s="1"/>
  <c r="O99" i="26"/>
  <c r="P99" i="26" s="1"/>
  <c r="Q99" i="26" s="1"/>
  <c r="O89" i="26"/>
  <c r="P89" i="26" s="1"/>
  <c r="Q89" i="26" s="1"/>
  <c r="O97" i="26"/>
  <c r="P97" i="26" s="1"/>
  <c r="Q97" i="26" s="1"/>
  <c r="O101" i="26"/>
  <c r="P101" i="26" s="1"/>
  <c r="Q101" i="26" s="1"/>
  <c r="O95" i="26"/>
  <c r="P95" i="26" s="1"/>
  <c r="Q95" i="26" s="1"/>
  <c r="O88" i="26"/>
  <c r="P88" i="26" s="1"/>
  <c r="Q88" i="26" s="1"/>
  <c r="O90" i="26"/>
  <c r="P90" i="26" s="1"/>
  <c r="Q90" i="26" s="1"/>
  <c r="O92" i="26"/>
  <c r="P92" i="26" s="1"/>
  <c r="Q92" i="26" s="1"/>
  <c r="O94" i="26"/>
  <c r="P94" i="26" s="1"/>
  <c r="Q94" i="26" s="1"/>
  <c r="O96" i="26"/>
  <c r="P96" i="26" s="1"/>
  <c r="Q96" i="26" s="1"/>
  <c r="O98" i="26"/>
  <c r="P98" i="26" s="1"/>
  <c r="Q98" i="26" s="1"/>
  <c r="O100" i="26"/>
  <c r="P100" i="26" s="1"/>
  <c r="Q100" i="26" s="1"/>
  <c r="O51" i="26"/>
  <c r="P51" i="26"/>
  <c r="Q51" i="26" s="1"/>
  <c r="O53" i="26"/>
  <c r="P53" i="26" s="1"/>
  <c r="Q53" i="26" s="1"/>
  <c r="O57" i="26"/>
  <c r="P57" i="26"/>
  <c r="Q57" i="26" s="1"/>
  <c r="O55" i="26"/>
  <c r="P55" i="26"/>
  <c r="Q55" i="26" s="1"/>
  <c r="O49" i="26"/>
  <c r="P49" i="26" s="1"/>
  <c r="Q49" i="26" s="1"/>
  <c r="O65" i="26"/>
  <c r="P65" i="26" s="1"/>
  <c r="Q65" i="26" s="1"/>
  <c r="O48" i="26"/>
  <c r="P48" i="26" s="1"/>
  <c r="Q48" i="26" s="1"/>
  <c r="O50" i="26"/>
  <c r="P50" i="26" s="1"/>
  <c r="Q50" i="26" s="1"/>
  <c r="O52" i="26"/>
  <c r="P52" i="26" s="1"/>
  <c r="Q52" i="26" s="1"/>
  <c r="O54" i="26"/>
  <c r="P54" i="26" s="1"/>
  <c r="Q54" i="26" s="1"/>
  <c r="O56" i="26"/>
  <c r="P56" i="26" s="1"/>
  <c r="Q56" i="26" s="1"/>
  <c r="O58" i="26"/>
  <c r="P58" i="26" s="1"/>
  <c r="Q58" i="26" s="1"/>
  <c r="O67" i="26"/>
  <c r="P67" i="26" s="1"/>
  <c r="Q67" i="26" s="1"/>
  <c r="Q60" i="26"/>
  <c r="N62" i="26"/>
  <c r="N64" i="26"/>
  <c r="N66" i="26"/>
  <c r="O68" i="26"/>
  <c r="P68" i="26" s="1"/>
  <c r="Q68" i="26" s="1"/>
  <c r="O70" i="26"/>
  <c r="P70" i="26" s="1"/>
  <c r="Q70" i="26" s="1"/>
  <c r="O72" i="26"/>
  <c r="P72" i="26" s="1"/>
  <c r="Q72" i="26" s="1"/>
  <c r="O74" i="26"/>
  <c r="P74" i="26" s="1"/>
  <c r="Q74" i="26" s="1"/>
  <c r="O76" i="26"/>
  <c r="P76" i="26" s="1"/>
  <c r="Q76" i="26" s="1"/>
  <c r="O78" i="26"/>
  <c r="P78" i="26" s="1"/>
  <c r="Q78" i="26" s="1"/>
  <c r="O80" i="26"/>
  <c r="P80" i="26" s="1"/>
  <c r="Q80" i="26" s="1"/>
  <c r="O82" i="26"/>
  <c r="P82" i="26" s="1"/>
  <c r="Q82" i="26" s="1"/>
  <c r="O84" i="26"/>
  <c r="P84" i="26" s="1"/>
  <c r="Q84" i="26" s="1"/>
  <c r="P87" i="26"/>
  <c r="O63" i="26"/>
  <c r="P63" i="26" s="1"/>
  <c r="Q63" i="26" s="1"/>
  <c r="O59" i="26"/>
  <c r="P59" i="26" s="1"/>
  <c r="Q59" i="26" s="1"/>
  <c r="P61" i="26"/>
  <c r="Q61" i="26" s="1"/>
  <c r="O86" i="26"/>
  <c r="P86" i="26" s="1"/>
  <c r="Q86" i="26" s="1"/>
  <c r="Q87" i="26"/>
  <c r="O41" i="26"/>
  <c r="P41" i="26" s="1"/>
  <c r="Q41" i="26" s="1"/>
  <c r="O47" i="26"/>
  <c r="P47" i="26"/>
  <c r="Q47" i="26" s="1"/>
  <c r="O29" i="26"/>
  <c r="P29" i="26" s="1"/>
  <c r="Q29" i="26" s="1"/>
  <c r="O37" i="26"/>
  <c r="P37" i="26" s="1"/>
  <c r="Q37" i="26" s="1"/>
  <c r="O45" i="26"/>
  <c r="P45" i="26" s="1"/>
  <c r="Q45" i="26" s="1"/>
  <c r="P28" i="26"/>
  <c r="Q28" i="26" s="1"/>
  <c r="O33" i="26"/>
  <c r="P33" i="26"/>
  <c r="O31" i="26"/>
  <c r="P31" i="26" s="1"/>
  <c r="Q31" i="26" s="1"/>
  <c r="O39" i="26"/>
  <c r="P39" i="26"/>
  <c r="O35" i="26"/>
  <c r="P35" i="26" s="1"/>
  <c r="Q35" i="26" s="1"/>
  <c r="O43" i="26"/>
  <c r="P43" i="26" s="1"/>
  <c r="Q43" i="26" s="1"/>
  <c r="O28" i="26"/>
  <c r="O30" i="26"/>
  <c r="P30" i="26" s="1"/>
  <c r="Q30" i="26" s="1"/>
  <c r="O32" i="26"/>
  <c r="P32" i="26" s="1"/>
  <c r="Q32" i="26" s="1"/>
  <c r="Q33" i="26"/>
  <c r="O34" i="26"/>
  <c r="P34" i="26" s="1"/>
  <c r="Q34" i="26" s="1"/>
  <c r="O36" i="26"/>
  <c r="P36" i="26" s="1"/>
  <c r="Q36" i="26" s="1"/>
  <c r="O38" i="26"/>
  <c r="P38" i="26" s="1"/>
  <c r="Q38" i="26" s="1"/>
  <c r="Q39" i="26"/>
  <c r="O40" i="26"/>
  <c r="P40" i="26" s="1"/>
  <c r="Q40" i="26" s="1"/>
  <c r="O42" i="26"/>
  <c r="P42" i="26" s="1"/>
  <c r="Q42" i="26" s="1"/>
  <c r="O44" i="26"/>
  <c r="P44" i="26" s="1"/>
  <c r="Q44" i="26" s="1"/>
  <c r="O46" i="26"/>
  <c r="P46" i="26" s="1"/>
  <c r="Q46" i="26" s="1"/>
  <c r="L14" i="11"/>
  <c r="P20" i="26"/>
  <c r="Q20" i="26" s="1"/>
  <c r="S20" i="26" s="1"/>
  <c r="T20" i="26" s="1"/>
  <c r="L108" i="26"/>
  <c r="L110" i="26" s="1"/>
  <c r="N12" i="26"/>
  <c r="N16" i="26"/>
  <c r="O8" i="26"/>
  <c r="P8" i="26" s="1"/>
  <c r="Q8" i="26" s="1"/>
  <c r="N24" i="26"/>
  <c r="P26" i="26"/>
  <c r="Q26" i="26" s="1"/>
  <c r="S26" i="26" s="1"/>
  <c r="T26" i="26" s="1"/>
  <c r="P9" i="26"/>
  <c r="Q9" i="26" s="1"/>
  <c r="S9" i="26" s="1"/>
  <c r="T9" i="26" s="1"/>
  <c r="N11" i="26"/>
  <c r="P13" i="26"/>
  <c r="Q13" i="26" s="1"/>
  <c r="S13" i="26" s="1"/>
  <c r="T13" i="26" s="1"/>
  <c r="N15" i="26"/>
  <c r="P17" i="26"/>
  <c r="Q17" i="26" s="1"/>
  <c r="S17" i="26" s="1"/>
  <c r="T17" i="26" s="1"/>
  <c r="N19" i="26"/>
  <c r="P21" i="26"/>
  <c r="Q21" i="26" s="1"/>
  <c r="S21" i="26" s="1"/>
  <c r="T21" i="26" s="1"/>
  <c r="N23" i="26"/>
  <c r="P25" i="26"/>
  <c r="Q25" i="26" s="1"/>
  <c r="S25" i="26" s="1"/>
  <c r="T25" i="26" s="1"/>
  <c r="N27" i="26"/>
  <c r="N10" i="26"/>
  <c r="N14" i="26"/>
  <c r="N18" i="26"/>
  <c r="N22" i="26"/>
  <c r="H3" i="12"/>
  <c r="G27" i="12"/>
  <c r="H27" i="12" s="1"/>
  <c r="G23" i="12"/>
  <c r="H23" i="12" s="1"/>
  <c r="G19" i="12"/>
  <c r="H19" i="12" s="1"/>
  <c r="G15" i="12"/>
  <c r="H15" i="12" s="1"/>
  <c r="G11" i="12"/>
  <c r="H11" i="12" s="1"/>
  <c r="H8" i="12"/>
  <c r="G22" i="12"/>
  <c r="H22" i="12" s="1"/>
  <c r="G14" i="12"/>
  <c r="H14" i="12" s="1"/>
  <c r="G9" i="12"/>
  <c r="H9" i="12" s="1"/>
  <c r="G24" i="12"/>
  <c r="H24" i="12" s="1"/>
  <c r="G20" i="12"/>
  <c r="H20" i="12" s="1"/>
  <c r="G16" i="12"/>
  <c r="H16" i="12" s="1"/>
  <c r="G12" i="12"/>
  <c r="H12" i="12" s="1"/>
  <c r="G26" i="12"/>
  <c r="H26" i="12" s="1"/>
  <c r="G18" i="12"/>
  <c r="H18" i="12" s="1"/>
  <c r="G10" i="12"/>
  <c r="H10" i="12" s="1"/>
  <c r="G25" i="12"/>
  <c r="H25" i="12" s="1"/>
  <c r="G21" i="12"/>
  <c r="H21" i="12" s="1"/>
  <c r="G17" i="12"/>
  <c r="H17" i="12" s="1"/>
  <c r="J28" i="12"/>
  <c r="J30" i="12" s="1"/>
  <c r="L10" i="12"/>
  <c r="M10" i="12" s="1"/>
  <c r="N10" i="12" s="1"/>
  <c r="O10" i="12" s="1"/>
  <c r="Q10" i="12" s="1"/>
  <c r="R10" i="12" s="1"/>
  <c r="L8" i="12"/>
  <c r="M11" i="12"/>
  <c r="N11" i="12" s="1"/>
  <c r="O11" i="12" s="1"/>
  <c r="Q11" i="12" s="1"/>
  <c r="R11" i="12" s="1"/>
  <c r="M13" i="12"/>
  <c r="N13" i="12" s="1"/>
  <c r="O13" i="12" s="1"/>
  <c r="Q13" i="12" s="1"/>
  <c r="R13" i="12" s="1"/>
  <c r="M9" i="12"/>
  <c r="N9" i="12" s="1"/>
  <c r="O9" i="12" s="1"/>
  <c r="Q9" i="12" s="1"/>
  <c r="R9" i="12" s="1"/>
  <c r="L17" i="12"/>
  <c r="M12" i="12"/>
  <c r="N12" i="12" s="1"/>
  <c r="O12" i="12" s="1"/>
  <c r="Q12" i="12" s="1"/>
  <c r="R12" i="12" s="1"/>
  <c r="N12" i="11"/>
  <c r="O12" i="11" s="1"/>
  <c r="N6" i="11"/>
  <c r="O6" i="11" s="1"/>
  <c r="N8" i="11"/>
  <c r="O8" i="11" s="1"/>
  <c r="N10" i="11"/>
  <c r="O10" i="11" s="1"/>
  <c r="M4" i="11"/>
  <c r="M14" i="11" s="1"/>
  <c r="N13" i="11"/>
  <c r="O13" i="11" s="1"/>
  <c r="N9" i="11"/>
  <c r="O9" i="11" s="1"/>
  <c r="N11" i="11"/>
  <c r="O11" i="11" s="1"/>
  <c r="O36" i="69" l="1"/>
  <c r="P36" i="69" s="1"/>
  <c r="Q36" i="69" s="1"/>
  <c r="O49" i="69"/>
  <c r="P49" i="69" s="1"/>
  <c r="Q49" i="69" s="1"/>
  <c r="O84" i="77"/>
  <c r="P84" i="77"/>
  <c r="Q84" i="77" s="1"/>
  <c r="O16" i="77"/>
  <c r="P16" i="77"/>
  <c r="Q16" i="77" s="1"/>
  <c r="O98" i="78"/>
  <c r="P98" i="78" s="1"/>
  <c r="Q98" i="78" s="1"/>
  <c r="O80" i="75"/>
  <c r="P80" i="75"/>
  <c r="Q80" i="75" s="1"/>
  <c r="O12" i="74"/>
  <c r="P12" i="74"/>
  <c r="Q12" i="74" s="1"/>
  <c r="O108" i="70"/>
  <c r="P98" i="77"/>
  <c r="Q98" i="77" s="1"/>
  <c r="O98" i="77"/>
  <c r="O24" i="74"/>
  <c r="P24" i="74"/>
  <c r="Q24" i="74" s="1"/>
  <c r="P53" i="69"/>
  <c r="Q53" i="69" s="1"/>
  <c r="O53" i="69"/>
  <c r="O66" i="69"/>
  <c r="P66" i="69" s="1"/>
  <c r="Q66" i="69" s="1"/>
  <c r="O12" i="77"/>
  <c r="P12" i="77" s="1"/>
  <c r="Q12" i="77" s="1"/>
  <c r="O84" i="75"/>
  <c r="P84" i="75"/>
  <c r="Q84" i="75" s="1"/>
  <c r="O16" i="74"/>
  <c r="P16" i="74" s="1"/>
  <c r="O103" i="78"/>
  <c r="P103" i="78"/>
  <c r="Q103" i="78" s="1"/>
  <c r="O50" i="78"/>
  <c r="P50" i="78" s="1"/>
  <c r="Q50" i="78" s="1"/>
  <c r="O11" i="78"/>
  <c r="P11" i="78" s="1"/>
  <c r="Q11" i="78" s="1"/>
  <c r="O87" i="78"/>
  <c r="P87" i="78" s="1"/>
  <c r="Q87" i="78" s="1"/>
  <c r="O95" i="78"/>
  <c r="P95" i="78" s="1"/>
  <c r="Q95" i="78" s="1"/>
  <c r="O72" i="78"/>
  <c r="P72" i="78"/>
  <c r="Q72" i="78" s="1"/>
  <c r="O76" i="78"/>
  <c r="P76" i="78" s="1"/>
  <c r="Q76" i="78" s="1"/>
  <c r="O67" i="78"/>
  <c r="P67" i="78"/>
  <c r="Q67" i="78" s="1"/>
  <c r="O24" i="78"/>
  <c r="P24" i="78" s="1"/>
  <c r="Q24" i="78" s="1"/>
  <c r="N108" i="78"/>
  <c r="O8" i="78"/>
  <c r="P8" i="78" s="1"/>
  <c r="O37" i="78"/>
  <c r="P37" i="78" s="1"/>
  <c r="Q37" i="78" s="1"/>
  <c r="O107" i="78"/>
  <c r="P107" i="78" s="1"/>
  <c r="Q107" i="78" s="1"/>
  <c r="O91" i="78"/>
  <c r="P91" i="78"/>
  <c r="Q91" i="78" s="1"/>
  <c r="O65" i="78"/>
  <c r="P65" i="78" s="1"/>
  <c r="Q65" i="78" s="1"/>
  <c r="O29" i="78"/>
  <c r="P29" i="78"/>
  <c r="Q29" i="78" s="1"/>
  <c r="P15" i="78"/>
  <c r="Q15" i="78" s="1"/>
  <c r="O15" i="78"/>
  <c r="O99" i="78"/>
  <c r="P99" i="78"/>
  <c r="Q99" i="78" s="1"/>
  <c r="O68" i="78"/>
  <c r="P68" i="78" s="1"/>
  <c r="Q68" i="78" s="1"/>
  <c r="O54" i="78"/>
  <c r="P54" i="78"/>
  <c r="Q54" i="78" s="1"/>
  <c r="O45" i="78"/>
  <c r="P45" i="78" s="1"/>
  <c r="Q45" i="78" s="1"/>
  <c r="O33" i="78"/>
  <c r="P33" i="78" s="1"/>
  <c r="Q33" i="78" s="1"/>
  <c r="O41" i="78"/>
  <c r="P41" i="78" s="1"/>
  <c r="Q41" i="78" s="1"/>
  <c r="O107" i="77"/>
  <c r="P107" i="77"/>
  <c r="Q107" i="77" s="1"/>
  <c r="O95" i="77"/>
  <c r="P95" i="77"/>
  <c r="Q95" i="77" s="1"/>
  <c r="O87" i="77"/>
  <c r="P87" i="77" s="1"/>
  <c r="Q87" i="77" s="1"/>
  <c r="O83" i="77"/>
  <c r="P83" i="77" s="1"/>
  <c r="Q83" i="77" s="1"/>
  <c r="O35" i="77"/>
  <c r="P35" i="77"/>
  <c r="Q35" i="77" s="1"/>
  <c r="O26" i="77"/>
  <c r="P26" i="77" s="1"/>
  <c r="Q26" i="77" s="1"/>
  <c r="O14" i="77"/>
  <c r="P14" i="77" s="1"/>
  <c r="Q14" i="77" s="1"/>
  <c r="O29" i="77"/>
  <c r="P29" i="77"/>
  <c r="Q29" i="77" s="1"/>
  <c r="O20" i="77"/>
  <c r="P20" i="77"/>
  <c r="Q20" i="77" s="1"/>
  <c r="O10" i="77"/>
  <c r="P10" i="77" s="1"/>
  <c r="Q10" i="77" s="1"/>
  <c r="O22" i="77"/>
  <c r="P22" i="77" s="1"/>
  <c r="Q22" i="77" s="1"/>
  <c r="P8" i="77"/>
  <c r="O99" i="77"/>
  <c r="P99" i="77"/>
  <c r="Q99" i="77" s="1"/>
  <c r="O91" i="77"/>
  <c r="P91" i="77"/>
  <c r="Q91" i="77" s="1"/>
  <c r="O67" i="77"/>
  <c r="P67" i="77"/>
  <c r="Q67" i="77" s="1"/>
  <c r="O63" i="77"/>
  <c r="P63" i="77"/>
  <c r="Q63" i="77" s="1"/>
  <c r="O103" i="77"/>
  <c r="P103" i="77"/>
  <c r="Q103" i="77" s="1"/>
  <c r="O76" i="77"/>
  <c r="P76" i="77"/>
  <c r="Q76" i="77" s="1"/>
  <c r="O72" i="77"/>
  <c r="P72" i="77"/>
  <c r="Q72" i="77" s="1"/>
  <c r="O68" i="77"/>
  <c r="P68" i="77"/>
  <c r="Q68" i="77" s="1"/>
  <c r="O31" i="77"/>
  <c r="P31" i="77"/>
  <c r="Q31" i="77" s="1"/>
  <c r="O58" i="77"/>
  <c r="P58" i="77"/>
  <c r="Q58" i="77" s="1"/>
  <c r="O54" i="77"/>
  <c r="P54" i="77"/>
  <c r="Q54" i="77" s="1"/>
  <c r="O50" i="77"/>
  <c r="P50" i="77"/>
  <c r="Q50" i="77" s="1"/>
  <c r="N108" i="77"/>
  <c r="O45" i="77"/>
  <c r="P45" i="77" s="1"/>
  <c r="Q45" i="77" s="1"/>
  <c r="O41" i="77"/>
  <c r="P41" i="77" s="1"/>
  <c r="Q41" i="77" s="1"/>
  <c r="O37" i="77"/>
  <c r="P37" i="77" s="1"/>
  <c r="Q37" i="77" s="1"/>
  <c r="O33" i="76"/>
  <c r="P33" i="76"/>
  <c r="Q33" i="76" s="1"/>
  <c r="O24" i="76"/>
  <c r="P24" i="76"/>
  <c r="Q24" i="76" s="1"/>
  <c r="O37" i="76"/>
  <c r="P37" i="76"/>
  <c r="Q37" i="76" s="1"/>
  <c r="O75" i="76"/>
  <c r="P75" i="76"/>
  <c r="Q75" i="76" s="1"/>
  <c r="O20" i="76"/>
  <c r="P20" i="76"/>
  <c r="Q20" i="76" s="1"/>
  <c r="O107" i="76"/>
  <c r="P107" i="76"/>
  <c r="Q107" i="76" s="1"/>
  <c r="O79" i="76"/>
  <c r="P79" i="76"/>
  <c r="Q79" i="76" s="1"/>
  <c r="O64" i="76"/>
  <c r="P64" i="76"/>
  <c r="Q64" i="76" s="1"/>
  <c r="O41" i="76"/>
  <c r="P41" i="76"/>
  <c r="Q41" i="76" s="1"/>
  <c r="N108" i="76"/>
  <c r="O8" i="76"/>
  <c r="O29" i="76"/>
  <c r="P29" i="76" s="1"/>
  <c r="Q29" i="76" s="1"/>
  <c r="O71" i="76"/>
  <c r="P71" i="76" s="1"/>
  <c r="Q71" i="76" s="1"/>
  <c r="O101" i="76"/>
  <c r="P101" i="76" s="1"/>
  <c r="Q101" i="76" s="1"/>
  <c r="O58" i="76"/>
  <c r="P58" i="76" s="1"/>
  <c r="Q58" i="76" s="1"/>
  <c r="O50" i="76"/>
  <c r="P50" i="76" s="1"/>
  <c r="Q50" i="76" s="1"/>
  <c r="O54" i="76"/>
  <c r="P54" i="76" s="1"/>
  <c r="Q54" i="76" s="1"/>
  <c r="O45" i="76"/>
  <c r="P45" i="76" s="1"/>
  <c r="Q45" i="76" s="1"/>
  <c r="O59" i="75"/>
  <c r="P59" i="75" s="1"/>
  <c r="Q59" i="75" s="1"/>
  <c r="O102" i="75"/>
  <c r="P102" i="75" s="1"/>
  <c r="Q102" i="75" s="1"/>
  <c r="P94" i="75"/>
  <c r="Q94" i="75" s="1"/>
  <c r="O94" i="75"/>
  <c r="O86" i="75"/>
  <c r="P86" i="75"/>
  <c r="Q86" i="75" s="1"/>
  <c r="O77" i="75"/>
  <c r="P77" i="75" s="1"/>
  <c r="Q77" i="75" s="1"/>
  <c r="O69" i="75"/>
  <c r="P69" i="75" s="1"/>
  <c r="Q69" i="75" s="1"/>
  <c r="O82" i="75"/>
  <c r="P82" i="75" s="1"/>
  <c r="Q82" i="75" s="1"/>
  <c r="O54" i="75"/>
  <c r="P54" i="75" s="1"/>
  <c r="Q54" i="75" s="1"/>
  <c r="O44" i="75"/>
  <c r="P44" i="75" s="1"/>
  <c r="Q44" i="75" s="1"/>
  <c r="O106" i="75"/>
  <c r="P106" i="75" s="1"/>
  <c r="Q106" i="75" s="1"/>
  <c r="O64" i="75"/>
  <c r="P64" i="75" s="1"/>
  <c r="Q64" i="75" s="1"/>
  <c r="O40" i="75"/>
  <c r="P40" i="75"/>
  <c r="Q40" i="75" s="1"/>
  <c r="O90" i="75"/>
  <c r="P90" i="75" s="1"/>
  <c r="Q90" i="75" s="1"/>
  <c r="O63" i="75"/>
  <c r="P63" i="75"/>
  <c r="Q63" i="75" s="1"/>
  <c r="P50" i="75"/>
  <c r="Q50" i="75" s="1"/>
  <c r="O50" i="75"/>
  <c r="P108" i="75"/>
  <c r="Q8" i="75"/>
  <c r="Q108" i="75" s="1"/>
  <c r="P98" i="75"/>
  <c r="Q98" i="75" s="1"/>
  <c r="O98" i="75"/>
  <c r="O73" i="75"/>
  <c r="P73" i="75" s="1"/>
  <c r="Q73" i="75" s="1"/>
  <c r="O55" i="75"/>
  <c r="P55" i="75" s="1"/>
  <c r="Q55" i="75" s="1"/>
  <c r="O108" i="75"/>
  <c r="O83" i="74"/>
  <c r="P83" i="74" s="1"/>
  <c r="Q83" i="74" s="1"/>
  <c r="O99" i="74"/>
  <c r="P99" i="74" s="1"/>
  <c r="Q99" i="74" s="1"/>
  <c r="O87" i="74"/>
  <c r="P87" i="74"/>
  <c r="Q87" i="74" s="1"/>
  <c r="O78" i="74"/>
  <c r="P78" i="74" s="1"/>
  <c r="Q78" i="74" s="1"/>
  <c r="O73" i="74"/>
  <c r="P73" i="74" s="1"/>
  <c r="Q73" i="74" s="1"/>
  <c r="O43" i="74"/>
  <c r="P43" i="74" s="1"/>
  <c r="Q43" i="74" s="1"/>
  <c r="O91" i="74"/>
  <c r="P91" i="74" s="1"/>
  <c r="Q91" i="74" s="1"/>
  <c r="O74" i="74"/>
  <c r="P74" i="74" s="1"/>
  <c r="Q74" i="74" s="1"/>
  <c r="O47" i="74"/>
  <c r="P47" i="74"/>
  <c r="Q47" i="74" s="1"/>
  <c r="O35" i="74"/>
  <c r="P35" i="74" s="1"/>
  <c r="Q35" i="74" s="1"/>
  <c r="O107" i="74"/>
  <c r="P107" i="74"/>
  <c r="Q107" i="74" s="1"/>
  <c r="O95" i="74"/>
  <c r="P95" i="74" s="1"/>
  <c r="Q95" i="74" s="1"/>
  <c r="O103" i="74"/>
  <c r="P103" i="74" s="1"/>
  <c r="Q103" i="74" s="1"/>
  <c r="O56" i="74"/>
  <c r="P56" i="74" s="1"/>
  <c r="Q56" i="74" s="1"/>
  <c r="O39" i="74"/>
  <c r="P39" i="74"/>
  <c r="Q39" i="74" s="1"/>
  <c r="O48" i="74"/>
  <c r="P48" i="74" s="1"/>
  <c r="Q48" i="74" s="1"/>
  <c r="Q8" i="74"/>
  <c r="O31" i="74"/>
  <c r="P31" i="74" s="1"/>
  <c r="Q31" i="74" s="1"/>
  <c r="O70" i="74"/>
  <c r="P70" i="74"/>
  <c r="Q70" i="74" s="1"/>
  <c r="O60" i="74"/>
  <c r="P60" i="74" s="1"/>
  <c r="Q60" i="74" s="1"/>
  <c r="O52" i="74"/>
  <c r="P52" i="74" s="1"/>
  <c r="Q52" i="74" s="1"/>
  <c r="O106" i="73"/>
  <c r="P106" i="73" s="1"/>
  <c r="Q106" i="73" s="1"/>
  <c r="O98" i="73"/>
  <c r="P98" i="73" s="1"/>
  <c r="Q98" i="73" s="1"/>
  <c r="O74" i="73"/>
  <c r="P74" i="73" s="1"/>
  <c r="Q74" i="73" s="1"/>
  <c r="O102" i="73"/>
  <c r="P102" i="73" s="1"/>
  <c r="Q102" i="73" s="1"/>
  <c r="O59" i="73"/>
  <c r="P59" i="73"/>
  <c r="Q59" i="73" s="1"/>
  <c r="P108" i="73"/>
  <c r="Q8" i="73"/>
  <c r="Q108" i="73" s="1"/>
  <c r="O63" i="73"/>
  <c r="P63" i="73"/>
  <c r="Q63" i="73" s="1"/>
  <c r="O51" i="73"/>
  <c r="P51" i="73" s="1"/>
  <c r="Q51" i="73" s="1"/>
  <c r="O90" i="73"/>
  <c r="P90" i="73" s="1"/>
  <c r="Q90" i="73" s="1"/>
  <c r="O86" i="73"/>
  <c r="P86" i="73" s="1"/>
  <c r="Q86" i="73" s="1"/>
  <c r="O94" i="73"/>
  <c r="P94" i="73" s="1"/>
  <c r="Q94" i="73" s="1"/>
  <c r="O76" i="73"/>
  <c r="P76" i="73"/>
  <c r="Q76" i="73" s="1"/>
  <c r="O108" i="73"/>
  <c r="O55" i="73"/>
  <c r="P55" i="73" s="1"/>
  <c r="Q55" i="73" s="1"/>
  <c r="O46" i="73"/>
  <c r="P46" i="73" s="1"/>
  <c r="Q46" i="73" s="1"/>
  <c r="O71" i="72"/>
  <c r="P71" i="72" s="1"/>
  <c r="Q71" i="72" s="1"/>
  <c r="O98" i="72"/>
  <c r="P98" i="72" s="1"/>
  <c r="Q98" i="72" s="1"/>
  <c r="O89" i="72"/>
  <c r="P89" i="72"/>
  <c r="Q89" i="72" s="1"/>
  <c r="O79" i="72"/>
  <c r="P79" i="72"/>
  <c r="Q79" i="72" s="1"/>
  <c r="O61" i="72"/>
  <c r="P61" i="72"/>
  <c r="Q61" i="72" s="1"/>
  <c r="O52" i="72"/>
  <c r="P52" i="72" s="1"/>
  <c r="Q52" i="72" s="1"/>
  <c r="O65" i="72"/>
  <c r="P65" i="72"/>
  <c r="Q65" i="72" s="1"/>
  <c r="O49" i="72"/>
  <c r="P49" i="72" s="1"/>
  <c r="Q49" i="72" s="1"/>
  <c r="O108" i="72"/>
  <c r="O107" i="72"/>
  <c r="P107" i="72"/>
  <c r="Q107" i="72" s="1"/>
  <c r="O75" i="72"/>
  <c r="P75" i="72" s="1"/>
  <c r="Q75" i="72" s="1"/>
  <c r="O46" i="72"/>
  <c r="P46" i="72"/>
  <c r="Q46" i="72" s="1"/>
  <c r="P106" i="72"/>
  <c r="Q106" i="72" s="1"/>
  <c r="O106" i="72"/>
  <c r="O102" i="72"/>
  <c r="P102" i="72" s="1"/>
  <c r="Q102" i="72" s="1"/>
  <c r="O99" i="72"/>
  <c r="P99" i="72" s="1"/>
  <c r="Q99" i="72" s="1"/>
  <c r="O93" i="72"/>
  <c r="P93" i="72" s="1"/>
  <c r="Q93" i="72" s="1"/>
  <c r="O103" i="72"/>
  <c r="P103" i="72" s="1"/>
  <c r="Q103" i="72" s="1"/>
  <c r="O57" i="72"/>
  <c r="P57" i="72"/>
  <c r="Q57" i="72" s="1"/>
  <c r="O53" i="72"/>
  <c r="P53" i="72" s="1"/>
  <c r="Q53" i="72" s="1"/>
  <c r="P8" i="72"/>
  <c r="O106" i="71"/>
  <c r="P106" i="71" s="1"/>
  <c r="Q106" i="71" s="1"/>
  <c r="P86" i="71"/>
  <c r="Q86" i="71" s="1"/>
  <c r="O86" i="71"/>
  <c r="O103" i="71"/>
  <c r="P103" i="71"/>
  <c r="Q103" i="71" s="1"/>
  <c r="P55" i="71"/>
  <c r="Q55" i="71" s="1"/>
  <c r="O55" i="71"/>
  <c r="O25" i="71"/>
  <c r="P25" i="71" s="1"/>
  <c r="Q25" i="71" s="1"/>
  <c r="O26" i="71"/>
  <c r="P26" i="71" s="1"/>
  <c r="Q26" i="71" s="1"/>
  <c r="O82" i="71"/>
  <c r="P82" i="71" s="1"/>
  <c r="Q82" i="71" s="1"/>
  <c r="O73" i="71"/>
  <c r="P73" i="71" s="1"/>
  <c r="Q73" i="71" s="1"/>
  <c r="O38" i="71"/>
  <c r="P38" i="71" s="1"/>
  <c r="Q38" i="71" s="1"/>
  <c r="O95" i="71"/>
  <c r="P95" i="71" s="1"/>
  <c r="Q95" i="71" s="1"/>
  <c r="O30" i="71"/>
  <c r="P30" i="71"/>
  <c r="Q30" i="71" s="1"/>
  <c r="O42" i="71"/>
  <c r="P42" i="71" s="1"/>
  <c r="Q42" i="71" s="1"/>
  <c r="N108" i="71"/>
  <c r="O8" i="71"/>
  <c r="P8" i="71" s="1"/>
  <c r="P102" i="71"/>
  <c r="Q102" i="71" s="1"/>
  <c r="O102" i="71"/>
  <c r="O94" i="71"/>
  <c r="P94" i="71" s="1"/>
  <c r="Q94" i="71" s="1"/>
  <c r="O107" i="71"/>
  <c r="P107" i="71" s="1"/>
  <c r="Q107" i="71" s="1"/>
  <c r="O98" i="71"/>
  <c r="P98" i="71" s="1"/>
  <c r="Q98" i="71" s="1"/>
  <c r="O59" i="71"/>
  <c r="P59" i="71" s="1"/>
  <c r="Q59" i="71" s="1"/>
  <c r="O46" i="71"/>
  <c r="P46" i="71" s="1"/>
  <c r="Q46" i="71" s="1"/>
  <c r="P21" i="71"/>
  <c r="Q21" i="71" s="1"/>
  <c r="O21" i="71"/>
  <c r="O11" i="71"/>
  <c r="P11" i="71" s="1"/>
  <c r="Q11" i="71" s="1"/>
  <c r="O51" i="71"/>
  <c r="P51" i="71" s="1"/>
  <c r="Q51" i="71" s="1"/>
  <c r="O74" i="71"/>
  <c r="P74" i="71" s="1"/>
  <c r="Q74" i="71" s="1"/>
  <c r="O77" i="71"/>
  <c r="P77" i="71" s="1"/>
  <c r="Q77" i="71" s="1"/>
  <c r="O69" i="71"/>
  <c r="P69" i="71" s="1"/>
  <c r="Q69" i="71" s="1"/>
  <c r="O90" i="71"/>
  <c r="P90" i="71" s="1"/>
  <c r="Q90" i="71" s="1"/>
  <c r="O34" i="71"/>
  <c r="P34" i="71" s="1"/>
  <c r="Q34" i="71" s="1"/>
  <c r="P63" i="71"/>
  <c r="Q63" i="71" s="1"/>
  <c r="O63" i="71"/>
  <c r="O81" i="70"/>
  <c r="P81" i="70" s="1"/>
  <c r="Q81" i="70" s="1"/>
  <c r="Q8" i="70"/>
  <c r="Q108" i="70" s="1"/>
  <c r="O50" i="70"/>
  <c r="P50" i="70" s="1"/>
  <c r="Q50" i="70" s="1"/>
  <c r="O97" i="70"/>
  <c r="P97" i="70"/>
  <c r="Q97" i="70" s="1"/>
  <c r="O103" i="70"/>
  <c r="P103" i="70" s="1"/>
  <c r="Q103" i="70" s="1"/>
  <c r="O79" i="70"/>
  <c r="P79" i="70" s="1"/>
  <c r="Q79" i="70" s="1"/>
  <c r="O87" i="70"/>
  <c r="P87" i="70" s="1"/>
  <c r="Q87" i="70" s="1"/>
  <c r="O75" i="70"/>
  <c r="P75" i="70"/>
  <c r="Q75" i="70" s="1"/>
  <c r="P9" i="70"/>
  <c r="Q9" i="70" s="1"/>
  <c r="O85" i="70"/>
  <c r="P85" i="70"/>
  <c r="Q85" i="70" s="1"/>
  <c r="O71" i="70"/>
  <c r="P71" i="70" s="1"/>
  <c r="Q71" i="70" s="1"/>
  <c r="O62" i="70"/>
  <c r="P62" i="70"/>
  <c r="Q62" i="70" s="1"/>
  <c r="O107" i="70"/>
  <c r="P107" i="70" s="1"/>
  <c r="Q107" i="70" s="1"/>
  <c r="O66" i="70"/>
  <c r="P66" i="70" s="1"/>
  <c r="Q66" i="70" s="1"/>
  <c r="O54" i="70"/>
  <c r="P54" i="70" s="1"/>
  <c r="Q54" i="70" s="1"/>
  <c r="O58" i="70"/>
  <c r="P58" i="70" s="1"/>
  <c r="Q58" i="70" s="1"/>
  <c r="O107" i="69"/>
  <c r="P107" i="69" s="1"/>
  <c r="Q107" i="69" s="1"/>
  <c r="O99" i="69"/>
  <c r="P99" i="69" s="1"/>
  <c r="Q99" i="69" s="1"/>
  <c r="O91" i="69"/>
  <c r="P91" i="69" s="1"/>
  <c r="Q91" i="69" s="1"/>
  <c r="O92" i="69"/>
  <c r="P92" i="69" s="1"/>
  <c r="Q92" i="69" s="1"/>
  <c r="O72" i="69"/>
  <c r="P72" i="69"/>
  <c r="Q72" i="69" s="1"/>
  <c r="O63" i="69"/>
  <c r="P63" i="69" s="1"/>
  <c r="Q63" i="69" s="1"/>
  <c r="O88" i="69"/>
  <c r="P88" i="69"/>
  <c r="Q88" i="69" s="1"/>
  <c r="O20" i="69"/>
  <c r="P20" i="69"/>
  <c r="Q20" i="69" s="1"/>
  <c r="O12" i="69"/>
  <c r="P12" i="69"/>
  <c r="Q12" i="69" s="1"/>
  <c r="O103" i="69"/>
  <c r="P103" i="69"/>
  <c r="Q103" i="69" s="1"/>
  <c r="O95" i="69"/>
  <c r="P95" i="69" s="1"/>
  <c r="Q95" i="69" s="1"/>
  <c r="O87" i="69"/>
  <c r="P87" i="69" s="1"/>
  <c r="Q87" i="69" s="1"/>
  <c r="O100" i="69"/>
  <c r="P100" i="69"/>
  <c r="Q100" i="69" s="1"/>
  <c r="O67" i="69"/>
  <c r="P67" i="69"/>
  <c r="Q67" i="69" s="1"/>
  <c r="O59" i="69"/>
  <c r="P59" i="69" s="1"/>
  <c r="Q59" i="69" s="1"/>
  <c r="O16" i="69"/>
  <c r="P16" i="69" s="1"/>
  <c r="Q16" i="69" s="1"/>
  <c r="O68" i="69"/>
  <c r="P68" i="69"/>
  <c r="Q68" i="69" s="1"/>
  <c r="O76" i="69"/>
  <c r="P76" i="69" s="1"/>
  <c r="Q76" i="69" s="1"/>
  <c r="O96" i="69"/>
  <c r="P96" i="69"/>
  <c r="Q96" i="69" s="1"/>
  <c r="N108" i="69"/>
  <c r="O8" i="69"/>
  <c r="O102" i="68"/>
  <c r="P102" i="68" s="1"/>
  <c r="Q102" i="68" s="1"/>
  <c r="O60" i="68"/>
  <c r="P60" i="68"/>
  <c r="Q60" i="68" s="1"/>
  <c r="O106" i="68"/>
  <c r="P106" i="68" s="1"/>
  <c r="Q106" i="68" s="1"/>
  <c r="O98" i="68"/>
  <c r="P98" i="68" s="1"/>
  <c r="Q98" i="68" s="1"/>
  <c r="O82" i="68"/>
  <c r="P82" i="68" s="1"/>
  <c r="Q82" i="68" s="1"/>
  <c r="O48" i="68"/>
  <c r="P48" i="68" s="1"/>
  <c r="Q48" i="68" s="1"/>
  <c r="O103" i="68"/>
  <c r="P103" i="68"/>
  <c r="Q103" i="68" s="1"/>
  <c r="P108" i="68"/>
  <c r="Q8" i="68"/>
  <c r="Q108" i="68" s="1"/>
  <c r="O94" i="68"/>
  <c r="P94" i="68"/>
  <c r="Q94" i="68" s="1"/>
  <c r="O47" i="68"/>
  <c r="P47" i="68" s="1"/>
  <c r="Q47" i="68" s="1"/>
  <c r="O90" i="68"/>
  <c r="P90" i="68" s="1"/>
  <c r="Q90" i="68" s="1"/>
  <c r="O52" i="68"/>
  <c r="P52" i="68"/>
  <c r="Q52" i="68" s="1"/>
  <c r="O43" i="68"/>
  <c r="P43" i="68" s="1"/>
  <c r="Q43" i="68" s="1"/>
  <c r="O77" i="68"/>
  <c r="P77" i="68" s="1"/>
  <c r="Q77" i="68" s="1"/>
  <c r="O56" i="68"/>
  <c r="P56" i="68" s="1"/>
  <c r="Q56" i="68" s="1"/>
  <c r="O73" i="68"/>
  <c r="P73" i="68" s="1"/>
  <c r="Q73" i="68" s="1"/>
  <c r="O78" i="68"/>
  <c r="P78" i="68"/>
  <c r="Q78" i="68" s="1"/>
  <c r="O39" i="68"/>
  <c r="P39" i="68"/>
  <c r="Q39" i="68" s="1"/>
  <c r="O108" i="68"/>
  <c r="O86" i="68"/>
  <c r="P86" i="68" s="1"/>
  <c r="Q86" i="68" s="1"/>
  <c r="O70" i="68"/>
  <c r="P70" i="68" s="1"/>
  <c r="Q70" i="68" s="1"/>
  <c r="O64" i="68"/>
  <c r="P64" i="68" s="1"/>
  <c r="Q64" i="68" s="1"/>
  <c r="O107" i="68"/>
  <c r="P107" i="68" s="1"/>
  <c r="Q107" i="68" s="1"/>
  <c r="O99" i="68"/>
  <c r="P99" i="68"/>
  <c r="Q99" i="68" s="1"/>
  <c r="P69" i="68"/>
  <c r="Q69" i="68" s="1"/>
  <c r="O69" i="68"/>
  <c r="O64" i="26"/>
  <c r="P64" i="26"/>
  <c r="Q64" i="26" s="1"/>
  <c r="O66" i="26"/>
  <c r="P66" i="26" s="1"/>
  <c r="Q66" i="26" s="1"/>
  <c r="O62" i="26"/>
  <c r="P62" i="26" s="1"/>
  <c r="Q62" i="26" s="1"/>
  <c r="O12" i="26"/>
  <c r="P12" i="26" s="1"/>
  <c r="Q12" i="26" s="1"/>
  <c r="S12" i="26" s="1"/>
  <c r="T12" i="26" s="1"/>
  <c r="N108" i="26"/>
  <c r="O16" i="26"/>
  <c r="P16" i="26" s="1"/>
  <c r="Q16" i="26" s="1"/>
  <c r="S16" i="26" s="1"/>
  <c r="T16" i="26" s="1"/>
  <c r="O10" i="26"/>
  <c r="P10" i="26" s="1"/>
  <c r="Q10" i="26" s="1"/>
  <c r="S10" i="26" s="1"/>
  <c r="T10" i="26" s="1"/>
  <c r="O19" i="26"/>
  <c r="P19" i="26" s="1"/>
  <c r="Q19" i="26" s="1"/>
  <c r="S19" i="26" s="1"/>
  <c r="T19" i="26" s="1"/>
  <c r="S8" i="26"/>
  <c r="T8" i="26" s="1"/>
  <c r="O24" i="26"/>
  <c r="P24" i="26" s="1"/>
  <c r="Q24" i="26" s="1"/>
  <c r="S24" i="26" s="1"/>
  <c r="T24" i="26" s="1"/>
  <c r="O22" i="26"/>
  <c r="P22" i="26" s="1"/>
  <c r="Q22" i="26" s="1"/>
  <c r="S22" i="26" s="1"/>
  <c r="T22" i="26" s="1"/>
  <c r="O23" i="26"/>
  <c r="P23" i="26" s="1"/>
  <c r="Q23" i="26" s="1"/>
  <c r="S23" i="26" s="1"/>
  <c r="T23" i="26" s="1"/>
  <c r="O14" i="26"/>
  <c r="P14" i="26" s="1"/>
  <c r="Q14" i="26" s="1"/>
  <c r="S14" i="26" s="1"/>
  <c r="T14" i="26" s="1"/>
  <c r="O15" i="26"/>
  <c r="P15" i="26" s="1"/>
  <c r="Q15" i="26" s="1"/>
  <c r="S15" i="26" s="1"/>
  <c r="T15" i="26" s="1"/>
  <c r="O18" i="26"/>
  <c r="P18" i="26" s="1"/>
  <c r="Q18" i="26" s="1"/>
  <c r="S18" i="26" s="1"/>
  <c r="T18" i="26" s="1"/>
  <c r="O27" i="26"/>
  <c r="P27" i="26" s="1"/>
  <c r="Q27" i="26" s="1"/>
  <c r="S27" i="26" s="1"/>
  <c r="T27" i="26" s="1"/>
  <c r="O11" i="26"/>
  <c r="P11" i="26" s="1"/>
  <c r="M8" i="12"/>
  <c r="L16" i="12"/>
  <c r="L15" i="12"/>
  <c r="M17" i="12"/>
  <c r="N17" i="12" s="1"/>
  <c r="O17" i="12" s="1"/>
  <c r="Q17" i="12" s="1"/>
  <c r="R17" i="12" s="1"/>
  <c r="L18" i="12"/>
  <c r="L19" i="12"/>
  <c r="N4" i="11"/>
  <c r="Q16" i="74" l="1"/>
  <c r="P108" i="74"/>
  <c r="Q108" i="74"/>
  <c r="O108" i="76"/>
  <c r="O108" i="69"/>
  <c r="O108" i="74"/>
  <c r="P108" i="78"/>
  <c r="Q8" i="78"/>
  <c r="Q108" i="78" s="1"/>
  <c r="O108" i="78"/>
  <c r="P108" i="77"/>
  <c r="Q8" i="77"/>
  <c r="Q108" i="77" s="1"/>
  <c r="O108" i="77"/>
  <c r="P8" i="76"/>
  <c r="P108" i="72"/>
  <c r="Q8" i="72"/>
  <c r="Q108" i="72" s="1"/>
  <c r="O108" i="71"/>
  <c r="P108" i="71"/>
  <c r="Q8" i="71"/>
  <c r="Q108" i="71" s="1"/>
  <c r="P108" i="70"/>
  <c r="P8" i="69"/>
  <c r="Q11" i="26"/>
  <c r="P108" i="26"/>
  <c r="O108" i="26"/>
  <c r="N8" i="12"/>
  <c r="L14" i="12"/>
  <c r="M16" i="12"/>
  <c r="N16" i="12" s="1"/>
  <c r="O16" i="12" s="1"/>
  <c r="Q16" i="12" s="1"/>
  <c r="R16" i="12" s="1"/>
  <c r="M19" i="12"/>
  <c r="N19" i="12" s="1"/>
  <c r="O19" i="12" s="1"/>
  <c r="Q19" i="12" s="1"/>
  <c r="R19" i="12" s="1"/>
  <c r="L23" i="12"/>
  <c r="M18" i="12"/>
  <c r="N18" i="12" s="1"/>
  <c r="O18" i="12" s="1"/>
  <c r="Q18" i="12" s="1"/>
  <c r="R18" i="12" s="1"/>
  <c r="M15" i="12"/>
  <c r="N15" i="12" s="1"/>
  <c r="O15" i="12" s="1"/>
  <c r="Q15" i="12" s="1"/>
  <c r="R15" i="12" s="1"/>
  <c r="O4" i="11"/>
  <c r="O14" i="11" s="1"/>
  <c r="N14" i="11"/>
  <c r="P108" i="76" l="1"/>
  <c r="Q8" i="76"/>
  <c r="Q108" i="76" s="1"/>
  <c r="P108" i="69"/>
  <c r="Q8" i="69"/>
  <c r="Q108" i="69" s="1"/>
  <c r="S11" i="26"/>
  <c r="T11" i="26" s="1"/>
  <c r="Q108" i="26"/>
  <c r="O8" i="12"/>
  <c r="M14" i="12"/>
  <c r="L21" i="12"/>
  <c r="L25" i="12"/>
  <c r="L22" i="12"/>
  <c r="L24" i="12"/>
  <c r="M23" i="12"/>
  <c r="N23" i="12" s="1"/>
  <c r="O23" i="12" s="1"/>
  <c r="Q23" i="12" s="1"/>
  <c r="R23" i="12" s="1"/>
  <c r="AQ14" i="10"/>
  <c r="AN14" i="10"/>
  <c r="AQ13" i="10"/>
  <c r="AN13" i="10"/>
  <c r="AH11" i="10"/>
  <c r="AE11" i="10"/>
  <c r="A24" i="10"/>
  <c r="A28" i="10" s="1"/>
  <c r="A32" i="10" s="1"/>
  <c r="A36" i="10" s="1"/>
  <c r="A40" i="10" s="1"/>
  <c r="A44" i="10" s="1"/>
  <c r="A48" i="10" s="1"/>
  <c r="A52" i="10" s="1"/>
  <c r="A56" i="10" s="1"/>
  <c r="AB11" i="10" s="1"/>
  <c r="AB13" i="10" s="1"/>
  <c r="Y58" i="10"/>
  <c r="AE57" i="10" s="1"/>
  <c r="W58" i="10"/>
  <c r="U58" i="10"/>
  <c r="R58" i="10"/>
  <c r="K58" i="10"/>
  <c r="G58" i="10"/>
  <c r="AE56" i="10"/>
  <c r="AE58" i="10" s="1"/>
  <c r="AN56" i="10" s="1"/>
  <c r="Y54" i="10"/>
  <c r="AE53" i="10" s="1"/>
  <c r="AE55" i="10" s="1"/>
  <c r="AN53" i="10" s="1"/>
  <c r="W54" i="10"/>
  <c r="U54" i="10"/>
  <c r="R54" i="10"/>
  <c r="K54" i="10"/>
  <c r="G54" i="10"/>
  <c r="AE52" i="10"/>
  <c r="AE54" i="10" s="1"/>
  <c r="AN52" i="10" s="1"/>
  <c r="Y50" i="10"/>
  <c r="AE49" i="10" s="1"/>
  <c r="W50" i="10"/>
  <c r="U50" i="10"/>
  <c r="R50" i="10"/>
  <c r="K50" i="10"/>
  <c r="G50" i="10"/>
  <c r="AE48" i="10"/>
  <c r="AE50" i="10" s="1"/>
  <c r="AN48" i="10" s="1"/>
  <c r="Y46" i="10"/>
  <c r="AE45" i="10" s="1"/>
  <c r="AE47" i="10" s="1"/>
  <c r="AN45" i="10" s="1"/>
  <c r="W46" i="10"/>
  <c r="U46" i="10"/>
  <c r="R46" i="10"/>
  <c r="K46" i="10"/>
  <c r="G46" i="10"/>
  <c r="AE44" i="10"/>
  <c r="AE46" i="10" s="1"/>
  <c r="AN44" i="10" s="1"/>
  <c r="AQ44" i="10" s="1"/>
  <c r="Y42" i="10"/>
  <c r="W42" i="10"/>
  <c r="U42" i="10"/>
  <c r="R42" i="10"/>
  <c r="K42" i="10"/>
  <c r="G42" i="10"/>
  <c r="AE40" i="10"/>
  <c r="AE42" i="10" s="1"/>
  <c r="AN40" i="10" s="1"/>
  <c r="Y38" i="10"/>
  <c r="AE37" i="10" s="1"/>
  <c r="AE39" i="10" s="1"/>
  <c r="AN37" i="10" s="1"/>
  <c r="W38" i="10"/>
  <c r="U38" i="10"/>
  <c r="R38" i="10"/>
  <c r="K38" i="10"/>
  <c r="G38" i="10"/>
  <c r="AE36" i="10"/>
  <c r="AE38" i="10" s="1"/>
  <c r="AN36" i="10" s="1"/>
  <c r="Y34" i="10"/>
  <c r="AE33" i="10" s="1"/>
  <c r="AE35" i="10" s="1"/>
  <c r="AN33" i="10" s="1"/>
  <c r="W34" i="10"/>
  <c r="U34" i="10"/>
  <c r="R34" i="10"/>
  <c r="K34" i="10"/>
  <c r="G34" i="10"/>
  <c r="AE32" i="10"/>
  <c r="AE34" i="10" s="1"/>
  <c r="AN32" i="10" s="1"/>
  <c r="Y30" i="10"/>
  <c r="AE29" i="10" s="1"/>
  <c r="AE31" i="10" s="1"/>
  <c r="AN29" i="10" s="1"/>
  <c r="W30" i="10"/>
  <c r="U30" i="10"/>
  <c r="R30" i="10"/>
  <c r="K30" i="10"/>
  <c r="G30" i="10"/>
  <c r="AE28" i="10"/>
  <c r="AE30" i="10" s="1"/>
  <c r="AN28" i="10" s="1"/>
  <c r="AQ28" i="10" s="1"/>
  <c r="Y26" i="10"/>
  <c r="AE25" i="10" s="1"/>
  <c r="W26" i="10"/>
  <c r="U26" i="10"/>
  <c r="R26" i="10"/>
  <c r="K26" i="10"/>
  <c r="G26" i="10"/>
  <c r="AE24" i="10"/>
  <c r="AE26" i="10" s="1"/>
  <c r="AN24" i="10" s="1"/>
  <c r="AE20" i="10"/>
  <c r="AE22" i="10" s="1"/>
  <c r="AN20" i="10" s="1"/>
  <c r="AN11" i="10" s="1"/>
  <c r="Y22" i="10"/>
  <c r="W22" i="10"/>
  <c r="R22" i="10"/>
  <c r="G22" i="10"/>
  <c r="K22" i="10"/>
  <c r="Q8" i="12" l="1"/>
  <c r="R8" i="12" s="1"/>
  <c r="N14" i="12"/>
  <c r="L20" i="12"/>
  <c r="M22" i="12"/>
  <c r="N22" i="12" s="1"/>
  <c r="O22" i="12" s="1"/>
  <c r="Q22" i="12" s="1"/>
  <c r="R22" i="12" s="1"/>
  <c r="M25" i="12"/>
  <c r="N25" i="12" s="1"/>
  <c r="O25" i="12" s="1"/>
  <c r="Q25" i="12" s="1"/>
  <c r="R25" i="12" s="1"/>
  <c r="M21" i="12"/>
  <c r="N21" i="12" s="1"/>
  <c r="O21" i="12" s="1"/>
  <c r="Q21" i="12" s="1"/>
  <c r="R21" i="12" s="1"/>
  <c r="M24" i="12"/>
  <c r="N24" i="12" s="1"/>
  <c r="O24" i="12" s="1"/>
  <c r="Q24" i="12" s="1"/>
  <c r="R24" i="12" s="1"/>
  <c r="AE13" i="10"/>
  <c r="AH13" i="10"/>
  <c r="AH12" i="10"/>
  <c r="AE27" i="10"/>
  <c r="AN25" i="10" s="1"/>
  <c r="AQ25" i="10" s="1"/>
  <c r="AT26" i="10" s="1"/>
  <c r="AE59" i="10"/>
  <c r="AN57" i="10" s="1"/>
  <c r="AQ57" i="10" s="1"/>
  <c r="AT58" i="10" s="1"/>
  <c r="AQ20" i="10"/>
  <c r="AE21" i="10"/>
  <c r="AE23" i="10" s="1"/>
  <c r="AE41" i="10"/>
  <c r="AE43" i="10" s="1"/>
  <c r="AN41" i="10" s="1"/>
  <c r="AQ41" i="10" s="1"/>
  <c r="AT42" i="10" s="1"/>
  <c r="AE51" i="10"/>
  <c r="AN49" i="10" s="1"/>
  <c r="AQ56" i="10"/>
  <c r="AT56" i="10" s="1"/>
  <c r="AQ53" i="10"/>
  <c r="AT54" i="10" s="1"/>
  <c r="AQ52" i="10"/>
  <c r="AT52" i="10" s="1"/>
  <c r="AQ48" i="10"/>
  <c r="AT48" i="10" s="1"/>
  <c r="AQ45" i="10"/>
  <c r="AT46" i="10" s="1"/>
  <c r="AT44" i="10"/>
  <c r="AQ40" i="10"/>
  <c r="AT40" i="10" s="1"/>
  <c r="AQ37" i="10"/>
  <c r="AT38" i="10" s="1"/>
  <c r="AQ36" i="10"/>
  <c r="AT36" i="10" s="1"/>
  <c r="AQ32" i="10"/>
  <c r="AT32" i="10" s="1"/>
  <c r="AQ33" i="10"/>
  <c r="AT34" i="10" s="1"/>
  <c r="AQ29" i="10"/>
  <c r="AT30" i="10" s="1"/>
  <c r="AT28" i="10"/>
  <c r="AQ24" i="10"/>
  <c r="AT24" i="10" s="1"/>
  <c r="O14" i="12" l="1"/>
  <c r="M20" i="12"/>
  <c r="L27" i="12"/>
  <c r="AN21" i="10"/>
  <c r="AN12" i="10" s="1"/>
  <c r="AH14" i="10"/>
  <c r="AT20" i="10"/>
  <c r="AT11" i="10" s="1"/>
  <c r="AQ11" i="10"/>
  <c r="AQ49" i="10"/>
  <c r="AT50" i="10" s="1"/>
  <c r="AQ21" i="10" l="1"/>
  <c r="Q14" i="12"/>
  <c r="R14" i="12" s="1"/>
  <c r="N20" i="12"/>
  <c r="L26" i="12"/>
  <c r="M27" i="12"/>
  <c r="N27" i="12" s="1"/>
  <c r="O27" i="12" s="1"/>
  <c r="Q27" i="12" s="1"/>
  <c r="R27" i="12" s="1"/>
  <c r="AT22" i="10"/>
  <c r="AT13" i="10" s="1"/>
  <c r="AQ12" i="10"/>
  <c r="M26" i="12" l="1"/>
  <c r="L28" i="12"/>
  <c r="O20" i="12"/>
  <c r="T9" i="9"/>
  <c r="AE24" i="9"/>
  <c r="AB24" i="9"/>
  <c r="V24" i="9"/>
  <c r="AE20" i="9"/>
  <c r="AB20" i="9"/>
  <c r="V20" i="9"/>
  <c r="AM9" i="9"/>
  <c r="AN9" i="9" s="1"/>
  <c r="AM33" i="9"/>
  <c r="AW33" i="9" s="1"/>
  <c r="AX33" i="9" s="1"/>
  <c r="AM31" i="9"/>
  <c r="AW31" i="9" s="1"/>
  <c r="AX31" i="9" s="1"/>
  <c r="AM29" i="9"/>
  <c r="AW29" i="9" s="1"/>
  <c r="AX29" i="9" s="1"/>
  <c r="AM27" i="9"/>
  <c r="AW27" i="9" s="1"/>
  <c r="AX27" i="9" s="1"/>
  <c r="AM25" i="9"/>
  <c r="AW25" i="9" s="1"/>
  <c r="AX25" i="9" s="1"/>
  <c r="AM23" i="9"/>
  <c r="AW23" i="9" s="1"/>
  <c r="AX23" i="9" s="1"/>
  <c r="AM21" i="9"/>
  <c r="AW21" i="9" s="1"/>
  <c r="AX21" i="9" s="1"/>
  <c r="AM19" i="9"/>
  <c r="AW19" i="9" s="1"/>
  <c r="AX19" i="9" s="1"/>
  <c r="AM17" i="9"/>
  <c r="AT17" i="9" s="1"/>
  <c r="AU17" i="9" s="1"/>
  <c r="N26" i="12" l="1"/>
  <c r="M28" i="12"/>
  <c r="Q20" i="12"/>
  <c r="R20" i="12" s="1"/>
  <c r="AR33" i="9"/>
  <c r="AP33" i="9"/>
  <c r="AY33" i="9"/>
  <c r="AT33" i="9"/>
  <c r="AU33" i="9" s="1"/>
  <c r="AN33" i="9"/>
  <c r="AO33" i="9" s="1"/>
  <c r="AS33" i="9"/>
  <c r="AR31" i="9"/>
  <c r="AP31" i="9"/>
  <c r="AY31" i="9"/>
  <c r="AT31" i="9"/>
  <c r="AU31" i="9" s="1"/>
  <c r="AN31" i="9"/>
  <c r="AO31" i="9" s="1"/>
  <c r="AS31" i="9"/>
  <c r="AP29" i="9"/>
  <c r="AY29" i="9"/>
  <c r="AT29" i="9"/>
  <c r="AU29" i="9" s="1"/>
  <c r="AR29" i="9"/>
  <c r="AN29" i="9"/>
  <c r="AO29" i="9" s="1"/>
  <c r="AS29" i="9"/>
  <c r="AR27" i="9"/>
  <c r="AP27" i="9"/>
  <c r="AY27" i="9"/>
  <c r="AT27" i="9"/>
  <c r="AU27" i="9" s="1"/>
  <c r="AN27" i="9"/>
  <c r="AO27" i="9" s="1"/>
  <c r="AS27" i="9"/>
  <c r="AR25" i="9"/>
  <c r="AP25" i="9"/>
  <c r="AY25" i="9"/>
  <c r="AT25" i="9"/>
  <c r="AU25" i="9" s="1"/>
  <c r="AN25" i="9"/>
  <c r="AO25" i="9" s="1"/>
  <c r="AS25" i="9"/>
  <c r="AR23" i="9"/>
  <c r="AP23" i="9"/>
  <c r="AY23" i="9"/>
  <c r="AT23" i="9"/>
  <c r="AU23" i="9" s="1"/>
  <c r="AN23" i="9"/>
  <c r="AO23" i="9" s="1"/>
  <c r="AS23" i="9"/>
  <c r="AR21" i="9"/>
  <c r="AP21" i="9"/>
  <c r="AY21" i="9"/>
  <c r="AT21" i="9"/>
  <c r="AU21" i="9" s="1"/>
  <c r="AN21" i="9"/>
  <c r="AO21" i="9" s="1"/>
  <c r="AS21" i="9"/>
  <c r="AR19" i="9"/>
  <c r="AP19" i="9"/>
  <c r="AY19" i="9"/>
  <c r="AT19" i="9"/>
  <c r="AU19" i="9" s="1"/>
  <c r="AN19" i="9"/>
  <c r="AO19" i="9" s="1"/>
  <c r="AS19" i="9"/>
  <c r="AR17" i="9"/>
  <c r="AY17" i="9"/>
  <c r="AP17" i="9"/>
  <c r="AW17" i="9"/>
  <c r="AX17" i="9" s="1"/>
  <c r="AS17" i="9"/>
  <c r="AN17" i="9"/>
  <c r="AO17" i="9" s="1"/>
  <c r="AV17" i="9"/>
  <c r="AZ17" i="9"/>
  <c r="O26" i="12" l="1"/>
  <c r="N28" i="12"/>
  <c r="AZ33" i="9"/>
  <c r="AV33" i="9"/>
  <c r="AZ31" i="9"/>
  <c r="AV31" i="9"/>
  <c r="AZ29" i="9"/>
  <c r="AV29" i="9"/>
  <c r="AZ27" i="9"/>
  <c r="AV27" i="9"/>
  <c r="AZ25" i="9"/>
  <c r="AV25" i="9"/>
  <c r="AZ23" i="9"/>
  <c r="AV23" i="9"/>
  <c r="AZ21" i="9"/>
  <c r="AV21" i="9"/>
  <c r="AZ19" i="9"/>
  <c r="AV19" i="9"/>
  <c r="AE14" i="9"/>
  <c r="AE10" i="9" s="1"/>
  <c r="AE13" i="9"/>
  <c r="AE9" i="9" s="1"/>
  <c r="AB14" i="9"/>
  <c r="AB10" i="9" s="1"/>
  <c r="AB13" i="9"/>
  <c r="AB9" i="9" s="1"/>
  <c r="V14" i="9"/>
  <c r="X10" i="9" s="1"/>
  <c r="V13" i="9"/>
  <c r="X9" i="9" s="1"/>
  <c r="T13" i="9"/>
  <c r="V9" i="9" s="1"/>
  <c r="T10" i="9"/>
  <c r="AH10" i="9"/>
  <c r="T24" i="9"/>
  <c r="T20" i="9"/>
  <c r="AH23" i="9"/>
  <c r="AH21" i="9"/>
  <c r="AH19" i="9"/>
  <c r="AH17" i="9"/>
  <c r="AH24" i="9"/>
  <c r="AH20" i="9"/>
  <c r="AH18" i="9"/>
  <c r="Z19" i="9"/>
  <c r="Z21" i="9" s="1"/>
  <c r="Z23" i="9" s="1"/>
  <c r="AN58" i="4"/>
  <c r="AL27" i="1"/>
  <c r="AL28" i="1" s="1"/>
  <c r="S30" i="1"/>
  <c r="S29" i="1"/>
  <c r="S28" i="1"/>
  <c r="W28" i="1" s="1"/>
  <c r="Z28" i="1" s="1"/>
  <c r="AD28" i="1" s="1"/>
  <c r="S27" i="1"/>
  <c r="S26" i="1"/>
  <c r="S25" i="1"/>
  <c r="S24" i="1"/>
  <c r="S23" i="1"/>
  <c r="S22" i="1"/>
  <c r="S21" i="1"/>
  <c r="W21" i="1"/>
  <c r="Z21" i="1" s="1"/>
  <c r="S20" i="1"/>
  <c r="S19" i="1"/>
  <c r="K28" i="4"/>
  <c r="N28" i="4" s="1"/>
  <c r="S28" i="4" s="1"/>
  <c r="K29" i="4"/>
  <c r="N29" i="4" s="1"/>
  <c r="S29" i="4" s="1"/>
  <c r="K30" i="4"/>
  <c r="N30" i="4" s="1"/>
  <c r="S30" i="4" s="1"/>
  <c r="K31" i="4"/>
  <c r="K32" i="4"/>
  <c r="N32" i="4" s="1"/>
  <c r="S32" i="4" s="1"/>
  <c r="K33" i="4"/>
  <c r="N33" i="4" s="1"/>
  <c r="S33" i="4" s="1"/>
  <c r="K34" i="4"/>
  <c r="K35" i="4"/>
  <c r="K36" i="4"/>
  <c r="N36" i="4" s="1"/>
  <c r="S36" i="4" s="1"/>
  <c r="K37" i="4"/>
  <c r="N37" i="4" s="1"/>
  <c r="S37" i="4" s="1"/>
  <c r="K38" i="4"/>
  <c r="N38" i="4" s="1"/>
  <c r="S38" i="4" s="1"/>
  <c r="K39" i="4"/>
  <c r="K40" i="4"/>
  <c r="N40" i="4" s="1"/>
  <c r="S40" i="4" s="1"/>
  <c r="AT11" i="6"/>
  <c r="AQ11" i="6"/>
  <c r="AQ12" i="6" s="1"/>
  <c r="AN12" i="6"/>
  <c r="AN11" i="6"/>
  <c r="AH12" i="6"/>
  <c r="AH11" i="6"/>
  <c r="A20" i="6"/>
  <c r="A22" i="6"/>
  <c r="A24" i="6" s="1"/>
  <c r="A26" i="6" s="1"/>
  <c r="A28" i="6" s="1"/>
  <c r="A30" i="6" s="1"/>
  <c r="A32" i="6" s="1"/>
  <c r="A34" i="6" s="1"/>
  <c r="A36" i="6" s="1"/>
  <c r="AM12" i="4"/>
  <c r="AN12" i="4" s="1"/>
  <c r="B47" i="4"/>
  <c r="N31" i="4"/>
  <c r="S31" i="4" s="1"/>
  <c r="N34" i="4"/>
  <c r="S34" i="4" s="1"/>
  <c r="N35" i="4"/>
  <c r="S35" i="4" s="1"/>
  <c r="N39" i="4"/>
  <c r="S39" i="4" s="1"/>
  <c r="O45" i="4"/>
  <c r="N43" i="4"/>
  <c r="AM11" i="4"/>
  <c r="AN11" i="4" s="1"/>
  <c r="AM10" i="4"/>
  <c r="AN10" i="4" s="1"/>
  <c r="O36" i="1"/>
  <c r="N34" i="1"/>
  <c r="B38" i="1"/>
  <c r="AK12" i="1"/>
  <c r="AL12" i="1" s="1"/>
  <c r="AK14" i="1"/>
  <c r="AL14" i="1" s="1"/>
  <c r="AK10" i="1"/>
  <c r="AL10" i="1" s="1"/>
  <c r="AK11" i="1"/>
  <c r="AL11" i="1" s="1"/>
  <c r="W22" i="1"/>
  <c r="Z22" i="1" s="1"/>
  <c r="AD22" i="1" s="1"/>
  <c r="W26" i="1"/>
  <c r="Z26" i="1" s="1"/>
  <c r="AD26" i="1" s="1"/>
  <c r="W25" i="1"/>
  <c r="Z25" i="1" s="1"/>
  <c r="AD25" i="1" s="1"/>
  <c r="W27" i="1"/>
  <c r="Z27" i="1" s="1"/>
  <c r="AD27" i="1" s="1"/>
  <c r="W29" i="1"/>
  <c r="Z29" i="1" s="1"/>
  <c r="AD29" i="1" s="1"/>
  <c r="W30" i="1"/>
  <c r="Z30" i="1" s="1"/>
  <c r="AD30" i="1" s="1"/>
  <c r="K31" i="1"/>
  <c r="W23" i="1"/>
  <c r="W20" i="1"/>
  <c r="Z20" i="1" s="1"/>
  <c r="AD20" i="1" s="1"/>
  <c r="S31" i="1"/>
  <c r="W19" i="1"/>
  <c r="Z19" i="1"/>
  <c r="AD19" i="1" s="1"/>
  <c r="AH9" i="9" l="1"/>
  <c r="AH13" i="9"/>
  <c r="T14" i="9"/>
  <c r="V10" i="9" s="1"/>
  <c r="AN59" i="4"/>
  <c r="AN60" i="4" s="1"/>
  <c r="AN62" i="4" s="1"/>
  <c r="Q26" i="12"/>
  <c r="R26" i="12" s="1"/>
  <c r="O28" i="12"/>
  <c r="AH22" i="9"/>
  <c r="AH14" i="9" s="1"/>
  <c r="Y37" i="4"/>
  <c r="AE37" i="4" s="1"/>
  <c r="Y29" i="4"/>
  <c r="AE29" i="4" s="1"/>
  <c r="Y35" i="4"/>
  <c r="AE35" i="4"/>
  <c r="Y28" i="4"/>
  <c r="AE28" i="4" s="1"/>
  <c r="Y39" i="4"/>
  <c r="AE39" i="4" s="1"/>
  <c r="Y31" i="4"/>
  <c r="AE31" i="4" s="1"/>
  <c r="Y40" i="4"/>
  <c r="AE40" i="4" s="1"/>
  <c r="Y36" i="4"/>
  <c r="AE36" i="4" s="1"/>
  <c r="Y32" i="4"/>
  <c r="AE32" i="4" s="1"/>
  <c r="Y33" i="4"/>
  <c r="AE33" i="4" s="1"/>
  <c r="Y34" i="4"/>
  <c r="AE34" i="4" s="1"/>
  <c r="Y38" i="4"/>
  <c r="AE38" i="4" s="1"/>
  <c r="Y30" i="4"/>
  <c r="AE30" i="4" s="1"/>
  <c r="AL29" i="1"/>
  <c r="AN29" i="1" s="1"/>
  <c r="AD21" i="1"/>
  <c r="Z23" i="1"/>
  <c r="AD23" i="1" s="1"/>
  <c r="W24" i="1"/>
  <c r="Z24" i="1" s="1"/>
  <c r="AD24" i="1" s="1"/>
  <c r="AD31" i="1" s="1"/>
  <c r="AN63" i="4" l="1"/>
  <c r="AN64" i="4" s="1"/>
  <c r="AP64" i="4" s="1"/>
  <c r="W31" i="1"/>
  <c r="Z31" i="1"/>
  <c r="H8" i="26"/>
  <c r="I8" i="26" s="1"/>
  <c r="J8"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user</author>
  </authors>
  <commentList>
    <comment ref="B3" authorId="0" shapeId="0" xr:uid="{00000000-0006-0000-0000-000001000000}">
      <text>
        <r>
          <rPr>
            <b/>
            <sz val="9"/>
            <color indexed="81"/>
            <rFont val="Tahoma"/>
            <family val="2"/>
          </rPr>
          <t>Master:</t>
        </r>
        <r>
          <rPr>
            <sz val="9"/>
            <color indexed="81"/>
            <rFont val="Tahoma"/>
            <family val="2"/>
          </rPr>
          <t xml:space="preserve">
</t>
        </r>
        <r>
          <rPr>
            <sz val="9"/>
            <color indexed="81"/>
            <rFont val="돋움"/>
            <family val="3"/>
            <charset val="129"/>
          </rPr>
          <t>실제</t>
        </r>
        <r>
          <rPr>
            <sz val="9"/>
            <color indexed="81"/>
            <rFont val="Tahoma"/>
            <family val="2"/>
          </rPr>
          <t xml:space="preserve"> </t>
        </r>
        <r>
          <rPr>
            <sz val="9"/>
            <color indexed="81"/>
            <rFont val="돋움"/>
            <family val="3"/>
            <charset val="129"/>
          </rPr>
          <t>일한</t>
        </r>
        <r>
          <rPr>
            <sz val="9"/>
            <color indexed="81"/>
            <rFont val="Tahoma"/>
            <family val="2"/>
          </rPr>
          <t xml:space="preserve"> </t>
        </r>
        <r>
          <rPr>
            <sz val="9"/>
            <color indexed="81"/>
            <rFont val="돋움"/>
            <family val="3"/>
            <charset val="129"/>
          </rPr>
          <t>월</t>
        </r>
      </text>
    </comment>
    <comment ref="C3" authorId="0" shapeId="0" xr:uid="{00000000-0006-0000-0000-000002000000}">
      <text>
        <r>
          <rPr>
            <b/>
            <sz val="9"/>
            <color indexed="81"/>
            <rFont val="돋움"/>
            <family val="3"/>
            <charset val="129"/>
          </rPr>
          <t>실제</t>
        </r>
        <r>
          <rPr>
            <b/>
            <sz val="9"/>
            <color indexed="81"/>
            <rFont val="Tahoma"/>
            <family val="2"/>
          </rPr>
          <t xml:space="preserve"> </t>
        </r>
        <r>
          <rPr>
            <b/>
            <sz val="9"/>
            <color indexed="81"/>
            <rFont val="돋움"/>
            <family val="3"/>
            <charset val="129"/>
          </rPr>
          <t>계좌이체일</t>
        </r>
      </text>
    </comment>
    <comment ref="E3" authorId="0" shapeId="0" xr:uid="{00000000-0006-0000-0000-000003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G3" authorId="0" shapeId="0" xr:uid="{00000000-0006-0000-0000-000004000000}">
      <text>
        <r>
          <rPr>
            <b/>
            <sz val="9"/>
            <color indexed="81"/>
            <rFont val="Tahoma"/>
            <family val="2"/>
          </rPr>
          <t xml:space="preserve">1. </t>
        </r>
        <r>
          <rPr>
            <b/>
            <sz val="9"/>
            <color indexed="81"/>
            <rFont val="돋움"/>
            <family val="3"/>
            <charset val="129"/>
          </rPr>
          <t xml:space="preserve">내국인
</t>
        </r>
        <r>
          <rPr>
            <b/>
            <sz val="9"/>
            <color indexed="81"/>
            <rFont val="Tahoma"/>
            <family val="2"/>
          </rPr>
          <t xml:space="preserve">9. </t>
        </r>
        <r>
          <rPr>
            <b/>
            <sz val="9"/>
            <color indexed="81"/>
            <rFont val="돋움"/>
            <family val="3"/>
            <charset val="129"/>
          </rPr>
          <t>외국인</t>
        </r>
      </text>
    </comment>
    <comment ref="I3" authorId="0" shapeId="0" xr:uid="{00000000-0006-0000-0000-000005000000}">
      <text>
        <r>
          <rPr>
            <b/>
            <sz val="9"/>
            <color indexed="81"/>
            <rFont val="돋움"/>
            <family val="3"/>
            <charset val="129"/>
          </rPr>
          <t>사업소득자소득구분</t>
        </r>
        <r>
          <rPr>
            <b/>
            <sz val="9"/>
            <color indexed="81"/>
            <rFont val="Tahoma"/>
            <family val="2"/>
          </rPr>
          <t xml:space="preserve"> </t>
        </r>
        <r>
          <rPr>
            <b/>
            <sz val="9"/>
            <color indexed="81"/>
            <rFont val="돋움"/>
            <family val="3"/>
            <charset val="129"/>
          </rPr>
          <t xml:space="preserve">코드도움
</t>
        </r>
        <r>
          <rPr>
            <b/>
            <sz val="9"/>
            <color indexed="81"/>
            <rFont val="Tahoma"/>
            <family val="2"/>
          </rPr>
          <t xml:space="preserve">851101 </t>
        </r>
        <r>
          <rPr>
            <b/>
            <sz val="9"/>
            <color indexed="81"/>
            <rFont val="돋움"/>
            <family val="3"/>
            <charset val="129"/>
          </rPr>
          <t xml:space="preserve">병의원
</t>
        </r>
        <r>
          <rPr>
            <b/>
            <sz val="9"/>
            <color indexed="81"/>
            <rFont val="Tahoma"/>
            <family val="2"/>
          </rPr>
          <t xml:space="preserve">940100 </t>
        </r>
        <r>
          <rPr>
            <b/>
            <sz val="9"/>
            <color indexed="81"/>
            <rFont val="돋움"/>
            <family val="3"/>
            <charset val="129"/>
          </rPr>
          <t xml:space="preserve">저술가
</t>
        </r>
        <r>
          <rPr>
            <b/>
            <sz val="9"/>
            <color indexed="81"/>
            <rFont val="Tahoma"/>
            <family val="2"/>
          </rPr>
          <t xml:space="preserve">940200 </t>
        </r>
        <r>
          <rPr>
            <b/>
            <sz val="9"/>
            <color indexed="81"/>
            <rFont val="돋움"/>
            <family val="3"/>
            <charset val="129"/>
          </rPr>
          <t xml:space="preserve">화가관련
</t>
        </r>
        <r>
          <rPr>
            <b/>
            <sz val="9"/>
            <color indexed="81"/>
            <rFont val="Tahoma"/>
            <family val="2"/>
          </rPr>
          <t xml:space="preserve">940301 </t>
        </r>
        <r>
          <rPr>
            <b/>
            <sz val="9"/>
            <color indexed="81"/>
            <rFont val="돋움"/>
            <family val="3"/>
            <charset val="129"/>
          </rPr>
          <t xml:space="preserve">작곡가
</t>
        </r>
        <r>
          <rPr>
            <b/>
            <sz val="9"/>
            <color indexed="81"/>
            <rFont val="Tahoma"/>
            <family val="2"/>
          </rPr>
          <t xml:space="preserve">940302 </t>
        </r>
        <r>
          <rPr>
            <b/>
            <sz val="9"/>
            <color indexed="81"/>
            <rFont val="돋움"/>
            <family val="3"/>
            <charset val="129"/>
          </rPr>
          <t xml:space="preserve">배우
</t>
        </r>
        <r>
          <rPr>
            <b/>
            <sz val="9"/>
            <color indexed="81"/>
            <rFont val="Tahoma"/>
            <family val="2"/>
          </rPr>
          <t xml:space="preserve">940303 </t>
        </r>
        <r>
          <rPr>
            <b/>
            <sz val="9"/>
            <color indexed="81"/>
            <rFont val="돋움"/>
            <family val="3"/>
            <charset val="129"/>
          </rPr>
          <t xml:space="preserve">모델
</t>
        </r>
        <r>
          <rPr>
            <b/>
            <sz val="9"/>
            <color indexed="81"/>
            <rFont val="Tahoma"/>
            <family val="2"/>
          </rPr>
          <t xml:space="preserve">940304 </t>
        </r>
        <r>
          <rPr>
            <b/>
            <sz val="9"/>
            <color indexed="81"/>
            <rFont val="돋움"/>
            <family val="3"/>
            <charset val="129"/>
          </rPr>
          <t xml:space="preserve">가수
</t>
        </r>
        <r>
          <rPr>
            <b/>
            <sz val="9"/>
            <color indexed="81"/>
            <rFont val="Tahoma"/>
            <family val="2"/>
          </rPr>
          <t xml:space="preserve">940305 </t>
        </r>
        <r>
          <rPr>
            <b/>
            <sz val="9"/>
            <color indexed="81"/>
            <rFont val="돋움"/>
            <family val="3"/>
            <charset val="129"/>
          </rPr>
          <t xml:space="preserve">성악가
</t>
        </r>
        <r>
          <rPr>
            <b/>
            <sz val="9"/>
            <color indexed="81"/>
            <rFont val="Tahoma"/>
            <family val="2"/>
          </rPr>
          <t xml:space="preserve">940500 </t>
        </r>
        <r>
          <rPr>
            <b/>
            <sz val="9"/>
            <color indexed="81"/>
            <rFont val="돋움"/>
            <family val="3"/>
            <charset val="129"/>
          </rPr>
          <t xml:space="preserve">연예보조
</t>
        </r>
        <r>
          <rPr>
            <b/>
            <sz val="9"/>
            <color indexed="81"/>
            <rFont val="Tahoma"/>
            <family val="2"/>
          </rPr>
          <t xml:space="preserve">940600 </t>
        </r>
        <r>
          <rPr>
            <b/>
            <sz val="9"/>
            <color indexed="81"/>
            <rFont val="돋움"/>
            <family val="3"/>
            <charset val="129"/>
          </rPr>
          <t>자문</t>
        </r>
        <r>
          <rPr>
            <b/>
            <sz val="9"/>
            <color indexed="81"/>
            <rFont val="Tahoma"/>
            <family val="2"/>
          </rPr>
          <t>/</t>
        </r>
        <r>
          <rPr>
            <b/>
            <sz val="9"/>
            <color indexed="81"/>
            <rFont val="돋움"/>
            <family val="3"/>
            <charset val="129"/>
          </rPr>
          <t xml:space="preserve">고문
</t>
        </r>
        <r>
          <rPr>
            <b/>
            <sz val="9"/>
            <color indexed="81"/>
            <rFont val="Tahoma"/>
            <family val="2"/>
          </rPr>
          <t xml:space="preserve">940901 </t>
        </r>
        <r>
          <rPr>
            <b/>
            <sz val="9"/>
            <color indexed="81"/>
            <rFont val="돋움"/>
            <family val="3"/>
            <charset val="129"/>
          </rPr>
          <t xml:space="preserve">바둑기사
</t>
        </r>
        <r>
          <rPr>
            <b/>
            <sz val="9"/>
            <color indexed="81"/>
            <rFont val="Tahoma"/>
            <family val="2"/>
          </rPr>
          <t xml:space="preserve">940902 </t>
        </r>
        <r>
          <rPr>
            <b/>
            <sz val="9"/>
            <color indexed="81"/>
            <rFont val="돋움"/>
            <family val="3"/>
            <charset val="129"/>
          </rPr>
          <t xml:space="preserve">꽃꽃이교사
</t>
        </r>
        <r>
          <rPr>
            <b/>
            <sz val="9"/>
            <color indexed="81"/>
            <rFont val="Tahoma"/>
            <family val="2"/>
          </rPr>
          <t xml:space="preserve">940903 </t>
        </r>
        <r>
          <rPr>
            <b/>
            <sz val="9"/>
            <color indexed="81"/>
            <rFont val="돋움"/>
            <family val="3"/>
            <charset val="129"/>
          </rPr>
          <t xml:space="preserve">학원강사
</t>
        </r>
        <r>
          <rPr>
            <b/>
            <sz val="9"/>
            <color indexed="81"/>
            <rFont val="Tahoma"/>
            <family val="2"/>
          </rPr>
          <t xml:space="preserve">940904 </t>
        </r>
        <r>
          <rPr>
            <b/>
            <sz val="9"/>
            <color indexed="81"/>
            <rFont val="돋움"/>
            <family val="3"/>
            <charset val="129"/>
          </rPr>
          <t xml:space="preserve">직업운동가
</t>
        </r>
        <r>
          <rPr>
            <b/>
            <sz val="9"/>
            <color indexed="81"/>
            <rFont val="Tahoma"/>
            <family val="2"/>
          </rPr>
          <t xml:space="preserve">940905 </t>
        </r>
        <r>
          <rPr>
            <b/>
            <sz val="9"/>
            <color indexed="81"/>
            <rFont val="돋움"/>
            <family val="3"/>
            <charset val="129"/>
          </rPr>
          <t xml:space="preserve">봉사료수취자
</t>
        </r>
        <r>
          <rPr>
            <b/>
            <sz val="9"/>
            <color indexed="81"/>
            <rFont val="Tahoma"/>
            <family val="2"/>
          </rPr>
          <t xml:space="preserve">940906 </t>
        </r>
        <r>
          <rPr>
            <b/>
            <sz val="9"/>
            <color indexed="81"/>
            <rFont val="돋움"/>
            <family val="3"/>
            <charset val="129"/>
          </rPr>
          <t xml:space="preserve">보험설계
</t>
        </r>
        <r>
          <rPr>
            <b/>
            <sz val="9"/>
            <color indexed="81"/>
            <rFont val="Tahoma"/>
            <family val="2"/>
          </rPr>
          <t xml:space="preserve">940907 </t>
        </r>
        <r>
          <rPr>
            <b/>
            <sz val="9"/>
            <color indexed="81"/>
            <rFont val="돋움"/>
            <family val="3"/>
            <charset val="129"/>
          </rPr>
          <t xml:space="preserve">음료배달
</t>
        </r>
        <r>
          <rPr>
            <b/>
            <sz val="9"/>
            <color indexed="81"/>
            <rFont val="Tahoma"/>
            <family val="2"/>
          </rPr>
          <t xml:space="preserve">940908 </t>
        </r>
        <r>
          <rPr>
            <b/>
            <sz val="9"/>
            <color indexed="81"/>
            <rFont val="돋움"/>
            <family val="3"/>
            <charset val="129"/>
          </rPr>
          <t>방판</t>
        </r>
        <r>
          <rPr>
            <b/>
            <sz val="9"/>
            <color indexed="81"/>
            <rFont val="Tahoma"/>
            <family val="2"/>
          </rPr>
          <t>/</t>
        </r>
        <r>
          <rPr>
            <b/>
            <sz val="9"/>
            <color indexed="81"/>
            <rFont val="돋움"/>
            <family val="3"/>
            <charset val="129"/>
          </rPr>
          <t xml:space="preserve">외판
</t>
        </r>
        <r>
          <rPr>
            <b/>
            <sz val="9"/>
            <color indexed="81"/>
            <rFont val="Tahoma"/>
            <family val="2"/>
          </rPr>
          <t xml:space="preserve">940909 </t>
        </r>
        <r>
          <rPr>
            <b/>
            <sz val="9"/>
            <color indexed="81"/>
            <rFont val="돋움"/>
            <family val="3"/>
            <charset val="129"/>
          </rPr>
          <t xml:space="preserve">기타자영업
</t>
        </r>
        <r>
          <rPr>
            <b/>
            <sz val="9"/>
            <color indexed="81"/>
            <rFont val="Tahoma"/>
            <family val="2"/>
          </rPr>
          <t xml:space="preserve">940910 </t>
        </r>
        <r>
          <rPr>
            <b/>
            <sz val="9"/>
            <color indexed="81"/>
            <rFont val="돋움"/>
            <family val="3"/>
            <charset val="129"/>
          </rPr>
          <t xml:space="preserve">다단계판매
</t>
        </r>
        <r>
          <rPr>
            <b/>
            <sz val="9"/>
            <color indexed="81"/>
            <rFont val="Tahoma"/>
            <family val="2"/>
          </rPr>
          <t xml:space="preserve">940911 </t>
        </r>
        <r>
          <rPr>
            <b/>
            <sz val="9"/>
            <color indexed="81"/>
            <rFont val="돋움"/>
            <family val="3"/>
            <charset val="129"/>
          </rPr>
          <t xml:space="preserve">기타모집수당
</t>
        </r>
        <r>
          <rPr>
            <b/>
            <sz val="9"/>
            <color indexed="81"/>
            <rFont val="Tahoma"/>
            <family val="2"/>
          </rPr>
          <t xml:space="preserve">940912 </t>
        </r>
        <r>
          <rPr>
            <b/>
            <sz val="9"/>
            <color indexed="81"/>
            <rFont val="돋움"/>
            <family val="3"/>
            <charset val="129"/>
          </rPr>
          <t xml:space="preserve">간병인
</t>
        </r>
        <r>
          <rPr>
            <b/>
            <sz val="9"/>
            <color indexed="81"/>
            <rFont val="Tahoma"/>
            <family val="2"/>
          </rPr>
          <t xml:space="preserve">940913 </t>
        </r>
        <r>
          <rPr>
            <b/>
            <sz val="9"/>
            <color indexed="81"/>
            <rFont val="돋움"/>
            <family val="3"/>
            <charset val="129"/>
          </rPr>
          <t xml:space="preserve">대리운전
</t>
        </r>
        <r>
          <rPr>
            <b/>
            <sz val="9"/>
            <color indexed="81"/>
            <rFont val="Tahoma"/>
            <family val="2"/>
          </rPr>
          <t xml:space="preserve">940914 </t>
        </r>
        <r>
          <rPr>
            <b/>
            <sz val="9"/>
            <color indexed="81"/>
            <rFont val="돋움"/>
            <family val="3"/>
            <charset val="129"/>
          </rPr>
          <t xml:space="preserve">캐디
</t>
        </r>
        <r>
          <rPr>
            <b/>
            <sz val="9"/>
            <color indexed="81"/>
            <rFont val="Tahoma"/>
            <family val="2"/>
          </rPr>
          <t xml:space="preserve">940915 </t>
        </r>
        <r>
          <rPr>
            <b/>
            <sz val="9"/>
            <color indexed="81"/>
            <rFont val="돋움"/>
            <family val="3"/>
            <charset val="129"/>
          </rPr>
          <t xml:space="preserve">목욕관리사
</t>
        </r>
        <r>
          <rPr>
            <b/>
            <sz val="9"/>
            <color indexed="81"/>
            <rFont val="Tahoma"/>
            <family val="2"/>
          </rPr>
          <t xml:space="preserve">940916 </t>
        </r>
        <r>
          <rPr>
            <b/>
            <sz val="9"/>
            <color indexed="81"/>
            <rFont val="돋움"/>
            <family val="3"/>
            <charset val="129"/>
          </rPr>
          <t xml:space="preserve">행사도우미
</t>
        </r>
        <r>
          <rPr>
            <b/>
            <sz val="9"/>
            <color indexed="81"/>
            <rFont val="Tahoma"/>
            <family val="2"/>
          </rPr>
          <t xml:space="preserve">940917 </t>
        </r>
        <r>
          <rPr>
            <b/>
            <sz val="9"/>
            <color indexed="81"/>
            <rFont val="돋움"/>
            <family val="3"/>
            <charset val="129"/>
          </rPr>
          <t xml:space="preserve">심부름용역
</t>
        </r>
        <r>
          <rPr>
            <b/>
            <sz val="9"/>
            <color indexed="81"/>
            <rFont val="Tahoma"/>
            <family val="2"/>
          </rPr>
          <t xml:space="preserve">940918 </t>
        </r>
        <r>
          <rPr>
            <b/>
            <sz val="9"/>
            <color indexed="81"/>
            <rFont val="돋움"/>
            <family val="3"/>
            <charset val="129"/>
          </rPr>
          <t xml:space="preserve">퀵서비스
</t>
        </r>
        <r>
          <rPr>
            <b/>
            <sz val="9"/>
            <color indexed="81"/>
            <rFont val="Tahoma"/>
            <family val="2"/>
          </rPr>
          <t xml:space="preserve">940919 </t>
        </r>
        <r>
          <rPr>
            <b/>
            <sz val="9"/>
            <color indexed="81"/>
            <rFont val="돋움"/>
            <family val="3"/>
            <charset val="129"/>
          </rPr>
          <t xml:space="preserve">물품배달
</t>
        </r>
      </text>
    </comment>
    <comment ref="K3" authorId="0" shapeId="0" xr:uid="{00000000-0006-0000-0000-000006000000}">
      <text>
        <r>
          <rPr>
            <b/>
            <sz val="9"/>
            <color indexed="81"/>
            <rFont val="돋움"/>
            <family val="3"/>
            <charset val="129"/>
          </rPr>
          <t>유흥주점은</t>
        </r>
        <r>
          <rPr>
            <b/>
            <sz val="9"/>
            <color indexed="81"/>
            <rFont val="Tahoma"/>
            <family val="2"/>
          </rPr>
          <t xml:space="preserve"> 5%</t>
        </r>
      </text>
    </comment>
    <comment ref="O3" authorId="0" shapeId="0" xr:uid="{00000000-0006-0000-0000-000007000000}">
      <text>
        <r>
          <rPr>
            <b/>
            <sz val="9"/>
            <color indexed="81"/>
            <rFont val="돋움"/>
            <family val="3"/>
            <charset val="129"/>
          </rPr>
          <t>공제세액을</t>
        </r>
        <r>
          <rPr>
            <b/>
            <sz val="9"/>
            <color indexed="81"/>
            <rFont val="Tahoma"/>
            <family val="2"/>
          </rPr>
          <t xml:space="preserve"> </t>
        </r>
        <r>
          <rPr>
            <b/>
            <sz val="9"/>
            <color indexed="81"/>
            <rFont val="돋움"/>
            <family val="3"/>
            <charset val="129"/>
          </rPr>
          <t>차감한
실제</t>
        </r>
        <r>
          <rPr>
            <b/>
            <sz val="9"/>
            <color indexed="81"/>
            <rFont val="Tahoma"/>
            <family val="2"/>
          </rPr>
          <t xml:space="preserve"> </t>
        </r>
        <r>
          <rPr>
            <b/>
            <sz val="9"/>
            <color indexed="81"/>
            <rFont val="돋움"/>
            <family val="3"/>
            <charset val="129"/>
          </rPr>
          <t>지급액</t>
        </r>
        <r>
          <rPr>
            <b/>
            <sz val="9"/>
            <color indexed="81"/>
            <rFont val="Tahoma"/>
            <family val="2"/>
          </rPr>
          <t xml:space="preserve"> = </t>
        </r>
        <r>
          <rPr>
            <b/>
            <sz val="9"/>
            <color indexed="81"/>
            <rFont val="돋움"/>
            <family val="3"/>
            <charset val="129"/>
          </rPr>
          <t>사업소득자</t>
        </r>
        <r>
          <rPr>
            <b/>
            <sz val="9"/>
            <color indexed="81"/>
            <rFont val="Tahoma"/>
            <family val="2"/>
          </rPr>
          <t xml:space="preserve"> </t>
        </r>
        <r>
          <rPr>
            <b/>
            <sz val="9"/>
            <color indexed="81"/>
            <rFont val="돋움"/>
            <family val="3"/>
            <charset val="129"/>
          </rPr>
          <t>입장에서</t>
        </r>
        <r>
          <rPr>
            <b/>
            <sz val="9"/>
            <color indexed="81"/>
            <rFont val="Tahoma"/>
            <family val="2"/>
          </rPr>
          <t xml:space="preserve"> </t>
        </r>
        <r>
          <rPr>
            <b/>
            <sz val="9"/>
            <color indexed="81"/>
            <rFont val="돋움"/>
            <family val="3"/>
            <charset val="129"/>
          </rPr>
          <t>통장에</t>
        </r>
        <r>
          <rPr>
            <b/>
            <sz val="9"/>
            <color indexed="81"/>
            <rFont val="Tahoma"/>
            <family val="2"/>
          </rPr>
          <t xml:space="preserve"> </t>
        </r>
        <r>
          <rPr>
            <b/>
            <sz val="9"/>
            <color indexed="81"/>
            <rFont val="돋움"/>
            <family val="3"/>
            <charset val="129"/>
          </rPr>
          <t>찍힌돈</t>
        </r>
      </text>
    </comment>
    <comment ref="S3" authorId="1" shapeId="0" xr:uid="{00000000-0006-0000-0000-000008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U3" authorId="1" shapeId="0" xr:uid="{00000000-0006-0000-0000-000009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B3" authorId="1" shapeId="0" xr:uid="{00000000-0006-0000-0000-00000A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6E9FA96-CBCE-4679-9F97-E11691A1E24E}">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7564A906-4762-4AD0-9627-9B11B48A8F1C}">
      <text>
        <r>
          <rPr>
            <b/>
            <sz val="9"/>
            <color indexed="81"/>
            <rFont val="돋움"/>
            <family val="3"/>
            <charset val="129"/>
          </rPr>
          <t>팀구분</t>
        </r>
      </text>
    </comment>
    <comment ref="D6" authorId="0" shapeId="0" xr:uid="{85EBC201-6AB0-41DF-9A3B-7F61DECCA6C1}">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E7F27817-7525-41E8-8FF5-3BBFA8462F87}">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72130312-462B-47DA-B883-CB7F9C723F0E}">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BB0C8C14-0890-4F7E-A266-45857F1C7574}">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21FE50A8-48DE-467E-BB7D-4733BF76B373}">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D4F576C5-22ED-4163-A47E-EC29B973AD07}">
      <text>
        <r>
          <rPr>
            <b/>
            <sz val="9"/>
            <color indexed="81"/>
            <rFont val="돋움"/>
            <family val="3"/>
            <charset val="129"/>
          </rPr>
          <t>팀구분</t>
        </r>
      </text>
    </comment>
    <comment ref="D6" authorId="0" shapeId="0" xr:uid="{B0FFFC08-3225-4FB4-97B6-C79495DA410E}">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B742D0F3-7E64-4A83-A381-DE957E1F5A8E}">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C4348619-257B-4563-A273-ABF7C4450183}">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49345AC9-378C-4277-A7BF-00A1CFF735C2}">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37D18A5F-C391-4067-9A1B-E6FAFF5A15A9}">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BC84385B-AF9D-461D-AF89-4C240C28508C}">
      <text>
        <r>
          <rPr>
            <b/>
            <sz val="9"/>
            <color indexed="81"/>
            <rFont val="돋움"/>
            <family val="3"/>
            <charset val="129"/>
          </rPr>
          <t>팀구분</t>
        </r>
      </text>
    </comment>
    <comment ref="D6" authorId="0" shapeId="0" xr:uid="{08638CB4-666D-4FA6-9FF0-B81E0B9D3665}">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A50988FD-CCAE-43C2-8E5B-BFCCC0415443}">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1E4D937B-963B-4245-8AF5-277A322851C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F8C619D5-4C0E-49E4-ADC6-A1C193816A47}">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1CA63A4D-52AD-43D4-B4CA-ECDA2E117C0B}">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421B1890-7F54-4BCB-81E2-CBA3FF931FD8}">
      <text>
        <r>
          <rPr>
            <b/>
            <sz val="9"/>
            <color indexed="81"/>
            <rFont val="돋움"/>
            <family val="3"/>
            <charset val="129"/>
          </rPr>
          <t>팀구분</t>
        </r>
      </text>
    </comment>
    <comment ref="D6" authorId="0" shapeId="0" xr:uid="{A9F1EDE9-7ED2-49D9-AA1B-04AC61D5956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16A79CE1-8B87-42F6-A54F-0DCC7350546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1E77D3E6-A4F3-4D4F-AFC7-28AB5E968365}">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2E35A2D8-B48F-468A-9636-F062A5D805AC}">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D35E2349-9067-4CAF-9FB7-FDB87F5301E7}">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686F6207-4D34-453A-8135-A97E848601AF}">
      <text>
        <r>
          <rPr>
            <b/>
            <sz val="9"/>
            <color indexed="81"/>
            <rFont val="돋움"/>
            <family val="3"/>
            <charset val="129"/>
          </rPr>
          <t>팀구분</t>
        </r>
      </text>
    </comment>
    <comment ref="D6" authorId="0" shapeId="0" xr:uid="{03A6A56B-F2D8-4CEB-BB7D-18AEA332A9E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228C01F2-90C5-4222-9837-FCEAFC8F765D}">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35D87CBE-B26C-44E0-904C-439C7CF5AE48}">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C35A88B6-FADE-4702-9E3F-AC34AE394B9B}">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BCE76DDE-EE65-47AB-862E-F5F35092272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5A9FA7E8-6FD1-4580-841C-022C46722002}">
      <text>
        <r>
          <rPr>
            <b/>
            <sz val="9"/>
            <color indexed="81"/>
            <rFont val="돋움"/>
            <family val="3"/>
            <charset val="129"/>
          </rPr>
          <t>팀구분</t>
        </r>
      </text>
    </comment>
    <comment ref="D6" authorId="0" shapeId="0" xr:uid="{45AAA082-CC1A-4589-BF57-C304BA716449}">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8B166BFA-44DD-4A0C-8AAB-FFAA8EA9366F}">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A06B59E1-5E76-49A6-AB38-A37E2E21B4D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8830CFC5-40B7-48E5-AEE3-C547FE4FB18F}">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주황규</author>
  </authors>
  <commentList>
    <comment ref="Q17" authorId="0" shapeId="0" xr:uid="{00000000-0006-0000-1B00-000001000000}">
      <text>
        <r>
          <rPr>
            <b/>
            <sz val="9"/>
            <color indexed="81"/>
            <rFont val="Tahoma"/>
            <family val="2"/>
          </rPr>
          <t xml:space="preserve">940905 </t>
        </r>
        <r>
          <rPr>
            <b/>
            <sz val="9"/>
            <color indexed="81"/>
            <rFont val="돋움"/>
            <family val="3"/>
            <charset val="129"/>
          </rPr>
          <t>유흥접객원은 5%</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내 문서</author>
    <author>user</author>
  </authors>
  <commentList>
    <comment ref="AM16" authorId="0" shapeId="0" xr:uid="{00000000-0006-0000-1C00-000001000000}">
      <text>
        <r>
          <rPr>
            <b/>
            <sz val="9"/>
            <color indexed="81"/>
            <rFont val="돋움"/>
            <family val="3"/>
            <charset val="129"/>
          </rPr>
          <t>"-" 입력하지 마시오</t>
        </r>
      </text>
    </comment>
    <comment ref="AN16" authorId="1" shapeId="0" xr:uid="{00000000-0006-0000-1C00-000002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P16" authorId="1" shapeId="0" xr:uid="{00000000-0006-0000-1C00-000003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W16" authorId="1" shapeId="0" xr:uid="{00000000-0006-0000-1C00-000004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R16" authorId="0" shapeId="0" xr:uid="{00000000-0006-0000-1E00-000001000000}">
      <text>
        <r>
          <rPr>
            <b/>
            <sz val="9"/>
            <color indexed="81"/>
            <rFont val="돋움"/>
            <family val="3"/>
            <charset val="129"/>
          </rPr>
          <t>내국인</t>
        </r>
        <r>
          <rPr>
            <b/>
            <sz val="9"/>
            <color indexed="81"/>
            <rFont val="Tahoma"/>
            <family val="2"/>
          </rPr>
          <t xml:space="preserve"> : "1"
</t>
        </r>
        <r>
          <rPr>
            <b/>
            <sz val="9"/>
            <color indexed="81"/>
            <rFont val="돋움"/>
            <family val="3"/>
            <charset val="129"/>
          </rPr>
          <t>외국인</t>
        </r>
        <r>
          <rPr>
            <b/>
            <sz val="9"/>
            <color indexed="81"/>
            <rFont val="Tahoma"/>
            <family val="2"/>
          </rPr>
          <t xml:space="preserve"> : "9"</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주황규</author>
  </authors>
  <commentList>
    <comment ref="G21" authorId="0" shapeId="0" xr:uid="{00000000-0006-0000-1F00-000001000000}">
      <text>
        <r>
          <rPr>
            <b/>
            <sz val="9"/>
            <color indexed="81"/>
            <rFont val="돋움"/>
            <family val="3"/>
            <charset val="129"/>
          </rPr>
          <t>필요경비 80%</t>
        </r>
      </text>
    </comment>
    <comment ref="M21" authorId="0" shapeId="0" xr:uid="{00000000-0006-0000-1F00-000002000000}">
      <text>
        <r>
          <rPr>
            <b/>
            <sz val="9"/>
            <color indexed="81"/>
            <rFont val="돋움"/>
            <family val="3"/>
            <charset val="129"/>
          </rPr>
          <t>필요경비</t>
        </r>
        <r>
          <rPr>
            <b/>
            <sz val="9"/>
            <color indexed="81"/>
            <rFont val="Tahoma"/>
            <family val="2"/>
          </rPr>
          <t xml:space="preserve"> 80%</t>
        </r>
      </text>
    </comment>
    <comment ref="R21" authorId="0" shapeId="0" xr:uid="{00000000-0006-0000-1F00-000003000000}">
      <text>
        <r>
          <rPr>
            <b/>
            <sz val="9"/>
            <color indexed="81"/>
            <rFont val="돋움"/>
            <family val="3"/>
            <charset val="129"/>
          </rPr>
          <t>필요경비</t>
        </r>
        <r>
          <rPr>
            <b/>
            <sz val="9"/>
            <color indexed="81"/>
            <rFont val="Tahoma"/>
            <family val="2"/>
          </rPr>
          <t xml:space="preserve"> 80%</t>
        </r>
      </text>
    </comment>
    <comment ref="G24" authorId="0" shapeId="0" xr:uid="{00000000-0006-0000-1F00-000004000000}">
      <text>
        <r>
          <rPr>
            <b/>
            <sz val="9"/>
            <color indexed="81"/>
            <rFont val="돋움"/>
            <family val="3"/>
            <charset val="129"/>
          </rPr>
          <t>필요경비</t>
        </r>
        <r>
          <rPr>
            <b/>
            <sz val="9"/>
            <color indexed="81"/>
            <rFont val="Tahoma"/>
            <family val="2"/>
          </rPr>
          <t xml:space="preserve"> 80%</t>
        </r>
      </text>
    </comment>
    <comment ref="M24" authorId="0" shapeId="0" xr:uid="{00000000-0006-0000-1F00-000005000000}">
      <text>
        <r>
          <rPr>
            <b/>
            <sz val="9"/>
            <color indexed="81"/>
            <rFont val="돋움"/>
            <family val="3"/>
            <charset val="129"/>
          </rPr>
          <t>필요경비</t>
        </r>
        <r>
          <rPr>
            <b/>
            <sz val="9"/>
            <color indexed="81"/>
            <rFont val="Tahoma"/>
            <family val="2"/>
          </rPr>
          <t xml:space="preserve"> 80%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01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C6" authorId="0" shapeId="0" xr:uid="{00000000-0006-0000-01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Z7" authorId="1" shapeId="0" xr:uid="{00000000-0006-0000-0100-000003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B7" authorId="1" shapeId="0" xr:uid="{00000000-0006-0000-0100-000004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I7" authorId="1" shapeId="0" xr:uid="{00000000-0006-0000-0100-000005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A4" authorId="0" shapeId="0" xr:uid="{564A233F-085F-41EB-9033-D006A1BC27FA}">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00000000-0006-0000-0E00-000001000000}">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9A87989A-AB39-440A-A363-8B0393BA0716}">
      <text>
        <r>
          <rPr>
            <b/>
            <sz val="9"/>
            <color indexed="81"/>
            <rFont val="돋움"/>
            <family val="3"/>
            <charset val="129"/>
          </rPr>
          <t>팀구분</t>
        </r>
      </text>
    </comment>
    <comment ref="D6" authorId="0" shapeId="0" xr:uid="{00000000-0006-0000-0E00-00000200000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00000000-0006-0000-0E00-000003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0000000-0006-0000-0E00-000004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00000000-0006-0000-0E00-000005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77168DEC-3348-4C0D-88FD-92D0B8F5ABA3}">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D81ADA29-707D-419D-875B-A009DFBBD4E0}">
      <text>
        <r>
          <rPr>
            <b/>
            <sz val="9"/>
            <color indexed="81"/>
            <rFont val="돋움"/>
            <family val="3"/>
            <charset val="129"/>
          </rPr>
          <t>팀구분</t>
        </r>
      </text>
    </comment>
    <comment ref="D6" authorId="0" shapeId="0" xr:uid="{A813C217-1188-4279-9667-5DAFCAF9AB60}">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6DC3CEF8-57F0-4981-B853-8560E41D06A6}">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AFA54A18-1300-4775-B36D-85330D776C99}">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B1DB7CD4-265D-4318-BF9C-330D0EB02B24}">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1D360A59-FA05-43FF-A3F4-E07674C2E411}">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47877C34-7261-4816-8865-1C27F3A5F866}">
      <text>
        <r>
          <rPr>
            <b/>
            <sz val="9"/>
            <color indexed="81"/>
            <rFont val="돋움"/>
            <family val="3"/>
            <charset val="129"/>
          </rPr>
          <t>팀구분</t>
        </r>
      </text>
    </comment>
    <comment ref="D6" authorId="0" shapeId="0" xr:uid="{DC32DFED-7591-4672-BE34-05681F909B5D}">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E7CEC087-2728-4130-9E13-DE34DF1DF799}">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09338DD2-99F3-4FF4-BC16-E963BD63688E}">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CFB715CF-EB0B-4C77-9D07-9883986E5A32}">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8391B261-FA66-452B-8E66-BB22CFA849B4}">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6B0F3E4B-89DE-4704-9EAB-23A3FD5A346B}">
      <text>
        <r>
          <rPr>
            <b/>
            <sz val="9"/>
            <color indexed="81"/>
            <rFont val="돋움"/>
            <family val="3"/>
            <charset val="129"/>
          </rPr>
          <t>팀구분</t>
        </r>
      </text>
    </comment>
    <comment ref="D6" authorId="0" shapeId="0" xr:uid="{C6B121FA-27D4-43DA-960F-3AE7991383D4}">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4DFA24FB-6A9A-4DC1-A2F2-BFCBAD9145EB}">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ABD77A58-95C3-4AB2-961F-A3FFE136CF6A}">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A0E6375D-A59C-441B-AF31-2F249A3CA845}">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60B1E1C0-D75B-47BC-8CE4-A01DA1260C48}">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73AFFC62-AA09-41CF-89A0-C754A9070FC5}">
      <text>
        <r>
          <rPr>
            <b/>
            <sz val="9"/>
            <color indexed="81"/>
            <rFont val="돋움"/>
            <family val="3"/>
            <charset val="129"/>
          </rPr>
          <t>팀구분</t>
        </r>
      </text>
    </comment>
    <comment ref="D6" authorId="0" shapeId="0" xr:uid="{B23FFD70-E77C-4714-8B18-2962074E21CB}">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7532A9D5-054D-468E-9600-3DC9358230BC}">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3781EA28-1756-4F42-9F4C-C60327AD94D3}">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60120B0F-2E18-465A-B2E7-D4D4CFE66836}">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A4" authorId="0" shapeId="0" xr:uid="{27E1E612-D3C6-4559-8B45-0FD50013CB1B}">
      <text>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N4" authorId="0" shapeId="0" xr:uid="{4422057C-DCCB-4086-A371-6E28E845C3C2}">
      <text>
        <r>
          <rPr>
            <b/>
            <sz val="9"/>
            <color indexed="81"/>
            <rFont val="돋움"/>
            <family val="3"/>
            <charset val="129"/>
          </rPr>
          <t>팀구분</t>
        </r>
      </text>
    </comment>
    <comment ref="D6" authorId="0" shapeId="0" xr:uid="{084D08F9-004C-4404-8EE9-1CB288745316}">
      <text>
        <r>
          <rPr>
            <b/>
            <sz val="9"/>
            <color indexed="81"/>
            <rFont val="Tahoma"/>
            <family val="2"/>
          </rPr>
          <t>"-"</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AA7" authorId="1" shapeId="0" xr:uid="{E91389B7-ADC8-47CC-B2E9-539BAD60ABF2}">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C7" authorId="1" shapeId="0" xr:uid="{E55F01E7-4D8D-4E9A-B7F9-EE459CC5D702}">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J7" authorId="1" shapeId="0" xr:uid="{155828A4-D5D1-437C-839E-D92B7D5D302C}">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List>
</comments>
</file>

<file path=xl/sharedStrings.xml><?xml version="1.0" encoding="utf-8"?>
<sst xmlns="http://schemas.openxmlformats.org/spreadsheetml/2006/main" count="1678" uniqueCount="757">
  <si>
    <t>업종코드</t>
    <phoneticPr fontId="2" type="noConversion"/>
  </si>
  <si>
    <t>종목</t>
    <phoneticPr fontId="2" type="noConversion"/>
  </si>
  <si>
    <t>저술가</t>
    <phoneticPr fontId="2" type="noConversion"/>
  </si>
  <si>
    <t>작곡가</t>
    <phoneticPr fontId="2" type="noConversion"/>
  </si>
  <si>
    <t>배우</t>
    <phoneticPr fontId="2" type="noConversion"/>
  </si>
  <si>
    <t>모델</t>
    <phoneticPr fontId="2" type="noConversion"/>
  </si>
  <si>
    <t>화가관련</t>
    <phoneticPr fontId="2" type="noConversion"/>
  </si>
  <si>
    <t>가수</t>
    <phoneticPr fontId="2" type="noConversion"/>
  </si>
  <si>
    <t>940100</t>
    <phoneticPr fontId="2" type="noConversion"/>
  </si>
  <si>
    <t>940200</t>
    <phoneticPr fontId="2" type="noConversion"/>
  </si>
  <si>
    <t>940301</t>
    <phoneticPr fontId="2" type="noConversion"/>
  </si>
  <si>
    <t>940302</t>
    <phoneticPr fontId="2" type="noConversion"/>
  </si>
  <si>
    <t>940303</t>
    <phoneticPr fontId="2" type="noConversion"/>
  </si>
  <si>
    <t>940304</t>
    <phoneticPr fontId="2" type="noConversion"/>
  </si>
  <si>
    <t>940305</t>
    <phoneticPr fontId="2" type="noConversion"/>
  </si>
  <si>
    <t>940500</t>
    <phoneticPr fontId="2" type="noConversion"/>
  </si>
  <si>
    <t>940600</t>
    <phoneticPr fontId="2" type="noConversion"/>
  </si>
  <si>
    <t>940901</t>
    <phoneticPr fontId="2" type="noConversion"/>
  </si>
  <si>
    <t>940902</t>
    <phoneticPr fontId="2" type="noConversion"/>
  </si>
  <si>
    <t>940903</t>
    <phoneticPr fontId="2" type="noConversion"/>
  </si>
  <si>
    <t>성악가</t>
    <phoneticPr fontId="2" type="noConversion"/>
  </si>
  <si>
    <t>연예보조</t>
    <phoneticPr fontId="2" type="noConversion"/>
  </si>
  <si>
    <t>자문.고문</t>
    <phoneticPr fontId="2" type="noConversion"/>
  </si>
  <si>
    <t>바둑기사</t>
    <phoneticPr fontId="2" type="noConversion"/>
  </si>
  <si>
    <t>꽃꽃이교사</t>
    <phoneticPr fontId="2" type="noConversion"/>
  </si>
  <si>
    <t>학원강사</t>
    <phoneticPr fontId="2" type="noConversion"/>
  </si>
  <si>
    <t>940904</t>
    <phoneticPr fontId="2" type="noConversion"/>
  </si>
  <si>
    <t>940905</t>
    <phoneticPr fontId="2" type="noConversion"/>
  </si>
  <si>
    <t>940906</t>
    <phoneticPr fontId="2" type="noConversion"/>
  </si>
  <si>
    <t>940907</t>
    <phoneticPr fontId="2" type="noConversion"/>
  </si>
  <si>
    <t>940908</t>
    <phoneticPr fontId="2" type="noConversion"/>
  </si>
  <si>
    <t>940909</t>
    <phoneticPr fontId="2" type="noConversion"/>
  </si>
  <si>
    <t>직업운동가</t>
    <phoneticPr fontId="2" type="noConversion"/>
  </si>
  <si>
    <t>유흥접객원</t>
    <phoneticPr fontId="2" type="noConversion"/>
  </si>
  <si>
    <t>보험설계</t>
    <phoneticPr fontId="2" type="noConversion"/>
  </si>
  <si>
    <t>음료배달</t>
    <phoneticPr fontId="2" type="noConversion"/>
  </si>
  <si>
    <t>방판.외판</t>
    <phoneticPr fontId="2" type="noConversion"/>
  </si>
  <si>
    <t>컴퓨터프로그래머등</t>
    <phoneticPr fontId="2" type="noConversion"/>
  </si>
  <si>
    <t>940910</t>
    <phoneticPr fontId="2" type="noConversion"/>
  </si>
  <si>
    <t>940911</t>
    <phoneticPr fontId="2" type="noConversion"/>
  </si>
  <si>
    <t>940912</t>
    <phoneticPr fontId="2" type="noConversion"/>
  </si>
  <si>
    <t>940913</t>
    <phoneticPr fontId="2" type="noConversion"/>
  </si>
  <si>
    <t>940914</t>
    <phoneticPr fontId="2" type="noConversion"/>
  </si>
  <si>
    <t>940915</t>
    <phoneticPr fontId="2" type="noConversion"/>
  </si>
  <si>
    <t>다단계판매</t>
    <phoneticPr fontId="2" type="noConversion"/>
  </si>
  <si>
    <t>기타모집수당</t>
    <phoneticPr fontId="2" type="noConversion"/>
  </si>
  <si>
    <t>간병인</t>
    <phoneticPr fontId="2" type="noConversion"/>
  </si>
  <si>
    <t>대리운전</t>
    <phoneticPr fontId="2" type="noConversion"/>
  </si>
  <si>
    <t>캐디</t>
    <phoneticPr fontId="2" type="noConversion"/>
  </si>
  <si>
    <t>목욕관리사</t>
    <phoneticPr fontId="2" type="noConversion"/>
  </si>
  <si>
    <t>940916</t>
    <phoneticPr fontId="2" type="noConversion"/>
  </si>
  <si>
    <t>940917</t>
    <phoneticPr fontId="2" type="noConversion"/>
  </si>
  <si>
    <t>940918</t>
    <phoneticPr fontId="2" type="noConversion"/>
  </si>
  <si>
    <t>940919</t>
    <phoneticPr fontId="2" type="noConversion"/>
  </si>
  <si>
    <t>851101</t>
    <phoneticPr fontId="2" type="noConversion"/>
  </si>
  <si>
    <t>행사도우미</t>
    <phoneticPr fontId="2" type="noConversion"/>
  </si>
  <si>
    <t>심부름용역</t>
    <phoneticPr fontId="2" type="noConversion"/>
  </si>
  <si>
    <t>퀵서비스</t>
    <phoneticPr fontId="2" type="noConversion"/>
  </si>
  <si>
    <t>물품배달</t>
    <phoneticPr fontId="2" type="noConversion"/>
  </si>
  <si>
    <t>병의원</t>
    <phoneticPr fontId="2" type="noConversion"/>
  </si>
  <si>
    <t>월</t>
    <phoneticPr fontId="2" type="noConversion"/>
  </si>
  <si>
    <t>일</t>
    <phoneticPr fontId="2" type="noConversion"/>
  </si>
  <si>
    <t>연</t>
    <phoneticPr fontId="2" type="noConversion"/>
  </si>
  <si>
    <t>차가감 실지급액</t>
    <phoneticPr fontId="2" type="noConversion"/>
  </si>
  <si>
    <t>원 천 징 수 세 액</t>
    <phoneticPr fontId="2" type="noConversion"/>
  </si>
  <si>
    <t xml:space="preserve"> ※ 작성방법 참조</t>
    <phoneticPr fontId="2" type="noConversion"/>
  </si>
  <si>
    <t>소득자</t>
    <phoneticPr fontId="2" type="noConversion"/>
  </si>
  <si>
    <t>⑥</t>
    <phoneticPr fontId="2" type="noConversion"/>
  </si>
  <si>
    <t>⑧</t>
    <phoneticPr fontId="2" type="noConversion"/>
  </si>
  <si>
    <t>⑨</t>
    <phoneticPr fontId="2" type="noConversion"/>
  </si>
  <si>
    <t>⑪</t>
    <phoneticPr fontId="2" type="noConversion"/>
  </si>
  <si>
    <t>상호</t>
    <phoneticPr fontId="2" type="noConversion"/>
  </si>
  <si>
    <t>사업장소재지</t>
    <phoneticPr fontId="2" type="noConversion"/>
  </si>
  <si>
    <t>성명</t>
    <phoneticPr fontId="2" type="noConversion"/>
  </si>
  <si>
    <t>주소</t>
    <phoneticPr fontId="2" type="noConversion"/>
  </si>
  <si>
    <t>⑩</t>
    <phoneticPr fontId="2" type="noConversion"/>
  </si>
  <si>
    <t>주민등록번호</t>
    <phoneticPr fontId="2" type="noConversion"/>
  </si>
  <si>
    <t>⑦</t>
    <phoneticPr fontId="2" type="noConversion"/>
  </si>
  <si>
    <t>징    수
의무자</t>
    <phoneticPr fontId="2" type="noConversion"/>
  </si>
  <si>
    <t>①</t>
    <phoneticPr fontId="2" type="noConversion"/>
  </si>
  <si>
    <t>④</t>
    <phoneticPr fontId="2" type="noConversion"/>
  </si>
  <si>
    <t>주민(법인)등록번호</t>
    <phoneticPr fontId="2" type="noConversion"/>
  </si>
  <si>
    <t>②</t>
    <phoneticPr fontId="2" type="noConversion"/>
  </si>
  <si>
    <t>법인명 또는 상호</t>
    <phoneticPr fontId="2" type="noConversion"/>
  </si>
  <si>
    <t>⑤</t>
    <phoneticPr fontId="2" type="noConversion"/>
  </si>
  <si>
    <t>소재지 또는 주소</t>
    <phoneticPr fontId="2" type="noConversion"/>
  </si>
  <si>
    <t>③</t>
    <phoneticPr fontId="2" type="noConversion"/>
  </si>
  <si>
    <t>성   명</t>
    <phoneticPr fontId="2" type="noConversion"/>
  </si>
  <si>
    <t>년</t>
    <phoneticPr fontId="2" type="noConversion"/>
  </si>
  <si>
    <t>거주자의 사업소득 원천징수영수증</t>
    <phoneticPr fontId="2" type="noConversion"/>
  </si>
  <si>
    <t>거주자의 사업소득 지  급  명 세 서</t>
    <phoneticPr fontId="2" type="noConversion"/>
  </si>
  <si>
    <t>거주
지국</t>
    <phoneticPr fontId="2" type="noConversion"/>
  </si>
  <si>
    <t>거주지국
코      드</t>
    <phoneticPr fontId="2" type="noConversion"/>
  </si>
  <si>
    <t>귀속
연도</t>
    <phoneticPr fontId="2" type="noConversion"/>
  </si>
  <si>
    <t>외국인9</t>
    <phoneticPr fontId="2" type="noConversion"/>
  </si>
  <si>
    <t>( 소 득 자 보 관 용 )</t>
    <phoneticPr fontId="2" type="noConversion"/>
  </si>
  <si>
    <t>내.외국인</t>
    <phoneticPr fontId="2" type="noConversion"/>
  </si>
  <si>
    <t>⑫ 업종구분</t>
    <phoneticPr fontId="2" type="noConversion"/>
  </si>
  <si>
    <t>⑬ 지 급</t>
    <phoneticPr fontId="2" type="noConversion"/>
  </si>
  <si>
    <t>⑭ 소득귀속</t>
    <phoneticPr fontId="2" type="noConversion"/>
  </si>
  <si>
    <t>⑮ 지급총액</t>
    <phoneticPr fontId="2" type="noConversion"/>
  </si>
  <si>
    <r>
      <t xml:space="preserve">(16)
</t>
    </r>
    <r>
      <rPr>
        <sz val="10"/>
        <color indexed="8"/>
        <rFont val="굴림"/>
        <family val="3"/>
        <charset val="129"/>
      </rPr>
      <t>세율</t>
    </r>
    <phoneticPr fontId="2" type="noConversion"/>
  </si>
  <si>
    <r>
      <rPr>
        <sz val="6"/>
        <color indexed="8"/>
        <rFont val="굴림"/>
        <family val="3"/>
        <charset val="129"/>
      </rPr>
      <t>(17)</t>
    </r>
    <r>
      <rPr>
        <sz val="10"/>
        <color indexed="8"/>
        <rFont val="굴림"/>
        <family val="3"/>
        <charset val="129"/>
      </rPr>
      <t xml:space="preserve"> 소득세</t>
    </r>
    <phoneticPr fontId="2" type="noConversion"/>
  </si>
  <si>
    <r>
      <rPr>
        <sz val="6"/>
        <color indexed="8"/>
        <rFont val="굴림"/>
        <family val="3"/>
        <charset val="129"/>
      </rPr>
      <t>(19)</t>
    </r>
    <r>
      <rPr>
        <sz val="10"/>
        <color indexed="8"/>
        <rFont val="굴림"/>
        <family val="3"/>
        <charset val="129"/>
      </rPr>
      <t xml:space="preserve"> 계</t>
    </r>
    <phoneticPr fontId="2" type="noConversion"/>
  </si>
  <si>
    <t>위의 원천징수세액(수입금액)을 정히 영수(지급)합니다.</t>
    <phoneticPr fontId="2" type="noConversion"/>
  </si>
  <si>
    <t>징수(보고)의무자</t>
    <phoneticPr fontId="2" type="noConversion"/>
  </si>
  <si>
    <t>(서명 또는 인)</t>
    <phoneticPr fontId="2" type="noConversion"/>
  </si>
  <si>
    <t>귀하</t>
    <phoneticPr fontId="2" type="noConversion"/>
  </si>
  <si>
    <t>※ 작성방법</t>
    <phoneticPr fontId="2" type="noConversion"/>
  </si>
  <si>
    <t>1. 이서식은 거주자가 사업소득이 발생한 경우에 한하여 작성하며, 비거주자는 별지 제23호서식(5)을 사</t>
    <phoneticPr fontId="2" type="noConversion"/>
  </si>
  <si>
    <t xml:space="preserve">    용하여야 합니다.</t>
    <phoneticPr fontId="2" type="noConversion"/>
  </si>
  <si>
    <t>2. 세액이 소액부징수에 해당하는 경우에는 (17).(18).(19)란에 세액 「0」으로 기재합니다.</t>
    <phoneticPr fontId="2" type="noConversion"/>
  </si>
  <si>
    <t>210mm x 297mm (신문용지 54g/㎟(재활용품))</t>
    <phoneticPr fontId="2" type="noConversion"/>
  </si>
  <si>
    <t>v</t>
    <phoneticPr fontId="2" type="noConversion"/>
  </si>
  <si>
    <t>v</t>
    <phoneticPr fontId="2" type="noConversion"/>
  </si>
  <si>
    <t>사업자등록번호</t>
    <phoneticPr fontId="2" type="noConversion"/>
  </si>
  <si>
    <t>계</t>
    <phoneticPr fontId="2" type="noConversion"/>
  </si>
  <si>
    <t>[별지 제28호서식(2)]</t>
    <phoneticPr fontId="2" type="noConversion"/>
  </si>
  <si>
    <t>내국인1</t>
    <phoneticPr fontId="2" type="noConversion"/>
  </si>
  <si>
    <t>[별지 제28호서식(4)] (2010.4.30 개정)</t>
    <phoneticPr fontId="2" type="noConversion"/>
  </si>
  <si>
    <t>거주자의 기타소득 원천징수영수증</t>
    <phoneticPr fontId="2" type="noConversion"/>
  </si>
  <si>
    <t>거주자의 기타소득 지  급  명 세 서</t>
    <phoneticPr fontId="2" type="noConversion"/>
  </si>
  <si>
    <t>(</t>
    <phoneticPr fontId="2" type="noConversion"/>
  </si>
  <si>
    <t xml:space="preserve"> 소득자 보관용</t>
    <phoneticPr fontId="2" type="noConversion"/>
  </si>
  <si>
    <t>v</t>
    <phoneticPr fontId="2" type="noConversion"/>
  </si>
  <si>
    <t xml:space="preserve"> 발행자 보관용</t>
    <phoneticPr fontId="2" type="noConversion"/>
  </si>
  <si>
    <t>)</t>
    <phoneticPr fontId="2" type="noConversion"/>
  </si>
  <si>
    <t>소득자 구분</t>
    <phoneticPr fontId="2" type="noConversion"/>
  </si>
  <si>
    <t>내국인 1
외국인 9</t>
    <phoneticPr fontId="2" type="noConversion"/>
  </si>
  <si>
    <t>주민(사업자)등록번호</t>
    <phoneticPr fontId="2" type="noConversion"/>
  </si>
  <si>
    <t>제외)</t>
    <phoneticPr fontId="2" type="noConversion"/>
  </si>
  <si>
    <t>제외)</t>
    <phoneticPr fontId="2" type="noConversion"/>
  </si>
  <si>
    <t>(</t>
    <phoneticPr fontId="2" type="noConversion"/>
  </si>
  <si>
    <t>~</t>
    <phoneticPr fontId="2" type="noConversion"/>
  </si>
  <si>
    <t xml:space="preserve"> 원고료 등</t>
    <phoneticPr fontId="2" type="noConversion"/>
  </si>
  <si>
    <r>
      <t xml:space="preserve">⑨소득구분
   코       드
</t>
    </r>
    <r>
      <rPr>
        <sz val="9"/>
        <color indexed="8"/>
        <rFont val="굴림"/>
        <family val="3"/>
        <charset val="129"/>
      </rPr>
      <t>* 해당코드에 
v표시</t>
    </r>
    <phoneticPr fontId="2" type="noConversion"/>
  </si>
  <si>
    <t xml:space="preserve"> 필요경비 없는 기타소득(</t>
    <phoneticPr fontId="2" type="noConversion"/>
  </si>
  <si>
    <t xml:space="preserve"> 연금저축,소기업소상공인공제부금해지 소득</t>
    <phoneticPr fontId="2" type="noConversion"/>
  </si>
  <si>
    <t xml:space="preserve"> 상금 및 부상</t>
    <phoneticPr fontId="2" type="noConversion"/>
  </si>
  <si>
    <t xml:space="preserve"> 강연료 등</t>
    <phoneticPr fontId="2" type="noConversion"/>
  </si>
  <si>
    <t xml:space="preserve"> 광업권 등</t>
    <phoneticPr fontId="2" type="noConversion"/>
  </si>
  <si>
    <t xml:space="preserve"> 지역권 등</t>
    <phoneticPr fontId="2" type="noConversion"/>
  </si>
  <si>
    <t xml:space="preserve"> 주택입주지체상금</t>
    <phoneticPr fontId="2" type="noConversion"/>
  </si>
  <si>
    <t xml:space="preserve"> 비과세 기타소득</t>
    <phoneticPr fontId="2" type="noConversion"/>
  </si>
  <si>
    <t xml:space="preserve"> 분리과세 기타소득</t>
    <phoneticPr fontId="2" type="noConversion"/>
  </si>
  <si>
    <t xml:space="preserve"> 그 밖에 필요경비 있는 기타소득</t>
    <phoneticPr fontId="2" type="noConversion"/>
  </si>
  <si>
    <t>⑩ 지 급</t>
    <phoneticPr fontId="2" type="noConversion"/>
  </si>
  <si>
    <t>⑪소득귀속</t>
    <phoneticPr fontId="2" type="noConversion"/>
  </si>
  <si>
    <t>⑫지급총액</t>
    <phoneticPr fontId="2" type="noConversion"/>
  </si>
  <si>
    <t>⑬필요경비</t>
    <phoneticPr fontId="2" type="noConversion"/>
  </si>
  <si>
    <r>
      <t xml:space="preserve">⑮
</t>
    </r>
    <r>
      <rPr>
        <sz val="8"/>
        <color indexed="8"/>
        <rFont val="굴림"/>
        <family val="3"/>
        <charset val="129"/>
      </rPr>
      <t>세율</t>
    </r>
    <phoneticPr fontId="2" type="noConversion"/>
  </si>
  <si>
    <t>(18)지방소득세</t>
    <phoneticPr fontId="2" type="noConversion"/>
  </si>
  <si>
    <t>⑭소득금액</t>
    <phoneticPr fontId="2" type="noConversion"/>
  </si>
  <si>
    <t>원    천    징    수    세    액</t>
    <phoneticPr fontId="2" type="noConversion"/>
  </si>
  <si>
    <r>
      <rPr>
        <sz val="6"/>
        <color indexed="8"/>
        <rFont val="굴림"/>
        <family val="3"/>
        <charset val="129"/>
      </rPr>
      <t>(16)</t>
    </r>
    <r>
      <rPr>
        <sz val="8"/>
        <color indexed="8"/>
        <rFont val="굴림"/>
        <family val="3"/>
        <charset val="129"/>
      </rPr>
      <t xml:space="preserve">
소득세</t>
    </r>
    <phoneticPr fontId="2" type="noConversion"/>
  </si>
  <si>
    <r>
      <rPr>
        <sz val="6"/>
        <color indexed="8"/>
        <rFont val="굴림"/>
        <family val="3"/>
        <charset val="129"/>
      </rPr>
      <t>(17)</t>
    </r>
    <r>
      <rPr>
        <sz val="8"/>
        <color indexed="8"/>
        <rFont val="굴림"/>
        <family val="3"/>
        <charset val="129"/>
      </rPr>
      <t xml:space="preserve">
법인세</t>
    </r>
    <phoneticPr fontId="2" type="noConversion"/>
  </si>
  <si>
    <r>
      <rPr>
        <sz val="6"/>
        <color indexed="8"/>
        <rFont val="굴림"/>
        <family val="3"/>
        <charset val="129"/>
      </rPr>
      <t>(18)</t>
    </r>
    <r>
      <rPr>
        <sz val="8"/>
        <color indexed="8"/>
        <rFont val="굴림"/>
        <family val="3"/>
        <charset val="129"/>
      </rPr>
      <t xml:space="preserve">
지방소득세</t>
    </r>
    <phoneticPr fontId="2" type="noConversion"/>
  </si>
  <si>
    <r>
      <rPr>
        <sz val="6"/>
        <color indexed="8"/>
        <rFont val="굴림"/>
        <family val="3"/>
        <charset val="129"/>
      </rPr>
      <t>(19)</t>
    </r>
    <r>
      <rPr>
        <sz val="8"/>
        <color indexed="8"/>
        <rFont val="굴림"/>
        <family val="3"/>
        <charset val="129"/>
      </rPr>
      <t xml:space="preserve">
농특세</t>
    </r>
    <phoneticPr fontId="2" type="noConversion"/>
  </si>
  <si>
    <r>
      <rPr>
        <sz val="6"/>
        <color indexed="8"/>
        <rFont val="굴림"/>
        <family val="3"/>
        <charset val="129"/>
      </rPr>
      <t>(20)</t>
    </r>
    <r>
      <rPr>
        <sz val="8"/>
        <color indexed="8"/>
        <rFont val="굴림"/>
        <family val="3"/>
        <charset val="129"/>
      </rPr>
      <t xml:space="preserve">
계</t>
    </r>
    <phoneticPr fontId="2" type="noConversion"/>
  </si>
  <si>
    <t>3. ⑫업종구분란에는 소득자의 업종에 해당하는 아래의 업종코드를 기재하여야 합니다.</t>
    <phoneticPr fontId="2" type="noConversion"/>
  </si>
  <si>
    <t>1. 이서식은 거주자가 기타소득을 지급하는 경우에 사용하며, 이자,배당소득원천징수영수증</t>
    <phoneticPr fontId="2" type="noConversion"/>
  </si>
  <si>
    <t xml:space="preserve">   [별지 제23호서식(1)]의 작성방법과 같습니다.</t>
    <phoneticPr fontId="2" type="noConversion"/>
  </si>
  <si>
    <t>2. 징수의무자란의 ④주민(법인)등록번호는 소득자 보관용에는 적지 않습니다.</t>
    <phoneticPr fontId="2" type="noConversion"/>
  </si>
  <si>
    <t xml:space="preserve">    세액을 "0" 으로 적습니다.</t>
    <phoneticPr fontId="2" type="noConversion"/>
  </si>
  <si>
    <t>297mm x 210mm (일반용지 60g/㎟(재활용품))</t>
    <phoneticPr fontId="2" type="noConversion"/>
  </si>
  <si>
    <r>
      <t xml:space="preserve">3. </t>
    </r>
    <r>
      <rPr>
        <sz val="6"/>
        <color indexed="8"/>
        <rFont val="굴림"/>
        <family val="3"/>
        <charset val="129"/>
      </rPr>
      <t>(16)</t>
    </r>
    <r>
      <rPr>
        <sz val="9"/>
        <color indexed="8"/>
        <rFont val="굴림"/>
        <family val="3"/>
        <charset val="129"/>
      </rPr>
      <t xml:space="preserve"> 란 부터 </t>
    </r>
    <r>
      <rPr>
        <sz val="6"/>
        <color indexed="8"/>
        <rFont val="굴림"/>
        <family val="3"/>
        <charset val="129"/>
      </rPr>
      <t>(19)</t>
    </r>
    <r>
      <rPr>
        <sz val="9"/>
        <color indexed="8"/>
        <rFont val="굴림"/>
        <family val="3"/>
        <charset val="129"/>
      </rPr>
      <t xml:space="preserve"> 란까지 중 세액이 소액부징수(1천원 미만을 말합니다)에 해당하는 경우에는</t>
    </r>
    <phoneticPr fontId="2" type="noConversion"/>
  </si>
  <si>
    <t xml:space="preserve"> ※ 작성방법</t>
    <phoneticPr fontId="2" type="noConversion"/>
  </si>
  <si>
    <t>코드</t>
  </si>
  <si>
    <t>소득구분</t>
  </si>
  <si>
    <t> 비과세 기타소득</t>
  </si>
  <si>
    <t> 분리과세 기타소득</t>
  </si>
  <si>
    <t> 연금저축, 소기업소상공인공제부금해지 소득</t>
  </si>
  <si>
    <t> 필요경비 없는 기타소득(코드 63 제외)</t>
  </si>
  <si>
    <t> 그 밖에 필요경비 있는 기타소득 (코드 68ㆍ69ㆍ71~76 제외)</t>
  </si>
  <si>
    <t>1. 이 서식은 거주자에게 기타소득을 지급하는 경우 작성하며, ⑭소득구분코드란은 아래와 같이 구분하여 해당코드</t>
    <phoneticPr fontId="2" type="noConversion"/>
  </si>
  <si>
    <t>를 적습니다.</t>
    <phoneticPr fontId="2" type="noConversion"/>
  </si>
  <si>
    <t>「공익법인의 설립ㆍ운영에 관한 법률」의 적용을 받는 공익법인이 주무관청의 승인을 받아 시상하는 상금 및 부상과 다수가 순위 경쟁하는 대회에서 입상자가 받는 상금 및 부상(이하 ‘상금 및 부상’이라고 함)</t>
  </si>
  <si>
    <t>광업권ㆍ어업권ㆍ산업재산권ㆍ산업정보, 산업상 비밀, 상표권ㆍ영업권(대통령령으로 정하는 점포 임차권을 포함한다), 토사석(土砂石)의 채취허가에 따른 권리, 지하수의 개발ㆍ이용권, 그 밖에 이와 유사한 자산이나 권리를 양도하거나 대여하고 그 대가로 받는 금품 (이하 ‘광업권 등’이라고 함)</t>
  </si>
  <si>
    <t>지역권ㆍ지상권(지하 또는 공중에 설정된 권리를 포함한다)을 설정하거나 대여하고 받는 금품(이하 ‘지역권 등’이라고 함)</t>
  </si>
  <si>
    <t> 계약의 위약 또는 해약으로 인하여 받는 위약금과 배상금 중 주택입주지체상금(이하 ‘주택입주지체상금’이라고 함)</t>
  </si>
  <si>
    <t xml:space="preserve"> 문예ㆍ학술ㆍ미술ㆍ음악 또는 사진에 속하는 창작품(「신문 등의 자유와 기능보장에 관한 법률」에 따른 정기간행물에 게재하는 삽화 및 만화와 우리나라의 창작품 또는 고전을 외국어로 번역하거나 국역하는 것을 포함한다)에 대한 원작자로서 받는 소득으로서 다음 각 목의 어느 하나에 해당하는 것 </t>
  </si>
  <si>
    <t> 가. 원고료</t>
  </si>
  <si>
    <t> 나. 저작권사용료인 인세(印稅)</t>
  </si>
  <si>
    <t xml:space="preserve"> 다. 미술ㆍ음악 또는 사진에 속하는 창작품에 대하여 받는 대가 </t>
  </si>
  <si>
    <t> (이하 ‘원고료 등’이라고 함)</t>
  </si>
  <si>
    <t xml:space="preserve">다음 각 목의 어느 하나에 해당하는 인적용역(제15호부터 제17호까지의 규정을 적용받는 용역은 제외한다)을 일시적으로 제공하고 받는 대가 </t>
  </si>
  <si>
    <t xml:space="preserve">    가. 고용관계 없이 다수인에게 강연을 하고 강연료 등 대가를 받는 용역 </t>
  </si>
  <si>
    <t>   (이하 ‘강연료 등’이라고 함)</t>
  </si>
  <si>
    <t xml:space="preserve">※ 필요경비 80% 적용(단, 실제 소요된 필요경비가 80%를 초과하는 경우에는 그 초과하는 금액도 포함)소득은 </t>
    <phoneticPr fontId="2" type="noConversion"/>
  </si>
  <si>
    <t>71～76코드별로 구분하여 작성</t>
    <phoneticPr fontId="2" type="noConversion"/>
  </si>
  <si>
    <t xml:space="preserve">    나. 라디오ㆍ텔레비전방송 등을 통하여 해설ㆍ계몽 또는 연기의 심사 등을 하고 
        보수 또는 이와 유사한 성질의 대가를 받는 용역 </t>
    <phoneticPr fontId="2" type="noConversion"/>
  </si>
  <si>
    <t xml:space="preserve">    다. 변호사, 공인회계사, 세무사, 건축사, 측량사, 변리사, 그 밖에 전문적 지식 
        또는 특별한 기능을 가진 자가 그 지식 또는 기능을 활용하여 보수 또는 그 
        밖의 대가를 받고 제공하는 용역 </t>
    <phoneticPr fontId="2" type="noConversion"/>
  </si>
  <si>
    <t>    라. 그 밖에 고용관계 없이 수당 또는 이와 유사한 성질의 대가를 받고 제공하는 
        용역</t>
    <phoneticPr fontId="2" type="noConversion"/>
  </si>
  <si>
    <t xml:space="preserve">  2. 란부터 란까지 중 세액이 소액부징수(1천원 미만을 말합니다)에 해당하는 경우에는 세액을 "0"으로 적으며,</t>
    <phoneticPr fontId="2" type="noConversion"/>
  </si>
  <si>
    <t xml:space="preserve">     원천징수의무자가 지급하는 ⑥연간 총지급액계와 ⑦소득자별 연간소득금액(소액부징수를 포함합니다)합계는 일치</t>
    <phoneticPr fontId="2" type="noConversion"/>
  </si>
  <si>
    <t xml:space="preserve">     하여야 합니다.</t>
    <phoneticPr fontId="2" type="noConversion"/>
  </si>
  <si>
    <t>일련
번호</t>
    <phoneticPr fontId="2" type="noConversion"/>
  </si>
  <si>
    <t>농어촌
특별세</t>
    <phoneticPr fontId="2" type="noConversion"/>
  </si>
  <si>
    <t>①
법 인 명
(상호,성명)</t>
    <phoneticPr fontId="2" type="noConversion"/>
  </si>
  <si>
    <t>②
사업자(주민)
등 록  번 호</t>
    <phoneticPr fontId="2" type="noConversion"/>
  </si>
  <si>
    <t>③
소   재   지
(주       소)</t>
    <phoneticPr fontId="2" type="noConversion"/>
  </si>
  <si>
    <t>④
연간
소득
인원</t>
    <phoneticPr fontId="2" type="noConversion"/>
  </si>
  <si>
    <t>⑤
연  간
총지급
건  수</t>
    <phoneticPr fontId="2" type="noConversion"/>
  </si>
  <si>
    <t>⑥연간
총지급액 계</t>
    <phoneticPr fontId="2" type="noConversion"/>
  </si>
  <si>
    <t>⑦연간
소득금액 계</t>
    <phoneticPr fontId="2" type="noConversion"/>
  </si>
  <si>
    <t>⑧세액 집계현황</t>
    <phoneticPr fontId="2" type="noConversion"/>
  </si>
  <si>
    <t>⑨소득세</t>
    <phoneticPr fontId="2" type="noConversion"/>
  </si>
  <si>
    <t>⑩지방소득세</t>
    <phoneticPr fontId="2" type="noConversion"/>
  </si>
  <si>
    <t>⑫농어촌
특별세</t>
    <phoneticPr fontId="2" type="noConversion"/>
  </si>
  <si>
    <t>귀속
연도</t>
    <phoneticPr fontId="2" type="noConversion"/>
  </si>
  <si>
    <t>거주자의 기타소득 지급명세서(발행자 보고용)</t>
    <phoneticPr fontId="2" type="noConversion"/>
  </si>
  <si>
    <t>(거주자의 기타소득 원천징수영수증 발행자 보관용 소득자별 연간집계표)</t>
    <phoneticPr fontId="2" type="noConversion"/>
  </si>
  <si>
    <t xml:space="preserve"> 2. 소득자 인적사항 및 연간 소득내용</t>
    <phoneticPr fontId="2" type="noConversion"/>
  </si>
  <si>
    <t>※ 작성방법</t>
    <phoneticPr fontId="2" type="noConversion"/>
  </si>
  <si>
    <t>1. 이 서식은 거주자에게 기타소득을 지급하는 경우 작성하며, ⑭소득구분코드란은 아래와 같이 구분하여 해당코드</t>
    <phoneticPr fontId="2" type="noConversion"/>
  </si>
  <si>
    <t xml:space="preserve">   를 적습니다.</t>
    <phoneticPr fontId="2" type="noConversion"/>
  </si>
  <si>
    <t>코드</t>
    <phoneticPr fontId="2" type="noConversion"/>
  </si>
  <si>
    <t>소득구분</t>
    <phoneticPr fontId="2" type="noConversion"/>
  </si>
  <si>
    <t>비과세 기타소득</t>
    <phoneticPr fontId="2" type="noConversion"/>
  </si>
  <si>
    <t>분리과세 기타소득</t>
    <phoneticPr fontId="2" type="noConversion"/>
  </si>
  <si>
    <t>연금저축, 소기업소상공인공제부금해지 소득</t>
    <phoneticPr fontId="2" type="noConversion"/>
  </si>
  <si>
    <t>필요경비 없는 기타소득(코드 63 제외)</t>
    <phoneticPr fontId="2" type="noConversion"/>
  </si>
  <si>
    <t>그 밖에 필요경비 있는 기타소득 (코드 68ㆍ69ㆍ71~76 제외)</t>
    <phoneticPr fontId="2" type="noConversion"/>
  </si>
  <si>
    <t>210㎜×297㎜(일반용지 60g/㎡(재활용품))</t>
    <phoneticPr fontId="2" type="noConversion"/>
  </si>
  <si>
    <t>관리
번호</t>
    <phoneticPr fontId="2" type="noConversion"/>
  </si>
  <si>
    <t>신우회계법인</t>
    <phoneticPr fontId="2" type="noConversion"/>
  </si>
  <si>
    <t>충남 천안시 서북구 두정동 1369번지 청풍프라자 6층</t>
    <phoneticPr fontId="2" type="noConversion"/>
  </si>
  <si>
    <t>주황규</t>
    <phoneticPr fontId="2" type="noConversion"/>
  </si>
  <si>
    <t>「공익법인의 설립ㆍ운영에 관한 법률」의 적용을 받는 공익법인이 주무관청의 승인을 받아 시상하는 상금 및 부상과 다수가 순위 경쟁하는 대회에서 입상자가 받는 상금 및 부상(이하 ‘상금 및 부상’이라고 함)</t>
    <phoneticPr fontId="2" type="noConversion"/>
  </si>
  <si>
    <t>광업권ㆍ어업권ㆍ산업재산권ㆍ산업정보, 산업상 비밀, 상표권ㆍ영업권(대통령령으로 정하는 점포 임차권을 포함한다), 토사석(土砂石)의 채취허가에 따른 권리, 지하수의 개발ㆍ이용권, 그 밖에 이와 유사한 자산이나 권리를 양도하거나 대여하고 그 대가로 받는 금품 (이하 ‘광업권 등’이라고 함)</t>
    <phoneticPr fontId="2" type="noConversion"/>
  </si>
  <si>
    <t>지역권ㆍ지상권(지하 또는 공중에 설정된 권리를 포함한다)을 설정하거나 대여하고 받는 금품(이하 ‘지역권 등’이라고 함)</t>
    <phoneticPr fontId="2" type="noConversion"/>
  </si>
  <si>
    <t>계약의 위약 또는 해약으로 인하여 받는 위약금과 배상금 중 주택입주지체상금(이하 ‘주택입주지체상금’이라고 함)</t>
    <phoneticPr fontId="2" type="noConversion"/>
  </si>
  <si>
    <t>문예ㆍ학술ㆍ미술ㆍ음악 또는 사진에 속하는 창작품(「신문 등의 자유와 기능보장에 관한 법률」에 따른 정기간행물에 게재하는 삽화 및 만화와 우리나라의 창작품 또는 고전을 외국어로 번역하거나 국역하는 것을 포함한다)에 대한 원작자로서 받는 소득으로서 다음 각 목의 어느 하나에 해당하는 것 
 가. 원고료
 나. 저작권사용료인 인세(印稅)
 다. 미술ㆍ음악 또는 사진에 속하는 창작품에 대하여 받는 대가 
 (이하 ‘원고료 등’이라고 함)</t>
    <phoneticPr fontId="2" type="noConversion"/>
  </si>
  <si>
    <t>다음 각 목의 어느 하나에 해당하는 인적용역(제15호부터 제17호까지의 규정을 적용받는 용역은 제외한다)을 일시적으로 제공하고 받는 대가 
    가. 고용관계 없이 다수인에게 강연을 하고 강연료 등 대가를 받는 용역 
    나. 라디오ㆍ텔레비전방송 등을 통하여 해설ㆍ계몽 또는 연기의 심사 등을 하고 보수 또는 이와 유사한 성질의 대가를 받는 용역 
    다. 변호사, 공인회계사, 세무사, 건축사, 측량사, 변리사, 그 밖에 전문적 지식 또는 특별한 기능을 가진 자가 그 지식 또는 기능을 활용하여 보수 또는 그 밖의 대가를 받고 제공하는 용역 
    라. 그 밖에 고용관계 없이 수당 또는 이와 유사한 성질의 대가를 받고 제공하는 용역 
   (이하 ‘강연료 등’이라고 함)</t>
    <phoneticPr fontId="2" type="noConversion"/>
  </si>
  <si>
    <t xml:space="preserve">※ 필요경비 80% 적용(단, 실제 소요된 필요경비가 80%를 초과하는 경우에는 그 초과하는 금액도 포함)소득은 </t>
    <phoneticPr fontId="2" type="noConversion"/>
  </si>
  <si>
    <t>71～76코드별로 구분하여 작성</t>
    <phoneticPr fontId="2" type="noConversion"/>
  </si>
  <si>
    <t>2. 란부터 란까지 중 세액이 소액부징수(1천원 미만을 말합니다)에 해당하는 경우에는 세액을 "0"으로 적으며,</t>
    <phoneticPr fontId="2" type="noConversion"/>
  </si>
  <si>
    <t>원천징수의무자가 지급하는 ⑥연간 총지급액계와 ⑦소득자별 연간소득금액(소액부징수를 포함합니다)합계는 일치</t>
    <phoneticPr fontId="2" type="noConversion"/>
  </si>
  <si>
    <t>하여야 합니다.</t>
    <phoneticPr fontId="2" type="noConversion"/>
  </si>
  <si>
    <t xml:space="preserve">  3. ④연간소득인원란은 소득자성명(상호)란의 인원을, ⑤연간총지급건수란은 지급건수(소액부징수를 포함합니다)의 합</t>
    <phoneticPr fontId="2" type="noConversion"/>
  </si>
  <si>
    <t>계를 적으며, 연간 지급한 원천징수소득 중 소득자를 기준으로 합계하여 제출합니다.</t>
    <phoneticPr fontId="2" type="noConversion"/>
  </si>
  <si>
    <t>4. 내ㆍ외국인란은 내국인의 경우 "1"을 외국인의 경우 "9"를 각각 적습니다.</t>
    <phoneticPr fontId="2" type="noConversion"/>
  </si>
  <si>
    <t xml:space="preserve">5. 소득금액란은 지급총액에서 필요경비를 뺀 금액을 적습니다. </t>
    <phoneticPr fontId="2" type="noConversion"/>
  </si>
  <si>
    <t>내 . 외국인 
구분</t>
    <phoneticPr fontId="2" type="noConversion"/>
  </si>
  <si>
    <t>(940903)강사료</t>
    <phoneticPr fontId="2" type="noConversion"/>
  </si>
  <si>
    <t>특강료 기타소득 공제 문의</t>
  </si>
  <si>
    <t>1.사실관계&lt;구체적으로 기재&gt;</t>
  </si>
  <si>
    <t>저희 회사에 외부인사특강을 2시간 정도 강의를 하고 강의료 150만원을</t>
  </si>
  <si>
    <t>지급하기로 했음.</t>
  </si>
  <si>
    <t>2.질의사항</t>
  </si>
  <si>
    <t>외부인사특강은 법인 및 기업에 소속이 아니고 기타소득으로 공제하면 된다고</t>
  </si>
  <si>
    <t>하는데 기타소득 공제시 필요경비 80%제하고 공제한다는데 맞는건지?</t>
  </si>
  <si>
    <t>정확한 세금 계산 방법이 어떻게 되며</t>
  </si>
  <si>
    <t>발급하는 서류</t>
  </si>
  <si>
    <t>원천징수영수증을 발행해야하는지? 아니면 비거주자??기타소득 지급명세서를 제출하는건지..</t>
  </si>
  <si>
    <t>답변바랍니다.</t>
  </si>
  <si>
    <t>- 인적용역의 기타. 사업. 근로소득의 구분은</t>
  </si>
  <si>
    <t>계속성 여부에 따라</t>
  </si>
  <si>
    <t>원천징수대상 소득은 총지급액 - 필요경비이며</t>
  </si>
  <si>
    <t>원천징수대상 소득은 총지급액입니다.</t>
  </si>
  <si>
    <t>3) 고용관계에 의하여 계속적으로 근로를 제공하는 경우에는</t>
  </si>
  <si>
    <t>근로소득이며,</t>
  </si>
  <si>
    <t>원천징수대상 소득은 급여 - 비과세소득 이 되는 것입니다.</t>
  </si>
  <si>
    <t>- 귀 질의의 경우</t>
  </si>
  <si>
    <t>외부인사의 특강에 대한 용역의 대가로 지급하는 금원은</t>
  </si>
  <si>
    <t>소득세법 제 21조 제 1항 제 19호 가목에 의한 기타소득에 해당합니다.</t>
  </si>
  <si>
    <t>또한 위의 기타소득에 대하여는</t>
  </si>
  <si>
    <t>소득세법시행령 제 87조 제 1호 나목에 의하여</t>
  </si>
  <si>
    <t>거주자가 지급받은 금액의 100분의 80에 상당하는 금액을 필요경비로 하며,</t>
  </si>
  <si>
    <t>소득세법 제 129조 제 1항 제 6호 나목에 의하여</t>
  </si>
  <si>
    <t>100분의 20의 원천세율을 적용하는 것입니다.</t>
  </si>
  <si>
    <t>다만,</t>
  </si>
  <si>
    <t>기타소득금액(80% 필요경비 인정)이 건별로 5만원 이하인 경우에는</t>
  </si>
  <si>
    <t>소득세를 과세하지 아니하는 것입니다.(소법 84조)</t>
  </si>
  <si>
    <t>따라서</t>
  </si>
  <si>
    <t>건당 25만원 이하의 강사료는 소법 84조 및 소칙 97조에 의하여</t>
  </si>
  <si>
    <t>원천징수영수증 교부 및 지급명세서 제출의무가 면제됩니다.</t>
  </si>
  <si>
    <t>- 기타소득의 원천징수시기는 실제로 기타소득을 지급하는 때이다.</t>
  </si>
  <si>
    <t>원천징수의무자는 원천징수한 소득세를</t>
  </si>
  <si>
    <t>그 징수일이 속하는 달의 다음달 10일까지</t>
  </si>
  <si>
    <t>원천징수관할세무서에 납부해야 합니다.</t>
  </si>
  <si>
    <t>기타소득은 원칙적으로 종합과세되는 것이나</t>
  </si>
  <si>
    <t>기타소득금액이 연간 300만원 이하인 경우에는</t>
  </si>
  <si>
    <t>선택에 의하여 종합소득에 합산 신고하거나</t>
  </si>
  <si>
    <t>원천징수납부만으로 분리과세하여 납세의무를 종결할 수 있다.</t>
  </si>
  <si>
    <t>기타소득을 지급하는 원천징수의무자는</t>
  </si>
  <si>
    <t>당해 소득을 지급받은 자의 실지명의를 확인하여</t>
  </si>
  <si>
    <t>이를 지급하는 때에 그 소득금액 기타 필요한 사항을 기재한</t>
  </si>
  <si>
    <t>원천징수영수증을 그 받는 자에게 교부해야 한다.</t>
  </si>
  <si>
    <t>원고료. 강연료 및 라디오해설 등의 보수(소령 21조 1항 19호 나목)로서</t>
  </si>
  <si>
    <t>100만원(필요경비 공제하기 전의 금액) 이하를 지급하는 경우에는</t>
  </si>
  <si>
    <t>지급받는 자가 원천징수영수증의 교부를 요구하는 경우를 제외하고는</t>
  </si>
  <si>
    <t>이를 교부하지 아니할 수 있다.(소법 145조 1항)</t>
  </si>
  <si>
    <t>1) 일시적이고 우발적으로 발생하는 비정상적 수입은 기타소득이며,</t>
    <phoneticPr fontId="2" type="noConversion"/>
  </si>
  <si>
    <t>2) 사업활동으로 볼 수 있을 정도의 계속성과 반복성이 있는 경우에는 사업소득이며,</t>
    <phoneticPr fontId="2" type="noConversion"/>
  </si>
  <si>
    <r>
      <t xml:space="preserve">- 소득의 구분은 </t>
    </r>
    <r>
      <rPr>
        <u/>
        <sz val="11"/>
        <color indexed="8"/>
        <rFont val="굴림"/>
        <family val="3"/>
        <charset val="129"/>
      </rPr>
      <t>고용관계 유무, 용역제공의 계속성 등</t>
    </r>
    <r>
      <rPr>
        <sz val="11"/>
        <color theme="1"/>
        <rFont val="굴림"/>
        <family val="3"/>
        <charset val="129"/>
      </rPr>
      <t xml:space="preserve">에 따라 </t>
    </r>
    <r>
      <rPr>
        <b/>
        <sz val="11"/>
        <color indexed="8"/>
        <rFont val="굴림"/>
        <family val="3"/>
        <charset val="129"/>
      </rPr>
      <t>근로소득</t>
    </r>
    <r>
      <rPr>
        <sz val="11"/>
        <color theme="1"/>
        <rFont val="굴림"/>
        <family val="3"/>
        <charset val="129"/>
      </rPr>
      <t>,</t>
    </r>
    <r>
      <rPr>
        <b/>
        <sz val="11"/>
        <color indexed="8"/>
        <rFont val="굴림"/>
        <family val="3"/>
        <charset val="129"/>
      </rPr>
      <t>사업소득, 기타소득</t>
    </r>
    <r>
      <rPr>
        <sz val="11"/>
        <color theme="1"/>
        <rFont val="굴림"/>
        <family val="3"/>
        <charset val="129"/>
      </rPr>
      <t>으로 구분됩니다.</t>
    </r>
  </si>
  <si>
    <r>
      <t xml:space="preserve">고용관계에 따라 근로의 제공으로 인하여 지급받는 모든 급여 상여 수당 등은 </t>
    </r>
    <r>
      <rPr>
        <b/>
        <sz val="11"/>
        <color indexed="8"/>
        <rFont val="굴림"/>
        <family val="3"/>
        <charset val="129"/>
      </rPr>
      <t>근로소득</t>
    </r>
    <r>
      <rPr>
        <sz val="11"/>
        <color theme="1"/>
        <rFont val="굴림"/>
        <family val="3"/>
        <charset val="129"/>
      </rPr>
      <t>에 해당하는 것입니다.</t>
    </r>
  </si>
  <si>
    <r>
      <t xml:space="preserve">반면, 고용관계 없이 독립된 자격으로 계속적, 반복적으로 용역을 제공하고 성과에 따라 지급받는 금액은 </t>
    </r>
    <r>
      <rPr>
        <b/>
        <sz val="11"/>
        <color indexed="8"/>
        <rFont val="굴림"/>
        <family val="3"/>
        <charset val="129"/>
      </rPr>
      <t>사업소득</t>
    </r>
    <r>
      <rPr>
        <sz val="11"/>
        <color theme="1"/>
        <rFont val="굴림"/>
        <family val="3"/>
        <charset val="129"/>
      </rPr>
      <t xml:space="preserve">, 일시적, 우발적으로 제공하는 용역은 </t>
    </r>
    <r>
      <rPr>
        <b/>
        <sz val="11"/>
        <color indexed="8"/>
        <rFont val="굴림"/>
        <family val="3"/>
        <charset val="129"/>
      </rPr>
      <t>기타소득</t>
    </r>
    <r>
      <rPr>
        <sz val="11"/>
        <color theme="1"/>
        <rFont val="굴림"/>
        <family val="3"/>
        <charset val="129"/>
      </rPr>
      <t>에 해당하는 것입니다.</t>
    </r>
  </si>
  <si>
    <r>
      <t xml:space="preserve">그러므로 </t>
    </r>
    <r>
      <rPr>
        <b/>
        <sz val="11"/>
        <color indexed="8"/>
        <rFont val="굴림"/>
        <family val="3"/>
        <charset val="129"/>
      </rPr>
      <t>근로소득</t>
    </r>
    <r>
      <rPr>
        <sz val="11"/>
        <color theme="1"/>
        <rFont val="굴림"/>
        <family val="3"/>
        <charset val="129"/>
      </rPr>
      <t>에 해당되는지 여부의 판단은 사실상 고용관계 여부를 판단하여 근로제공자가 업무 내지 작업에 대한 거부를 할 수 있는지, 시간적ㆍ장소적인 계약을 받는지, 업무수행 과정에 있어서 구체적인 지시를 받는지, 복무규정의 준수의무 등을 종합적으로 판단할 사항입니다.</t>
    </r>
  </si>
  <si>
    <r>
      <t xml:space="preserve">- 귀 질의의 경우 </t>
    </r>
    <r>
      <rPr>
        <b/>
        <sz val="11"/>
        <color indexed="8"/>
        <rFont val="굴림"/>
        <family val="3"/>
        <charset val="129"/>
      </rPr>
      <t>근로소득</t>
    </r>
    <r>
      <rPr>
        <sz val="11"/>
        <color theme="1"/>
        <rFont val="굴림"/>
        <family val="3"/>
        <charset val="129"/>
      </rPr>
      <t xml:space="preserve">을 지급받는 기간제교사 등이 방과 후 수업을 하거나 다른 교과를 강의하고 받는 수당을 받는 경우가 고용관계에 따른 것이라면 </t>
    </r>
    <r>
      <rPr>
        <b/>
        <sz val="11"/>
        <color indexed="8"/>
        <rFont val="굴림"/>
        <family val="3"/>
        <charset val="129"/>
      </rPr>
      <t>근로소득</t>
    </r>
    <r>
      <rPr>
        <sz val="11"/>
        <color theme="1"/>
        <rFont val="굴림"/>
        <family val="3"/>
        <charset val="129"/>
      </rPr>
      <t>에 해당이 되는 것이며,</t>
    </r>
  </si>
  <si>
    <r>
      <t xml:space="preserve">외부강사가 학교장과 계약을 체결하고 방과 후 수업 등을 하고 강사료를 받았을 경우도 </t>
    </r>
    <r>
      <rPr>
        <b/>
        <sz val="11"/>
        <color indexed="8"/>
        <rFont val="굴림"/>
        <family val="3"/>
        <charset val="129"/>
      </rPr>
      <t>근로소득</t>
    </r>
    <r>
      <rPr>
        <sz val="11"/>
        <color theme="1"/>
        <rFont val="굴림"/>
        <family val="3"/>
        <charset val="129"/>
      </rPr>
      <t>으로 본다는 유권해석사례가 있어 아래 붙여드리오니 참고하시기 바랍니다.</t>
    </r>
  </si>
  <si>
    <t>(참고)</t>
  </si>
  <si>
    <t>소득46011-21080, 2000.08.14】</t>
  </si>
  <si>
    <t>거주자가 학교강사로 고용되어 지급받는 강사료 등은 그 지급방법이나 명칭여하를 불구하고 소득세법 제20조의 규정에 의하여 근로소득에 해당하는 것이며,</t>
  </si>
  <si>
    <t>일시적으로 강의를 하고 지급받는 강사료 등은 같은법 제21조의 규정에 의하여 기타소득에 해당하며, 독립된 자격으로 계속적·반복적으로 강의를 하고 지급받는 강사료 등은 같은법 제19조 제1항의 규정에 의하여 사업소득에 해당하는 것임.</t>
  </si>
  <si>
    <t>이때, 고용관계가 있는지 여부의 판단은 근로제공자가 업무 내지 작업에 대한 거부를 할 수 있는지, 시간적·장소적인 제약을 받는지, 업무수행 과정에 있어서 구체적인 지시를 받는지, 복무규정의 준수의무 등을 종합적으로 판단할 사항임.</t>
  </si>
  <si>
    <t>원천-608, 2011.09.30</t>
  </si>
  <si>
    <t>【제목】</t>
  </si>
  <si>
    <t>교사가 정규교육과정 외 방과후학교에 참여하고 학교로부터 강사료를 지급받는 금액은 근로소득에 해당함</t>
  </si>
  <si>
    <t>【질의】</t>
  </si>
  <si>
    <t>(사실관계)</t>
  </si>
  <si>
    <t>o 당 중학교는 방과후학교를 운영하면서 개설 강좌별 운영기간이 1개월 내지 3개월 단위로 운영하는 강좌에 대해 강좌 종료 후 비 정기적인 금액으로 강사수당을 교사에게 지급하는 경우 근로소득으로 볼 것인지, 기타소득으로 볼 것인지.</t>
  </si>
  <si>
    <t>(질의내용)</t>
  </si>
  <si>
    <t>o 교사가 받는 비정기적인 방과후학교의 강사수당의 소득구분</t>
  </si>
  <si>
    <t>【회신】</t>
  </si>
  <si>
    <t>교사가 정규교육과정 외 방과후학교에 참여하고 학교로부터 강사료를 지급받는 금액은 「소득세법 시행령」 제38조 제1항 제3호의 규정에 의하여 근로소득에 해당하는 것으로 기 질의회신문(서면1팀-544, 2008.4.18.)을 참조하기 바람.</t>
  </si>
  <si>
    <t>◈ 서면1팀-544, 2008.4.18.</t>
  </si>
  <si>
    <t>귀 질의의 경우 기질의회신문(서면1팀-105, 2008.1.18. ; 재소득-484, 2007.8.31.)을 참고하기 바람.</t>
  </si>
  <si>
    <t>(서면1팀-105, 2008.1.18.)</t>
  </si>
  <si>
    <t>귀 질의의 강사료 소득구분은 이와 유사한 기질의회신문(서일46011-10721, 2003.6.4. ; 소득46011-21080, 2000.8.14.)을 참고 바라며</t>
  </si>
  <si>
    <t>거주자가 근로계약에 의한 근로를 제공하고 지급받는 강사료 등은 그 지급방법이나 명칭여하를 불구하고 소득세법 제20조의 규정에 의하여 근로소득에 해당하는 것임.</t>
  </si>
  <si>
    <t>(서일46011-10721, 2003.6.4.)</t>
  </si>
  <si>
    <t>귀 질의와 유사한 기질의회신문(소득46011-21080, 2000.8.14.)을 참고바람.</t>
  </si>
  <si>
    <t>(소득46011-21080, 2000.8.14.)</t>
  </si>
  <si>
    <t>일시적으로 강의를 하고 지급받는 강사료 등은 같은법 제21조의 규정에의하여 기타소득에 해당하며, 독립된 자격으로 계속적ㆍ반복적으로 강의를 하고 지급받는 강사료 등은 같은법 제19조 제1항의 규정에 의하여 사업소득에 해당하는 것임.</t>
  </si>
  <si>
    <t>이때, 고용관계가 있는지 여부의 판단은 근로제공자가 업무 내지 작업에 대한 거부를 할 수 있는지, 시간적ㆍ장소적인 제약을 받는지, 업무수행 과정에 있어서 구체적인 지시를 받는지, 복무규정의 준수의무 등을 종합적으로 판단할 사항임.</t>
  </si>
  <si>
    <t>◈ 재소득-484, 2007.8.31.</t>
  </si>
  <si>
    <t xml:space="preserve">「초ㆍ중등 교육법」에 따른 교육기관이 학생들로부터 받은 방과후학교 수업료를 교원에게 수업시간당 일정금액으로 지급하는 금액은 연구보조를 위하여 지급하는 것으로 볼 수 없으므로 「소득세법 시행령」 제12조 제12호의 규정이 적용되지 아니함. </t>
  </si>
  <si>
    <t>소득-948, 2010.09.01</t>
  </si>
  <si>
    <r>
      <t>방과후학교 외부강사가 학교장과의 개별계약에 의해 채용되어 방과후학교에서 강의하고 지급받는 강사료</t>
    </r>
    <r>
      <rPr>
        <sz val="11"/>
        <color theme="1"/>
        <rFont val="굴림"/>
        <family val="3"/>
        <charset val="129"/>
      </rPr>
      <t>와 방과후학교 운영 참여자가 방과후학교 행정업무 보조 및 학습지도 등의 활동을 하고 지급받는 대가는 근로소득에 해당함</t>
    </r>
  </si>
  <si>
    <t>o 교육과학기술부는 모든 초ㆍ중ㆍ고등학교에서 정규교육과정 외의 학교교육활동으로 교과프로그램, 특기적성프로그램, 초등돌봄프로그램 등 방과후학교를 운영토록함으로써</t>
  </si>
  <si>
    <t>- 사교육비 경감, 교육복지 실현 등을 정책목표로 방과후학교 활성화 사업을 추진하고 있음.</t>
  </si>
  <si>
    <t>o 학교교원 이외의 외부강사는 학교장과의 개별개약에 의해 채용되어 방과후학교프로그램을 운영하고 강사료를 지급받는바</t>
  </si>
  <si>
    <t>- 교육과학기술부에서 참고자료로 보내온 ○○광역시교육청의 ‘2010 방과후학교 운영 계획’의 주요 내용은 다음과 같음.</t>
  </si>
  <si>
    <t>ㆍ강사료, 근무시간, 근무조건 등은 당사자(학교장과 강사)간의 계약으로 결정</t>
  </si>
  <si>
    <t>ㆍ강사는 학교 홈페이지 또는 방과후학교 온라인관리시스템을 통한 공고와 투명한 공개 절차를 거쳐 채용함.</t>
  </si>
  <si>
    <t>ㆍ방과후학교 지도강사 관리 지침 준수</t>
  </si>
  <si>
    <t>ㆍ강사료는 학교운영위원회의 심의를 거쳐 학교 자율로 결정하되, 학부모의 부담을 최소화하는 범위 내에서 책정(강의시간 및 학생 수 비례에 원칙)</t>
  </si>
  <si>
    <t>ㆍ강사의 강의료 책정방법, 수강료 징수 방법은 학교 여건을 고려하여 학교운영위원회 심의를 거쳐 자율적으로 결정</t>
  </si>
  <si>
    <t>ㆍ학생ㆍ학부모 만족도 조사 및 주기적인 방과후학교 운영 현황 조사 등을 통해 방과후학교의 안정적 정착 유도</t>
  </si>
  <si>
    <t>o 학부모 코디네이터는 방과후학교 프로그램, 강사관리 및 학생상담 등 방과후학교 행정업무를 보조하고 1인당 월 50만원의 봉사료 명목의 금액을 지급받음(1년 중 10개월분 봉사료 지급 예정).</t>
  </si>
  <si>
    <t>- 교육과학기술부에서 참고자료로 보내온 ‘방과후학교 학부모 코디네이터 사업계획(안)’의 주요 내용은 다음과 같음.</t>
  </si>
  <si>
    <t>ㆍ학부모를 방과후학교 행정업무 보조로 채용하여 단위학교의 업무 경감, 학부모의 학교교육 참여의식 제고 및 일자리 창출에 기여</t>
  </si>
  <si>
    <t>ㆍ코디네이터 역할</t>
  </si>
  <si>
    <t>[업무담당교사 지원] 방과후학교 참여 수요조사, 시간표 작성, 강사인력풀 관리, 각종 홍보물(가정통신문, 프로그램 안내서 등) 배포, 설문지 배포ㆍ수합 등</t>
  </si>
  <si>
    <t>[강사관리] 프로그램별 강사복무 현황(출퇴근부 관리), 운영상태(휴ㆍ보강 등)</t>
  </si>
  <si>
    <t>[학생관리] 학생 출결관리 및 현황 파악, 강사별 학생 프로그램 참여 결과 환류 협조, 방과후학교 관련 학생 및 학부모 상담 등</t>
  </si>
  <si>
    <t>[기타] 방과후학교 운영일지 작성, 방과후학교 프로그램 교실 관리 등</t>
  </si>
  <si>
    <t>o 엄마품 멘토는 초등학교 저학년생들의 멘토가 되어 방과후 숙제, 학습지도 및 보육지원을 수행하고 1인당 월 36만원의 봉사료 명목의 금액을 지급받음(1년 중 10개월 봉사료 지급 예정).</t>
  </si>
  <si>
    <t>- 교육과학기술부에서 참고자료로 보내온 ‘엄마품 멘토링 사업 계획(안)’의 주요 내용은 다음과 같음.</t>
  </si>
  <si>
    <t>ㆍ교육안정망 구축 및 교육격차 해소를 위해 학부모가 참여하는 ‘멘토링’사업 추진</t>
  </si>
  <si>
    <t>ㆍ멘토학부모 선정 : 학교장이 학교운영위원회의 심의를 거쳐 선발</t>
  </si>
  <si>
    <t>ㆍ멘토링 질적 수준 제고를 위한 관리 : 멘토의 자질 향상 및 책임감을 높이기 위한 멘토 연수 실시, 멘토링 일지 작성ㆍ제출 등 멘토링을 체계적으로 관리하기 위한 방안을 적극적으로 모색</t>
  </si>
  <si>
    <t>o 교육과학기술부에서 질의서에 첨부한 방과후학교 관계자 근로자성 확인 문답서의 주요 내용은 다음과 같음.</t>
  </si>
  <si>
    <t>문) 방과후학교 관계자는 교육청ㆍ단위학교 등과 별도의 근로계약을 맺거나 활동조건을 정하는지?</t>
  </si>
  <si>
    <t>답) 외부강사의 경우 학교장과 외부강사 채용계약을 체결하게 되며, 일반적으로 동 계약서에는 강사료 지급, 계약기간, 해지, 근무규정, 학생관리 등의 내용이 포함됨.</t>
  </si>
  <si>
    <t>o 학부모 코디네이터 및 엄마품 멘토의 경우 학교 봉사 형태로 참여하는 것으로, 외부강사와는 다소 성격이 다르므로 채용계약이라기 보다는 봉사활동 참여에 대한 활동 내역을 규정하게 됨.</t>
  </si>
  <si>
    <t>문) 방과후학교 관계자의 활동 내용이 누구에 의해 정해지는지?</t>
  </si>
  <si>
    <t>답) 방과후학교 관계자의 활동 내역은 원칙적으로 학교운영위원회의 심의를 거쳐 해당 학교장과의 계약 또는 협약에 의해 정해짐.</t>
  </si>
  <si>
    <t>문) 방과후학교 관계자의 근무 장소, 출장 시 출장방법 및 지각ㆍ결근 시 제재방법은?</t>
  </si>
  <si>
    <t>답) 방과후학교 외부강사와 학부모 코디네이터 경우 근무 장소는 일반적으로 방과후학교가 운영되는 해당 학교 내인 경우가 많음. 엄마품 멘토의 경우 학교내ㆍ외 등으로 근무 장소가 경우에 따라 상이하게 나타날 수 있음.</t>
  </si>
  <si>
    <t>o 방과후학교 관계자의 경우 별도의 출장조치는 없음. 방과후학교 외부강사의 경우 무단 지각ㆍ결근 시 채용계약에 따라 계약을 해지할 수 있음.</t>
  </si>
  <si>
    <t>문) 해당 근무자가 조퇴ㆍ휴가를 위해 취해야 하는 조치는?답) 별도의 조치는 없으나, 일반적으로 방과후학교 외부강사의 경우 강사 출근부에 기재를 하도록 하고 있으며, 학교장과 사전 협의하여 조퇴, 휴강, 휴가 등을 할 수 있음.</t>
  </si>
  <si>
    <t>o 학부모 코디네이터 및 엄마품 멘토의 경우 별도의 조퇴, 휴가 개념이 없으나 필요시 사전 협의를 통해서 활용가능 할 것으로 보임.문) 해당 근무자에게 적용되는 단체협약, 취업규칙, 복무규정, 인사규정이 있는지?답) 방과후학교 외부강사의 경우 교육청별로 강사 복무(또는 관리) 규정(안)을 작성하여 일선 학교에 안내하고 있는 경우가 일반적이며, 강사자격ㆍ근무 상황(출근, 퇴근, 휴강, 보강, 사임 등)ㆍ수업ㆍ평가ㆍ학생 및 교실 관리 등의 내용을 포함하고 있음.</t>
  </si>
  <si>
    <t>문) 기타 근로조건(휴가, 주휴일, 퇴직금 등)은?</t>
  </si>
  <si>
    <t>답) 학교장과의 계약 또는 협약 등에 따라 정해지나, 일반적으로 상근 근무직이 아니므로 별도의 규정된 휴가, 휴일, 퇴직금 내용은 없음.</t>
  </si>
  <si>
    <t>문) 방과후학교 관계자가 업무를 수행하는 데에 필요한 물품 및 비품은 무엇이며 해당 물품의 소유권은 누구에게 있는지?</t>
  </si>
  <si>
    <t>답) 방과후학교 외부강사의 경우 학교에서 수업을 실시할 때 교실, 칠판 등의 학교 소유 물품을 활용할 수 있으며, 그 외의 기타 교육 부자재 등은 강사 개인이 별도로 준비한 물품을 활용하는 경우도 있음.</t>
  </si>
  <si>
    <t>o 방과후학교 코디네이터의 경우 일반적으로 학교내 물품 및 비품을 사용하게 됨.</t>
  </si>
  <si>
    <t>o 엄마품 멘토의 경우 상황에 따라 다르게 나타나나 교내 활동을 할 경우 학교 소유물품을 활용할 수 있음.</t>
  </si>
  <si>
    <t>o 교육과학기술부에서 시행하고 있는 방과후학교 프로그램의 외부강사, 학부모 코디네이터, 엄마품 멘토가 지급받는 금액의 소득세 과세여부 및 소득구분</t>
  </si>
  <si>
    <r>
      <t xml:space="preserve">귀 질의의 경우, 교육과학기술부에서 추진하는 방과후학교 운영과 관련하여, </t>
    </r>
    <r>
      <rPr>
        <u/>
        <sz val="11"/>
        <color indexed="8"/>
        <rFont val="굴림"/>
        <family val="3"/>
        <charset val="129"/>
      </rPr>
      <t>방과후학교 외부강사가 학교장과의 개별계약에 의해</t>
    </r>
    <r>
      <rPr>
        <sz val="11"/>
        <color theme="1"/>
        <rFont val="굴림"/>
        <family val="3"/>
        <charset val="129"/>
      </rPr>
      <t xml:space="preserve"> 채용되어 방과후학교에서 강의하고 지급받는 강사료와 방과후학교 운영 참여자(학부모 코디네이터, 엄마품 멘토)가 방과후학교 행정업무 보조 및 학습지도 등의 활동을 하고 지급받는 대가는 「</t>
    </r>
    <r>
      <rPr>
        <u/>
        <sz val="11"/>
        <color indexed="8"/>
        <rFont val="굴림"/>
        <family val="3"/>
        <charset val="129"/>
      </rPr>
      <t>소득세법」 제20조에 따른 근로소득에 해당하는 것임.</t>
    </r>
  </si>
  <si>
    <r>
      <t>기타소득과세최저한</t>
    </r>
    <r>
      <rPr>
        <sz val="10"/>
        <color indexed="8"/>
        <rFont val="굴림"/>
        <family val="3"/>
        <charset val="129"/>
      </rPr>
      <t>은,</t>
    </r>
  </si>
  <si>
    <r>
      <t>거래단위별</t>
    </r>
    <r>
      <rPr>
        <sz val="10"/>
        <color indexed="8"/>
        <rFont val="굴림"/>
        <family val="3"/>
        <charset val="129"/>
      </rPr>
      <t>로 계산하여야 하는 것이고</t>
    </r>
    <r>
      <rPr>
        <sz val="11"/>
        <color theme="1"/>
        <rFont val="굴림"/>
        <family val="3"/>
        <charset val="129"/>
      </rPr>
      <t xml:space="preserve"> </t>
    </r>
    <r>
      <rPr>
        <b/>
        <sz val="10"/>
        <color indexed="8"/>
        <rFont val="굴림"/>
        <family val="3"/>
        <charset val="129"/>
      </rPr>
      <t>소득금액의 발생근거</t>
    </r>
    <r>
      <rPr>
        <sz val="11"/>
        <color theme="1"/>
        <rFont val="굴림"/>
        <family val="3"/>
        <charset val="129"/>
      </rPr>
      <t xml:space="preserve"> </t>
    </r>
    <r>
      <rPr>
        <sz val="10"/>
        <color indexed="8"/>
        <rFont val="굴림"/>
        <family val="3"/>
        <charset val="129"/>
      </rPr>
      <t>또는</t>
    </r>
    <r>
      <rPr>
        <sz val="11"/>
        <color theme="1"/>
        <rFont val="굴림"/>
        <family val="3"/>
        <charset val="129"/>
      </rPr>
      <t xml:space="preserve"> </t>
    </r>
    <r>
      <rPr>
        <b/>
        <sz val="10"/>
        <color indexed="8"/>
        <rFont val="굴림"/>
        <family val="3"/>
        <charset val="129"/>
      </rPr>
      <t>지급사유별</t>
    </r>
    <r>
      <rPr>
        <sz val="10"/>
        <color indexed="8"/>
        <rFont val="굴림"/>
        <family val="3"/>
        <charset val="129"/>
      </rPr>
      <t>로 판단하는 것이며,</t>
    </r>
    <r>
      <rPr>
        <sz val="11"/>
        <color theme="1"/>
        <rFont val="굴림"/>
        <family val="3"/>
        <charset val="129"/>
      </rPr>
      <t xml:space="preserve"> </t>
    </r>
    <r>
      <rPr>
        <b/>
        <sz val="10"/>
        <color indexed="8"/>
        <rFont val="굴림"/>
        <family val="3"/>
        <charset val="129"/>
      </rPr>
      <t>지급방법에 의한 것은 아닙니다.</t>
    </r>
  </si>
  <si>
    <t>즉, 동일한 교육과정에 대해 강의료를 지급하는 경우는 그 지급을 나누어 지급하더라도 동일교육과정 전체를 1건으로 보아 기타소득 과세최저한 여부를 판단하여야 하는 것이며, 동일한 교육과정이 아닌 각각 다른 계약과정에 대하여 지급하는 금액으로써 기타소득금액이 50,000원 이하인 경우에는 기타소득과세최저한이 적용가능할 것입니다.</t>
  </si>
  <si>
    <t>[참고]</t>
  </si>
  <si>
    <t>소득세법 집행기준</t>
  </si>
  <si>
    <t>84-0-1 【기타소득 과세최저한의 건별 적용범위】</t>
  </si>
  <si>
    <t>① 기타소득금액이 건별로 5만원 이하인 경우 소득세를 과세하지 않는다.</t>
  </si>
  <si>
    <t>② 과세최저한 기준의 건별은 기타소득의 발생근거, 지급사유 등을 고려하여 거래건별로 판단한다.</t>
  </si>
  <si>
    <t>〈 사례 〉</t>
  </si>
  <si>
    <t>.형식적으로 2개 이상의 계약이 존재하는 경우라 하더라도 실질적으로 1개의 계약에 해당하는 경우 전체를 1건으로 보아 과세최저한 적용여부를 판단함</t>
  </si>
  <si>
    <t>.종업원 제안제도에 의한 상금의 경우 제안 1건을 매건으로 보아 과세최저한을 판단함</t>
  </si>
  <si>
    <t>【문서번호】 서면1팀-1424, 2005.11.23.</t>
  </si>
  <si>
    <t>학교에 고용되어 일정한 과목을 담당하면서 수업시간 또는 수업일수에 따라 지급받는 대가는 근로소득에 해당하며 3월 이상 계속되어 고용되어 있지 아니한 때에는 일용근로자에 해당함</t>
  </si>
  <si>
    <t>기타소득인 동일한 교육과정에 대한 강의료를 한꺼번에 받는 경우 동일교육과정 전체를 1건으로 보아 기타소득의 과세최저한을 판단함</t>
    <phoneticPr fontId="2" type="noConversion"/>
  </si>
  <si>
    <t>필요경비 80% 인정 기타소득은 지급금액으로 250,000원</t>
    <phoneticPr fontId="2" type="noConversion"/>
  </si>
  <si>
    <r>
      <t xml:space="preserve">소득세 1천원 </t>
    </r>
    <r>
      <rPr>
        <b/>
        <sz val="10"/>
        <color indexed="10"/>
        <rFont val="굴림"/>
        <family val="3"/>
        <charset val="129"/>
      </rPr>
      <t>미만</t>
    </r>
    <r>
      <rPr>
        <sz val="10"/>
        <color indexed="8"/>
        <rFont val="굴림"/>
        <family val="3"/>
        <charset val="129"/>
      </rPr>
      <t xml:space="preserve"> 소액부징수</t>
    </r>
    <phoneticPr fontId="2" type="noConversion"/>
  </si>
  <si>
    <r>
      <t xml:space="preserve">지급하는 소득이 기타소득에 해당될 경우 매건마다 기타소득금액 </t>
    </r>
    <r>
      <rPr>
        <sz val="10"/>
        <color indexed="60"/>
        <rFont val="굴림"/>
        <family val="3"/>
        <charset val="129"/>
      </rPr>
      <t>50,000</t>
    </r>
    <r>
      <rPr>
        <sz val="10"/>
        <color indexed="8"/>
        <rFont val="굴림"/>
        <family val="3"/>
        <charset val="129"/>
      </rPr>
      <t xml:space="preserve">원 </t>
    </r>
    <r>
      <rPr>
        <b/>
        <sz val="10"/>
        <color indexed="10"/>
        <rFont val="굴림"/>
        <family val="3"/>
        <charset val="129"/>
      </rPr>
      <t>이하</t>
    </r>
    <r>
      <rPr>
        <sz val="10"/>
        <color indexed="8"/>
        <rFont val="굴림"/>
        <family val="3"/>
        <charset val="129"/>
      </rPr>
      <t xml:space="preserve"> (인적용역 기타소득 지급금액 250,000원 이하를 말함 ) 인 경우에 적용되는 </t>
    </r>
    <phoneticPr fontId="2" type="noConversion"/>
  </si>
  <si>
    <t>업종</t>
    <phoneticPr fontId="2" type="noConversion"/>
  </si>
  <si>
    <t>화가관련</t>
    <phoneticPr fontId="2" type="noConversion"/>
  </si>
  <si>
    <t>작곡가</t>
    <phoneticPr fontId="2" type="noConversion"/>
  </si>
  <si>
    <t>940305</t>
  </si>
  <si>
    <t>자문/고문</t>
    <phoneticPr fontId="2" type="noConversion"/>
  </si>
  <si>
    <t>꽃꽃이 교사</t>
    <phoneticPr fontId="2" type="noConversion"/>
  </si>
  <si>
    <t>봉사료수취자</t>
    <phoneticPr fontId="2" type="noConversion"/>
  </si>
  <si>
    <t>940908</t>
    <phoneticPr fontId="2" type="noConversion"/>
  </si>
  <si>
    <t>방판/외판</t>
    <phoneticPr fontId="2" type="noConversion"/>
  </si>
  <si>
    <t>기타자영업</t>
    <phoneticPr fontId="2" type="noConversion"/>
  </si>
  <si>
    <t>940911</t>
    <phoneticPr fontId="2" type="noConversion"/>
  </si>
  <si>
    <t>기타모집수당</t>
    <phoneticPr fontId="2" type="noConversion"/>
  </si>
  <si>
    <t>940916</t>
    <phoneticPr fontId="2" type="noConversion"/>
  </si>
  <si>
    <t>받는 사람(소득자) 입장에서 계속적,반복적</t>
    <phoneticPr fontId="2" type="noConversion"/>
  </si>
  <si>
    <t>사업자등록증이 없는 인적용역자로 근로계약을 맺지 않고(소속되지 않고)</t>
    <phoneticPr fontId="2" type="noConversion"/>
  </si>
  <si>
    <t>ex) 로또복권,상금등</t>
    <phoneticPr fontId="2" type="noConversion"/>
  </si>
  <si>
    <t>ex) 회계사가 대학교의 요청에 의해 일시적으로 강의</t>
    <phoneticPr fontId="2" type="noConversion"/>
  </si>
  <si>
    <t>받는 사람(소득자) 입장에서 일시적,우발적 (즉, 받는 사람(소득자)입장에서 생계목적(주업)이 아닌 경우)</t>
    <phoneticPr fontId="2" type="noConversion"/>
  </si>
  <si>
    <t>체크번호</t>
    <phoneticPr fontId="2" type="noConversion"/>
  </si>
  <si>
    <t>오류검사</t>
    <phoneticPr fontId="2" type="noConversion"/>
  </si>
  <si>
    <t>실지급액기재</t>
    <phoneticPr fontId="2" type="noConversion"/>
  </si>
  <si>
    <t>&lt;=== 10만원 기재</t>
    <phoneticPr fontId="2" type="noConversion"/>
  </si>
  <si>
    <t xml:space="preserve">밑에 지급액 역으로 환산 </t>
    <phoneticPr fontId="2" type="noConversion"/>
  </si>
  <si>
    <t>지급총액</t>
    <phoneticPr fontId="2" type="noConversion"/>
  </si>
  <si>
    <t>실지급액</t>
    <phoneticPr fontId="2" type="noConversion"/>
  </si>
  <si>
    <t>필요경비</t>
    <phoneticPr fontId="2" type="noConversion"/>
  </si>
  <si>
    <t>80%필요경비 인정되는 기타소득일 경우</t>
    <phoneticPr fontId="2" type="noConversion"/>
  </si>
  <si>
    <t>소득금액</t>
    <phoneticPr fontId="2" type="noConversion"/>
  </si>
  <si>
    <t>세율</t>
    <phoneticPr fontId="2" type="noConversion"/>
  </si>
  <si>
    <t>소득세</t>
    <phoneticPr fontId="2" type="noConversion"/>
  </si>
  <si>
    <t>지방소득세</t>
    <phoneticPr fontId="2" type="noConversion"/>
  </si>
  <si>
    <t>차액</t>
    <phoneticPr fontId="2" type="noConversion"/>
  </si>
  <si>
    <t>예제) 세금(원천징수액 4.4%)을 제외하고 온전히 실지급액으로 30만원을 지급하고 싶을때 (단,필요경비 80%인정되는 기타소득일경우)</t>
    <phoneticPr fontId="2" type="noConversion"/>
  </si>
  <si>
    <t>예제) 세금(원천징수액 3.3%)을 제외하고 온전히 실지금액으로 10만원을 지급하고 싶을때</t>
    <phoneticPr fontId="2" type="noConversion"/>
  </si>
  <si>
    <t>■ 소득세법 시행규칙 [별지 제23호서식(2) ] &lt;개정 2014.03.14&gt;</t>
    <phoneticPr fontId="2" type="noConversion"/>
  </si>
  <si>
    <t>⑪
업종
구분코드</t>
    <phoneticPr fontId="2" type="noConversion"/>
  </si>
  <si>
    <t>⑫
소득자
성명(상호)</t>
    <phoneticPr fontId="2" type="noConversion"/>
  </si>
  <si>
    <t>⑬
주민(사업자)
등록번호</t>
    <phoneticPr fontId="2" type="noConversion"/>
  </si>
  <si>
    <t>⑮
지급
년도</t>
    <phoneticPr fontId="2" type="noConversion"/>
  </si>
  <si>
    <t xml:space="preserve">
지급
건수</t>
    <phoneticPr fontId="2" type="noConversion"/>
  </si>
  <si>
    <t xml:space="preserve">
(연간)
지급총액</t>
    <phoneticPr fontId="2" type="noConversion"/>
  </si>
  <si>
    <t xml:space="preserve">
세율</t>
    <phoneticPr fontId="2" type="noConversion"/>
  </si>
  <si>
    <t xml:space="preserve">
소득세</t>
    <phoneticPr fontId="2" type="noConversion"/>
  </si>
  <si>
    <t xml:space="preserve">
지방
소득세</t>
    <phoneticPr fontId="2" type="noConversion"/>
  </si>
  <si>
    <t xml:space="preserve">
계</t>
    <phoneticPr fontId="2" type="noConversion"/>
  </si>
  <si>
    <t>소득자별 연간소득내용 합계</t>
    <phoneticPr fontId="2" type="noConversion"/>
  </si>
  <si>
    <t>소액부징수 연간 합계</t>
    <phoneticPr fontId="2" type="noConversion"/>
  </si>
  <si>
    <r>
      <t xml:space="preserve">⑭
</t>
    </r>
    <r>
      <rPr>
        <sz val="8"/>
        <color theme="1"/>
        <rFont val="굴림"/>
        <family val="3"/>
        <charset val="129"/>
      </rPr>
      <t xml:space="preserve">내외
국인
</t>
    </r>
    <r>
      <rPr>
        <sz val="6"/>
        <color theme="1"/>
        <rFont val="굴림"/>
        <family val="3"/>
        <charset val="129"/>
      </rPr>
      <t>(1·9)</t>
    </r>
    <phoneticPr fontId="2" type="noConversion"/>
  </si>
  <si>
    <t xml:space="preserve">    소득자 인적사항 및 연간 소득내용</t>
    <phoneticPr fontId="2" type="noConversion"/>
  </si>
  <si>
    <t>①
법인명
(상호,성명)</t>
    <phoneticPr fontId="2" type="noConversion"/>
  </si>
  <si>
    <t>②
사업자(주민)
등록번호</t>
    <phoneticPr fontId="2" type="noConversion"/>
  </si>
  <si>
    <t>③
소재지
(주소)</t>
    <phoneticPr fontId="2" type="noConversion"/>
  </si>
  <si>
    <t>⑤
연간총
지급
건수</t>
    <phoneticPr fontId="2" type="noConversion"/>
  </si>
  <si>
    <t>⑦세액집계현황</t>
    <phoneticPr fontId="2" type="noConversion"/>
  </si>
  <si>
    <t>⑧소득세</t>
    <phoneticPr fontId="2" type="noConversion"/>
  </si>
  <si>
    <t>⑨지방
소득세</t>
    <phoneticPr fontId="2" type="noConversion"/>
  </si>
  <si>
    <t>⑩ 계</t>
    <phoneticPr fontId="2" type="noConversion"/>
  </si>
  <si>
    <t>귀속
년도</t>
    <phoneticPr fontId="2" type="noConversion"/>
  </si>
  <si>
    <t>관리
번호</t>
    <phoneticPr fontId="2" type="noConversion"/>
  </si>
  <si>
    <r>
      <rPr>
        <b/>
        <sz val="13"/>
        <color theme="1"/>
        <rFont val="굴림"/>
        <family val="3"/>
        <charset val="129"/>
      </rPr>
      <t>거주자의 사업소득 지급명세서 (발행자보고용)</t>
    </r>
    <r>
      <rPr>
        <sz val="9"/>
        <color theme="1"/>
        <rFont val="굴림"/>
        <family val="3"/>
        <charset val="129"/>
      </rPr>
      <t xml:space="preserve">
</t>
    </r>
    <r>
      <rPr>
        <sz val="10"/>
        <color theme="1"/>
        <rFont val="굴림"/>
        <family val="3"/>
        <charset val="129"/>
      </rPr>
      <t>(사업소득원천징수영수증 발행자 보관용 소득자별 연간집계표)</t>
    </r>
    <phoneticPr fontId="2" type="noConversion"/>
  </si>
  <si>
    <t>작성방법</t>
    <phoneticPr fontId="2" type="noConversion"/>
  </si>
  <si>
    <t>1.</t>
    <phoneticPr fontId="2" type="noConversion"/>
  </si>
  <si>
    <t>이 서식은 거주자가 사업소득이 발생한 경우에만 작성하며, 비거주자는 별지 제23호서식(5)를 사용하여야 합니다.</t>
    <phoneticPr fontId="2" type="noConversion"/>
  </si>
  <si>
    <t>2.</t>
    <phoneticPr fontId="2" type="noConversion"/>
  </si>
  <si>
    <t>건별 소액부징수되는 건수·금액은 "소액 부징수 연간합계" 란에 적으며, 원천징수의무자가 지급하는</t>
    <phoneticPr fontId="2" type="noConversion"/>
  </si>
  <si>
    <t>"연간총집계액 계" 와 "소득자별 연간소득내용(소액부징수포함) 합계"는 일치하여야 합니다.</t>
    <phoneticPr fontId="2" type="noConversion"/>
  </si>
  <si>
    <t>3.</t>
    <phoneticPr fontId="2" type="noConversion"/>
  </si>
  <si>
    <t>④연간소득인원란은 ⑫소득자성명의 인원을, ⑤연간 총지급건란은    지급건수(소액부징수를 포함합니다)의</t>
    <phoneticPr fontId="2" type="noConversion"/>
  </si>
  <si>
    <t>합계를 각각 적으며, 소득자를 기준으로 합계하여 제출합니다.</t>
    <phoneticPr fontId="2" type="noConversion"/>
  </si>
  <si>
    <t>4.</t>
    <phoneticPr fontId="2" type="noConversion"/>
  </si>
  <si>
    <t>⑪업종코드란에는 소득자의 업종에 해당하는 아래의 업종구분코드를 적어야 합니다.</t>
    <phoneticPr fontId="2" type="noConversion"/>
  </si>
  <si>
    <t>5.</t>
    <phoneticPr fontId="2" type="noConversion"/>
  </si>
  <si>
    <t>⑭내·외국인란에는 내국인인 경우는 "1"을, 외국인인 경우는 "9"를 적습니다.</t>
    <phoneticPr fontId="2" type="noConversion"/>
  </si>
  <si>
    <t>자문,고문</t>
    <phoneticPr fontId="2" type="noConversion"/>
  </si>
  <si>
    <t>방판,외판</t>
    <phoneticPr fontId="2" type="noConversion"/>
  </si>
  <si>
    <t>주민등록번호</t>
    <phoneticPr fontId="37" type="noConversion"/>
  </si>
  <si>
    <t>맨 끝검정코드</t>
    <phoneticPr fontId="37" type="noConversion"/>
  </si>
  <si>
    <t>오류체크</t>
    <phoneticPr fontId="37" type="noConversion"/>
  </si>
  <si>
    <t>만나이(오늘)</t>
    <phoneticPr fontId="37" type="noConversion"/>
  </si>
  <si>
    <t>만(기준일)</t>
    <phoneticPr fontId="37" type="noConversion"/>
  </si>
  <si>
    <t>만나이(기준일)</t>
    <phoneticPr fontId="37" type="noConversion"/>
  </si>
  <si>
    <t>성별</t>
    <phoneticPr fontId="37" type="noConversion"/>
  </si>
  <si>
    <t>내.외번호</t>
    <phoneticPr fontId="37" type="noConversion"/>
  </si>
  <si>
    <t>내,외</t>
    <phoneticPr fontId="37" type="noConversion"/>
  </si>
  <si>
    <t>고용허가</t>
    <phoneticPr fontId="37" type="noConversion"/>
  </si>
  <si>
    <t>ㅇㅈ-검증</t>
    <phoneticPr fontId="37" type="noConversion"/>
  </si>
  <si>
    <t>체크</t>
    <phoneticPr fontId="37" type="noConversion"/>
  </si>
  <si>
    <t>길이CHECK</t>
    <phoneticPr fontId="37" type="noConversion"/>
  </si>
  <si>
    <t>외국인구분</t>
    <phoneticPr fontId="37" type="noConversion"/>
  </si>
  <si>
    <t>사업자 끝자리</t>
    <phoneticPr fontId="2" type="noConversion"/>
  </si>
  <si>
    <t>검증</t>
    <phoneticPr fontId="2" type="noConversion"/>
  </si>
  <si>
    <t>⑥
(연간)
지급액 계</t>
    <phoneticPr fontId="2" type="noConversion"/>
  </si>
  <si>
    <t>- 수정신고 -</t>
    <phoneticPr fontId="2" type="noConversion"/>
  </si>
  <si>
    <t>선우회</t>
    <phoneticPr fontId="2" type="noConversion"/>
  </si>
  <si>
    <t>충청남도 천안시 서북구 오성로 103 ,6층(두정동,청풍프라자</t>
    <phoneticPr fontId="2" type="noConversion"/>
  </si>
  <si>
    <t>클라라</t>
    <phoneticPr fontId="2" type="noConversion"/>
  </si>
  <si>
    <t>류화영</t>
    <phoneticPr fontId="2" type="noConversion"/>
  </si>
  <si>
    <t>전효성</t>
    <phoneticPr fontId="2" type="noConversion"/>
  </si>
  <si>
    <t>조정민</t>
    <phoneticPr fontId="2" type="noConversion"/>
  </si>
  <si>
    <t xml:space="preserve">       원천징수의무자 인적사항 및 지급내용 합계사항</t>
    <phoneticPr fontId="2" type="noConversion"/>
  </si>
  <si>
    <t>TEL.</t>
    <phoneticPr fontId="2" type="noConversion"/>
  </si>
  <si>
    <t>041) 567-6764</t>
    <phoneticPr fontId="2" type="noConversion"/>
  </si>
  <si>
    <t>■ 소득세법 시행규칙 [별지 제23호서식(4)] &lt;개정 2017.03.10 개정&gt;</t>
    <phoneticPr fontId="2" type="noConversion"/>
  </si>
  <si>
    <t>⑨법인세</t>
    <phoneticPr fontId="2" type="noConversion"/>
  </si>
  <si>
    <t>⑫계</t>
    <phoneticPr fontId="2" type="noConversion"/>
  </si>
  <si>
    <r>
      <t xml:space="preserve">⑬
</t>
    </r>
    <r>
      <rPr>
        <sz val="8"/>
        <color indexed="8"/>
        <rFont val="굴림"/>
        <family val="3"/>
        <charset val="129"/>
      </rPr>
      <t>소득
구분코드</t>
    </r>
    <phoneticPr fontId="2" type="noConversion"/>
  </si>
  <si>
    <r>
      <t xml:space="preserve">⑭
</t>
    </r>
    <r>
      <rPr>
        <sz val="8"/>
        <color indexed="8"/>
        <rFont val="굴림"/>
        <family val="3"/>
        <charset val="129"/>
      </rPr>
      <t>소득자
성명(상호)</t>
    </r>
    <phoneticPr fontId="2" type="noConversion"/>
  </si>
  <si>
    <r>
      <t xml:space="preserve">15.
</t>
    </r>
    <r>
      <rPr>
        <sz val="8"/>
        <color indexed="8"/>
        <rFont val="굴림"/>
        <family val="3"/>
        <charset val="129"/>
      </rPr>
      <t>주민(사업자)
등록번호</t>
    </r>
    <phoneticPr fontId="2" type="noConversion"/>
  </si>
  <si>
    <r>
      <t xml:space="preserve">16.
</t>
    </r>
    <r>
      <rPr>
        <sz val="8"/>
        <color indexed="8"/>
        <rFont val="굴림"/>
        <family val="3"/>
        <charset val="129"/>
      </rPr>
      <t>내.외
국인</t>
    </r>
    <phoneticPr fontId="2" type="noConversion"/>
  </si>
  <si>
    <t>17.
지급
연도</t>
    <phoneticPr fontId="2" type="noConversion"/>
  </si>
  <si>
    <t>18.
지급
건수</t>
    <phoneticPr fontId="2" type="noConversion"/>
  </si>
  <si>
    <r>
      <t xml:space="preserve">19.
</t>
    </r>
    <r>
      <rPr>
        <sz val="8"/>
        <color indexed="8"/>
        <rFont val="굴림"/>
        <family val="3"/>
        <charset val="129"/>
      </rPr>
      <t>(연간)
지급총액</t>
    </r>
    <phoneticPr fontId="2" type="noConversion"/>
  </si>
  <si>
    <r>
      <t xml:space="preserve">20.
</t>
    </r>
    <r>
      <rPr>
        <sz val="8"/>
        <color indexed="8"/>
        <rFont val="굴림"/>
        <family val="3"/>
        <charset val="129"/>
      </rPr>
      <t>필요경비</t>
    </r>
    <phoneticPr fontId="2" type="noConversion"/>
  </si>
  <si>
    <r>
      <t xml:space="preserve">21.
</t>
    </r>
    <r>
      <rPr>
        <sz val="8"/>
        <color indexed="8"/>
        <rFont val="굴림"/>
        <family val="3"/>
        <charset val="129"/>
      </rPr>
      <t>소득금액</t>
    </r>
    <phoneticPr fontId="2" type="noConversion"/>
  </si>
  <si>
    <r>
      <t xml:space="preserve">22.
</t>
    </r>
    <r>
      <rPr>
        <sz val="8"/>
        <color indexed="8"/>
        <rFont val="굴림"/>
        <family val="3"/>
        <charset val="129"/>
      </rPr>
      <t>세율</t>
    </r>
    <phoneticPr fontId="2" type="noConversion"/>
  </si>
  <si>
    <t>23.
소득세</t>
    <phoneticPr fontId="2" type="noConversion"/>
  </si>
  <si>
    <t>23.
법인세</t>
    <phoneticPr fontId="2" type="noConversion"/>
  </si>
  <si>
    <r>
      <t xml:space="preserve">24.
</t>
    </r>
    <r>
      <rPr>
        <sz val="5"/>
        <color indexed="8"/>
        <rFont val="굴림"/>
        <family val="3"/>
        <charset val="129"/>
      </rPr>
      <t>지방소득세</t>
    </r>
    <phoneticPr fontId="2" type="noConversion"/>
  </si>
  <si>
    <r>
      <t xml:space="preserve">26.
</t>
    </r>
    <r>
      <rPr>
        <sz val="8"/>
        <color indexed="8"/>
        <rFont val="굴림"/>
        <family val="3"/>
        <charset val="129"/>
      </rPr>
      <t>계</t>
    </r>
    <phoneticPr fontId="2" type="noConversion"/>
  </si>
  <si>
    <t xml:space="preserve"> 1. 원천징수의무자 인적사항 및 지급내용 합계사항</t>
    <phoneticPr fontId="2" type="noConversion"/>
  </si>
  <si>
    <t xml:space="preserve">  1. 이 서식은 거주자에게 기타소득을 지급하는 경우 작성하며, ⑬ 소득구분코드란은 제2쪽을 참조하여 해당 코드를 적습니다.</t>
    <phoneticPr fontId="2" type="noConversion"/>
  </si>
  <si>
    <t xml:space="preserve">  5.  (연간)지급총액란은 「소득세법」 제12조제5호아목에 따라 비과세되는 종교인소득을 제외하고 적습니다.</t>
    <phoneticPr fontId="2" type="noConversion"/>
  </si>
  <si>
    <t xml:space="preserve">  7. 서화ㆍ골동품 양도소득(소득구분코드 64)의 경우 4쪽의 서화ㆍ골동품 양도소득 명세서를 반드시 작성하여 제출하여야 합니다.</t>
    <phoneticPr fontId="2" type="noConversion"/>
  </si>
  <si>
    <t xml:space="preserve">  8. ⑬ 소득구분코드의 작성은 다음 표에 따라 구분하여 적습니다.</t>
    <phoneticPr fontId="2" type="noConversion"/>
  </si>
  <si>
    <t>작성방법</t>
    <phoneticPr fontId="2" type="noConversion"/>
  </si>
  <si>
    <t xml:space="preserve">  3. ④ 연간소득인원란은  14. 소득자성명(상호)란의 인원을, ⑤ 연간총지급건수란은  18.지급건수(소액 부징수를 포함합니다)의 합계를 적</t>
    <phoneticPr fontId="2" type="noConversion"/>
  </si>
  <si>
    <t xml:space="preserve">      으며, 연간 지급한 원천징수소득 중 소득자를 기준으로 합계하여 제출합니다.</t>
    <phoneticPr fontId="2" type="noConversion"/>
  </si>
  <si>
    <t xml:space="preserve">  4.  16. 내ㆍ외국인란은 내국인의 경우 "1"을 외국인의 경우 "9"를 각각 적습니다.</t>
    <phoneticPr fontId="2" type="noConversion"/>
  </si>
  <si>
    <t xml:space="preserve">  6.  21.소득금액란은  19. (연간)지급총액에서  20. 필요경비를 뺀 금액을 적습니다.</t>
    <phoneticPr fontId="2" type="noConversion"/>
  </si>
  <si>
    <t>신우회계법인</t>
    <phoneticPr fontId="2" type="noConversion"/>
  </si>
  <si>
    <t>충남 천안시 서북구 두정동 1369번지 청풍프라자 6층</t>
    <phoneticPr fontId="2" type="noConversion"/>
  </si>
  <si>
    <t>■ 소득세법 시행규칙 [별지 제23호서식(4)] &lt;개정 2017.03.10 개정&gt;</t>
    <phoneticPr fontId="2" type="noConversion"/>
  </si>
  <si>
    <t xml:space="preserve"> ※ 「소득세법」 제21조제1항제26호에 따른 종교인소득에 대해서는 2018년 1월 1일 이후에 발생하는 종교인소득을 지급하는 경우부터 적용됩니다.</t>
    <phoneticPr fontId="2" type="noConversion"/>
  </si>
  <si>
    <t xml:space="preserve">  2. 란부터 란까지 중 세액이 소액 부징수(1천원 미만을 말합니다)에 해당하는 경우에는 세액을 "0"으로 적으며, 원천징수의무자가 지급하는</t>
    <phoneticPr fontId="2" type="noConversion"/>
  </si>
  <si>
    <t xml:space="preserve">     ⑥ 연간 총지급액계와 ⑦ 소득자별 연간소득금액(소액 부징수를 포함합니다)합계는 일치해야 합니다.</t>
    <phoneticPr fontId="2" type="noConversion"/>
  </si>
  <si>
    <t>사업소득대장</t>
    <phoneticPr fontId="37" type="noConversion"/>
  </si>
  <si>
    <t>(사업자등록증이 없으면서 인적용역 받는 사람입장에서 계속적 반복적 주업)</t>
    <phoneticPr fontId="37" type="noConversion"/>
  </si>
  <si>
    <t>http://cafe.daum.net/transtax/QNG9/10</t>
    <phoneticPr fontId="37" type="noConversion"/>
  </si>
  <si>
    <t>주민등록번호check</t>
    <phoneticPr fontId="37" type="noConversion"/>
  </si>
  <si>
    <t>번호</t>
    <phoneticPr fontId="37" type="noConversion"/>
  </si>
  <si>
    <t>귀속년월</t>
    <phoneticPr fontId="37" type="noConversion"/>
  </si>
  <si>
    <t>지급월일</t>
    <phoneticPr fontId="37" type="noConversion"/>
  </si>
  <si>
    <t>성명</t>
    <phoneticPr fontId="37" type="noConversion"/>
  </si>
  <si>
    <t>주소</t>
    <phoneticPr fontId="37" type="noConversion"/>
  </si>
  <si>
    <t>내/외국인</t>
    <phoneticPr fontId="37" type="noConversion"/>
  </si>
  <si>
    <t>국적</t>
    <phoneticPr fontId="37" type="noConversion"/>
  </si>
  <si>
    <t>코드</t>
    <phoneticPr fontId="37" type="noConversion"/>
  </si>
  <si>
    <t>지급총액</t>
    <phoneticPr fontId="37" type="noConversion"/>
  </si>
  <si>
    <t>세율(3%)</t>
    <phoneticPr fontId="37" type="noConversion"/>
  </si>
  <si>
    <t>소득세</t>
    <phoneticPr fontId="37" type="noConversion"/>
  </si>
  <si>
    <t>지방소득세</t>
    <phoneticPr fontId="37" type="noConversion"/>
  </si>
  <si>
    <t>세액계</t>
    <phoneticPr fontId="37" type="noConversion"/>
  </si>
  <si>
    <t>차인지급액</t>
    <phoneticPr fontId="37" type="noConversion"/>
  </si>
  <si>
    <t>입금은행명</t>
    <phoneticPr fontId="37" type="noConversion"/>
  </si>
  <si>
    <t>계좌번호</t>
    <phoneticPr fontId="37" type="noConversion"/>
  </si>
  <si>
    <t>주황규</t>
    <phoneticPr fontId="37" type="noConversion"/>
  </si>
  <si>
    <t>천안 두정 오성로 103,6층 (두정동,청풍프라자)</t>
    <phoneticPr fontId="37" type="noConversion"/>
  </si>
  <si>
    <t>내국인</t>
    <phoneticPr fontId="37" type="noConversion"/>
  </si>
  <si>
    <t>대한민국</t>
    <phoneticPr fontId="37" type="noConversion"/>
  </si>
  <si>
    <t>실지급액 기준으로 총지급액 구하는 식</t>
    <phoneticPr fontId="37" type="noConversion"/>
  </si>
  <si>
    <t>업종코드</t>
  </si>
  <si>
    <t>종목</t>
  </si>
  <si>
    <t>실지급액 ÷ 96.7%하면 총지급액</t>
    <phoneticPr fontId="37" type="noConversion"/>
  </si>
  <si>
    <t>저술가</t>
  </si>
  <si>
    <t>성악가</t>
  </si>
  <si>
    <t>직업운동가</t>
  </si>
  <si>
    <t>다단계판매</t>
  </si>
  <si>
    <t>행사도우미</t>
  </si>
  <si>
    <t>화가관련</t>
  </si>
  <si>
    <t>연예보조</t>
  </si>
  <si>
    <t>봉사료수취자</t>
  </si>
  <si>
    <t>기타모집수당</t>
  </si>
  <si>
    <t>심부름용역</t>
  </si>
  <si>
    <t>96.7%=100%*3.3%</t>
    <phoneticPr fontId="37" type="noConversion"/>
  </si>
  <si>
    <t>작곡가</t>
  </si>
  <si>
    <t>자문ㆍ고문</t>
  </si>
  <si>
    <t>보험설계</t>
  </si>
  <si>
    <t>간병인</t>
  </si>
  <si>
    <t>퀵서비스</t>
  </si>
  <si>
    <t>배우</t>
  </si>
  <si>
    <t>바둑기사</t>
  </si>
  <si>
    <t>음료배달</t>
  </si>
  <si>
    <t>대리운전</t>
  </si>
  <si>
    <t>물품배달</t>
  </si>
  <si>
    <t>모델</t>
  </si>
  <si>
    <t>꽃꽃이교사</t>
  </si>
  <si>
    <t>방판.외판</t>
  </si>
  <si>
    <t>캐디</t>
  </si>
  <si>
    <t>병의원</t>
  </si>
  <si>
    <t>ex) 실지급액 1,000,000원을 원천징수했다고 가정하고 역으로 총지급액 계산</t>
    <phoneticPr fontId="37" type="noConversion"/>
  </si>
  <si>
    <t>가수</t>
  </si>
  <si>
    <t>학원강사</t>
  </si>
  <si>
    <t>기타자영업</t>
  </si>
  <si>
    <t>목욕관리사</t>
  </si>
  <si>
    <t xml:space="preserve">  </t>
  </si>
  <si>
    <t>1,034,126 = 1,000,000 ÷ (100%-3.3%)</t>
    <phoneticPr fontId="37" type="noConversion"/>
  </si>
  <si>
    <t>총지급액</t>
    <phoneticPr fontId="37" type="noConversion"/>
  </si>
  <si>
    <t>NO.</t>
    <phoneticPr fontId="2" type="noConversion"/>
  </si>
  <si>
    <t>소득자명</t>
    <phoneticPr fontId="2" type="noConversion"/>
  </si>
  <si>
    <t>종목</t>
    <phoneticPr fontId="2" type="noConversion"/>
  </si>
  <si>
    <t>세율(%)</t>
    <phoneticPr fontId="2" type="noConversion"/>
  </si>
  <si>
    <t>세액계</t>
    <phoneticPr fontId="2" type="noConversion"/>
  </si>
  <si>
    <t>차인지급액</t>
    <phoneticPr fontId="2" type="noConversion"/>
  </si>
  <si>
    <t>지급년월일</t>
    <phoneticPr fontId="2" type="noConversion"/>
  </si>
  <si>
    <t>귀속년월</t>
    <phoneticPr fontId="2" type="noConversion"/>
  </si>
  <si>
    <t>징수의무자</t>
    <phoneticPr fontId="2" type="noConversion"/>
  </si>
  <si>
    <t>상         호</t>
    <phoneticPr fontId="2" type="noConversion"/>
  </si>
  <si>
    <t>대표자명</t>
    <phoneticPr fontId="2" type="noConversion"/>
  </si>
  <si>
    <t>지급월</t>
    <phoneticPr fontId="2" type="noConversion"/>
  </si>
  <si>
    <t>신고용
지급총액 단수조정</t>
    <phoneticPr fontId="2" type="noConversion"/>
  </si>
  <si>
    <t>건 수</t>
    <phoneticPr fontId="2" type="noConversion"/>
  </si>
  <si>
    <t>합             계</t>
    <phoneticPr fontId="2" type="noConversion"/>
  </si>
  <si>
    <t>사업소득자</t>
    <phoneticPr fontId="2" type="noConversion"/>
  </si>
  <si>
    <t>주         소</t>
    <phoneticPr fontId="2" type="noConversion"/>
  </si>
  <si>
    <t>핸드폰번호</t>
    <phoneticPr fontId="2" type="noConversion"/>
  </si>
  <si>
    <t>은행명</t>
    <phoneticPr fontId="37" type="noConversion"/>
  </si>
  <si>
    <t>신 고 용
지급총액</t>
    <phoneticPr fontId="2" type="noConversion"/>
  </si>
  <si>
    <t>요일</t>
    <phoneticPr fontId="2" type="noConversion"/>
  </si>
  <si>
    <t>주황규</t>
    <phoneticPr fontId="2" type="noConversion"/>
  </si>
  <si>
    <t>소 재 지</t>
    <phoneticPr fontId="2" type="noConversion"/>
  </si>
  <si>
    <t>사업자등록번호 CHECK</t>
    <phoneticPr fontId="2" type="noConversion"/>
  </si>
  <si>
    <t>사업소득지급대장</t>
    <phoneticPr fontId="2" type="noConversion"/>
  </si>
  <si>
    <t>김국진</t>
    <phoneticPr fontId="2" type="noConversion"/>
  </si>
  <si>
    <t>강수지</t>
    <phoneticPr fontId="2" type="noConversion"/>
  </si>
  <si>
    <t>김완선</t>
    <phoneticPr fontId="2" type="noConversion"/>
  </si>
  <si>
    <t>최성국</t>
    <phoneticPr fontId="2" type="noConversion"/>
  </si>
  <si>
    <t>김광규</t>
    <phoneticPr fontId="2" type="noConversion"/>
  </si>
  <si>
    <t>이연수</t>
    <phoneticPr fontId="2" type="noConversion"/>
  </si>
  <si>
    <t>구본승</t>
    <phoneticPr fontId="2" type="noConversion"/>
  </si>
  <si>
    <t>류태준</t>
    <phoneticPr fontId="2" type="noConversion"/>
  </si>
  <si>
    <t>박재홍</t>
    <phoneticPr fontId="2" type="noConversion"/>
  </si>
  <si>
    <t>신효범</t>
    <phoneticPr fontId="2" type="noConversion"/>
  </si>
  <si>
    <t>김수용</t>
    <phoneticPr fontId="2" type="noConversion"/>
  </si>
  <si>
    <t>김도균</t>
    <phoneticPr fontId="2" type="noConversion"/>
  </si>
  <si>
    <t>김선경</t>
    <phoneticPr fontId="2" type="noConversion"/>
  </si>
  <si>
    <t>김부용</t>
    <phoneticPr fontId="2" type="noConversion"/>
  </si>
  <si>
    <t>박선영</t>
    <phoneticPr fontId="2" type="noConversion"/>
  </si>
  <si>
    <t>임성은</t>
    <phoneticPr fontId="2" type="noConversion"/>
  </si>
  <si>
    <t>곽진영</t>
    <phoneticPr fontId="2" type="noConversion"/>
  </si>
  <si>
    <t>정유석</t>
    <phoneticPr fontId="2" type="noConversion"/>
  </si>
  <si>
    <t>오솔미</t>
    <phoneticPr fontId="2" type="noConversion"/>
  </si>
  <si>
    <t>지급수수료</t>
    <phoneticPr fontId="2" type="noConversion"/>
  </si>
  <si>
    <t>차액</t>
    <phoneticPr fontId="2" type="noConversion"/>
  </si>
  <si>
    <t>주홍선</t>
    <phoneticPr fontId="2" type="noConversion"/>
  </si>
  <si>
    <t>충남 천안시 서북구 오성로 103, 6층 (청풍프라자,두정동)</t>
    <phoneticPr fontId="2" type="noConversion"/>
  </si>
  <si>
    <t>선우회계법인</t>
    <phoneticPr fontId="2" type="noConversion"/>
  </si>
  <si>
    <t>빨간색에 본인 사업자 내역으로 바꿔주세염</t>
    <phoneticPr fontId="2" type="noConversion"/>
  </si>
  <si>
    <t>예금주</t>
    <phoneticPr fontId="37" type="noConversion"/>
  </si>
  <si>
    <t>A팀</t>
    <phoneticPr fontId="2" type="noConversion"/>
  </si>
  <si>
    <t>귀속월</t>
    <phoneticPr fontId="2" type="noConversion"/>
  </si>
  <si>
    <t>팀구분</t>
    <phoneticPr fontId="2" type="noConversion"/>
  </si>
  <si>
    <t>원칙 : 세법상 원천상 부담은 소득자가(단,계약에 의해 지급액을 실지급액을 받기로 했을때 사업자가 부담)</t>
    <phoneticPr fontId="2" type="noConversion"/>
  </si>
  <si>
    <t>순번</t>
    <phoneticPr fontId="2" type="noConversion"/>
  </si>
  <si>
    <t>조세실</t>
    <phoneticPr fontId="2" type="noConversion"/>
  </si>
  <si>
    <t>충남 천안시 서북구 오성로 103,6층 두정동 청풍프라자</t>
    <phoneticPr fontId="2" type="noConversion"/>
  </si>
  <si>
    <t>http://cafe.daum.net/transtax/QNG9/11</t>
    <phoneticPr fontId="2" type="noConversion"/>
  </si>
  <si>
    <t>자료출처 :</t>
    <phoneticPr fontId="2" type="noConversion"/>
  </si>
  <si>
    <t>업종코드</t>
    <phoneticPr fontId="2" type="noConversion"/>
  </si>
  <si>
    <t>종목</t>
    <phoneticPr fontId="2" type="noConversion"/>
  </si>
  <si>
    <t>940100</t>
    <phoneticPr fontId="2" type="noConversion"/>
  </si>
  <si>
    <t>저술가</t>
    <phoneticPr fontId="2" type="noConversion"/>
  </si>
  <si>
    <t>940200</t>
    <phoneticPr fontId="2" type="noConversion"/>
  </si>
  <si>
    <t>화가관련</t>
    <phoneticPr fontId="2" type="noConversion"/>
  </si>
  <si>
    <t>940301</t>
    <phoneticPr fontId="2" type="noConversion"/>
  </si>
  <si>
    <t>작곡가</t>
    <phoneticPr fontId="2" type="noConversion"/>
  </si>
  <si>
    <t>940302</t>
    <phoneticPr fontId="2" type="noConversion"/>
  </si>
  <si>
    <t>배우</t>
    <phoneticPr fontId="2" type="noConversion"/>
  </si>
  <si>
    <t>940303</t>
    <phoneticPr fontId="2" type="noConversion"/>
  </si>
  <si>
    <t>모델</t>
    <phoneticPr fontId="2" type="noConversion"/>
  </si>
  <si>
    <t>940304</t>
    <phoneticPr fontId="2" type="noConversion"/>
  </si>
  <si>
    <t>가수</t>
    <phoneticPr fontId="2" type="noConversion"/>
  </si>
  <si>
    <t>940305</t>
    <phoneticPr fontId="2" type="noConversion"/>
  </si>
  <si>
    <t>성악가</t>
    <phoneticPr fontId="2" type="noConversion"/>
  </si>
  <si>
    <t>940306</t>
    <phoneticPr fontId="2" type="noConversion"/>
  </si>
  <si>
    <t>1인미디어
콘텐츠창작자</t>
    <phoneticPr fontId="2" type="noConversion"/>
  </si>
  <si>
    <t>940500</t>
    <phoneticPr fontId="2" type="noConversion"/>
  </si>
  <si>
    <t>연예보조</t>
    <phoneticPr fontId="2" type="noConversion"/>
  </si>
  <si>
    <t>940600</t>
    <phoneticPr fontId="2" type="noConversion"/>
  </si>
  <si>
    <t>자문·고문</t>
    <phoneticPr fontId="2" type="noConversion"/>
  </si>
  <si>
    <t>940901</t>
    <phoneticPr fontId="2" type="noConversion"/>
  </si>
  <si>
    <t>바둑기사</t>
    <phoneticPr fontId="2" type="noConversion"/>
  </si>
  <si>
    <t>940902</t>
    <phoneticPr fontId="2" type="noConversion"/>
  </si>
  <si>
    <t>꽃꽃이교사</t>
    <phoneticPr fontId="2" type="noConversion"/>
  </si>
  <si>
    <t>940903</t>
    <phoneticPr fontId="2" type="noConversion"/>
  </si>
  <si>
    <t>학원강사</t>
    <phoneticPr fontId="2" type="noConversion"/>
  </si>
  <si>
    <t>940905</t>
    <phoneticPr fontId="2" type="noConversion"/>
  </si>
  <si>
    <t>봉사료수취자</t>
    <phoneticPr fontId="2" type="noConversion"/>
  </si>
  <si>
    <t>940906</t>
    <phoneticPr fontId="2" type="noConversion"/>
  </si>
  <si>
    <t>보험설계</t>
    <phoneticPr fontId="2" type="noConversion"/>
  </si>
  <si>
    <t>940907</t>
    <phoneticPr fontId="2" type="noConversion"/>
  </si>
  <si>
    <t>음료배달</t>
    <phoneticPr fontId="2" type="noConversion"/>
  </si>
  <si>
    <t>940908</t>
    <phoneticPr fontId="2" type="noConversion"/>
  </si>
  <si>
    <t>방판.외판</t>
    <phoneticPr fontId="2" type="noConversion"/>
  </si>
  <si>
    <t>940909</t>
    <phoneticPr fontId="2" type="noConversion"/>
  </si>
  <si>
    <t>기타자영업</t>
    <phoneticPr fontId="2" type="noConversion"/>
  </si>
  <si>
    <t>940910</t>
    <phoneticPr fontId="2" type="noConversion"/>
  </si>
  <si>
    <t>다단계판매</t>
    <phoneticPr fontId="2" type="noConversion"/>
  </si>
  <si>
    <t>940911</t>
    <phoneticPr fontId="2" type="noConversion"/>
  </si>
  <si>
    <t>기타모집수당</t>
    <phoneticPr fontId="2" type="noConversion"/>
  </si>
  <si>
    <t>940912</t>
    <phoneticPr fontId="2" type="noConversion"/>
  </si>
  <si>
    <t>간병인</t>
    <phoneticPr fontId="2" type="noConversion"/>
  </si>
  <si>
    <t>940913</t>
    <phoneticPr fontId="2" type="noConversion"/>
  </si>
  <si>
    <t>대리운전</t>
    <phoneticPr fontId="2" type="noConversion"/>
  </si>
  <si>
    <t>940914</t>
    <phoneticPr fontId="2" type="noConversion"/>
  </si>
  <si>
    <t>캐디</t>
    <phoneticPr fontId="2" type="noConversion"/>
  </si>
  <si>
    <t>940915</t>
    <phoneticPr fontId="2" type="noConversion"/>
  </si>
  <si>
    <t>목욕관리사</t>
    <phoneticPr fontId="2" type="noConversion"/>
  </si>
  <si>
    <t>940916</t>
    <phoneticPr fontId="2" type="noConversion"/>
  </si>
  <si>
    <t>행사도우미</t>
    <phoneticPr fontId="2" type="noConversion"/>
  </si>
  <si>
    <t>940917</t>
    <phoneticPr fontId="2" type="noConversion"/>
  </si>
  <si>
    <t>심부름용역</t>
    <phoneticPr fontId="2" type="noConversion"/>
  </si>
  <si>
    <t>940918</t>
    <phoneticPr fontId="2" type="noConversion"/>
  </si>
  <si>
    <t>퀵서비스</t>
    <phoneticPr fontId="2" type="noConversion"/>
  </si>
  <si>
    <t>940919</t>
    <phoneticPr fontId="2" type="noConversion"/>
  </si>
  <si>
    <t>물품배달</t>
    <phoneticPr fontId="2" type="noConversion"/>
  </si>
  <si>
    <t>851101</t>
    <phoneticPr fontId="2" type="noConversion"/>
  </si>
  <si>
    <t>병의원</t>
    <phoneticPr fontId="2" type="noConversion"/>
  </si>
  <si>
    <t>단순경비율</t>
    <phoneticPr fontId="2" type="noConversion"/>
  </si>
  <si>
    <t>기본율</t>
    <phoneticPr fontId="2" type="noConversion"/>
  </si>
  <si>
    <t>초과율</t>
    <phoneticPr fontId="2" type="noConversion"/>
  </si>
  <si>
    <t>기준경비율</t>
    <phoneticPr fontId="2" type="noConversion"/>
  </si>
  <si>
    <t>화가 및 관련 예술가 / ◦회화, 서예가, 조각가, 만화가, 삽화가, 도예가</t>
    <phoneticPr fontId="2" type="noConversion"/>
  </si>
  <si>
    <t>작가 / ◦학술ㆍ문예에 관한 번역수입금액포함</t>
    <phoneticPr fontId="2" type="noConversion"/>
  </si>
  <si>
    <t>음악가 및 연예인 / ◦작곡가, 편곡가, 작사가 ◦각색영화편집</t>
    <phoneticPr fontId="2" type="noConversion"/>
  </si>
  <si>
    <t>음악가 및 연예인 / 배우, 탤런트 등 ◦배우, 탤런트, 성우, MC, 코메디언, 개그맨, 만담가</t>
    <phoneticPr fontId="2" type="noConversion"/>
  </si>
  <si>
    <t>음악가 및 연예인 / 모델◦탤런트, 배우 등의 광고모델수입 포함</t>
    <phoneticPr fontId="2" type="noConversion"/>
  </si>
  <si>
    <t>음악가 및 연예인 / ◦가수</t>
    <phoneticPr fontId="2" type="noConversion"/>
  </si>
  <si>
    <t>음악가 및 연예인 / 성악가 등 ◦성악가, 국악인, 무용가, 고전음악연주가, 악사, 영화감독, 연출가</t>
    <phoneticPr fontId="2" type="noConversion"/>
  </si>
  <si>
    <t xml:space="preserve">기타자영업/&lt;예 시&gt; ·유튜버, BJ, 크리에이터 등
 *인적 또는 물적시설을 갖춘 미디어콘텐츠창작업은 921505 적용 </t>
    <phoneticPr fontId="2" type="noConversion"/>
  </si>
  <si>
    <t>연예보조서비스 /◦연예보조출연자(엑스트라), 조명, 촬영, 장치, 녹음, 분장 등 기타</t>
    <phoneticPr fontId="2" type="noConversion"/>
  </si>
  <si>
    <t>기타자영업 / 자문,감독,지도료,고문료,교정료
◦자격있는 자가 개업하지 않고 일시적으로 받는 자문ㆍ감독ㆍ지도료 등 이와 유사한 수입
◦교정, 고증, 필경, 타자 또는 음반취입의 대가로 받는 금품</t>
    <phoneticPr fontId="2" type="noConversion"/>
  </si>
  <si>
    <t>내역</t>
    <phoneticPr fontId="2" type="noConversion"/>
  </si>
  <si>
    <t xml:space="preserve">기타자영업 / 바둑기사 </t>
    <phoneticPr fontId="2" type="noConversion"/>
  </si>
  <si>
    <t>기타자영업 / 꽃꽂이교사 ◦꽃꽂이, 무용, 음악, 사교댄스 및 요리교사</t>
    <phoneticPr fontId="2" type="noConversion"/>
  </si>
  <si>
    <t>기타자영업 / 학원강사,강사,과외교습자,재단사 ◦학원강사</t>
    <phoneticPr fontId="2" type="noConversion"/>
  </si>
  <si>
    <t>기타자영업 / 직업운동가 ◦운동지도가, 기사, 역사(심판포함), 경륜, 경정선수, 기수, 경기기록계원, 감독 등 포함</t>
    <phoneticPr fontId="2" type="noConversion"/>
  </si>
  <si>
    <t>940904</t>
    <phoneticPr fontId="2" type="noConversion"/>
  </si>
  <si>
    <t>직업운동가</t>
    <phoneticPr fontId="2" type="noConversion"/>
  </si>
  <si>
    <t>기타자영업 / 유흥접객원 및 댄서 ◦손님과 함께 술을 마시거나 노래 또는 춤으로 손님의 유흥을 돋우는 접객원(「식품위생법시행령」 제22조)</t>
    <phoneticPr fontId="2" type="noConversion"/>
  </si>
  <si>
    <t>기타자영업 / 보험설계사 ◦보험가입자의 모집 또는 집금 등의 활동을 하고 실적에 따라 보험회사, 은행으로부터 모집, 집금수당 등을 받는 업</t>
    <phoneticPr fontId="2" type="noConversion"/>
  </si>
  <si>
    <t>기타자영업 / 음료품배달원 ◦판매실적에 따라 수수료를 받는 요구르트 등의 배달원
 ·우유배달판매, 요구르트배달판매
 *음료품 소매판매원(→522099)</t>
    <phoneticPr fontId="2" type="noConversion"/>
  </si>
  <si>
    <t>기타자영업 / 적외판원,학습지방문판매원,화장품외판원,정수기,자동차방문판매원,기타외판원</t>
    <phoneticPr fontId="2" type="noConversion"/>
  </si>
  <si>
    <t>◦컴퓨터 프로그래머, 조율사, 전기ㆍ가스검침원 등 달리 분류되지 않은 기타 자영업으로서 독립된 자격으로, 고정보수를 받지 아니하고 그 실적에 따라 수수료를 지급받는 경우 포함
 ·어로장</t>
    <phoneticPr fontId="2" type="noConversion"/>
  </si>
  <si>
    <t>기타자영업 / 다단계판매원의후원수당 ◦「방문판매 등에 관한 법률」에 따른 다단계 판매원의 후원수당
 *다단계판매원의 소매수입(→525200)</t>
    <phoneticPr fontId="2" type="noConversion"/>
  </si>
  <si>
    <t>기타자영업 / 기타모집수당,채권회수수당</t>
    <phoneticPr fontId="2" type="noConversion"/>
  </si>
  <si>
    <t>기타자영업 / 개인간병인 병원, 요양소, 산업체 및 기타 관련기관에서 거동이 불편한 환자를 돌보는 일을 수행하고 대가를 받는 업
 ·방문간호서비스, 파출간병인서비스</t>
    <phoneticPr fontId="2" type="noConversion"/>
  </si>
  <si>
    <t>기타자영업 / 대리운전기사
◦대리운전용역을 직접 제공하고  실적에 따라 대가를 받는 업</t>
    <phoneticPr fontId="2" type="noConversion"/>
  </si>
  <si>
    <t>기타자영업 / 골프장캐디
◦골프장에서 경기자를 따라다니며 보조용역을 수행하고 대가를 받는 업</t>
    <phoneticPr fontId="2" type="noConversion"/>
  </si>
  <si>
    <t xml:space="preserve">기타자영업 / 목욕관리사
◦손님의 목욕을 도와주고 대가를 받는 업 </t>
    <phoneticPr fontId="2" type="noConversion"/>
  </si>
  <si>
    <t>기타자영업 / 행사도우미
◦사업체 등에서 자사 상품 및 시설의 장점, 기능 등을 홍보하고 그 대가를 받는 업</t>
    <phoneticPr fontId="2" type="noConversion"/>
  </si>
  <si>
    <t>기타자영업 / 심부름용역원
◦개인 및 사업체의 각종 정보 등을 제공하고 심부름업체 등으로 부터 그 대가를 받는 업·말벗서비스, 심부름센터</t>
    <phoneticPr fontId="2" type="noConversion"/>
  </si>
  <si>
    <t>기타자영업 / 퀵서비스배달원
◦오토바이 등을 이용하여 직접 짐이나 서류 등을 지정된 곳에 빠르게 전달해 주고 그 대가를 받는 업</t>
    <phoneticPr fontId="2" type="noConversion"/>
  </si>
  <si>
    <t>기타자영업 / 기타물품배달원
◦의류(직물) 운반원, 이삿짐 운반원, 짐 운반원 등 각종 물건을 운반해 주고 그 대가를 받는 업</t>
    <phoneticPr fontId="2" type="noConversion"/>
  </si>
  <si>
    <t>병원 / 요양병원</t>
    <phoneticPr fontId="2" type="noConversion"/>
  </si>
  <si>
    <t>1이미디어 콘텐츠창작자</t>
    <phoneticPr fontId="2" type="noConversion"/>
  </si>
  <si>
    <t>★지급시★ 지급총액이 33,330원 이하는 소액부징수(소득세1,000원미만)</t>
    <phoneticPr fontId="37" type="noConversion"/>
  </si>
  <si>
    <t>사업소득자는 종합소득세 신고해야 함.</t>
    <phoneticPr fontId="2" type="noConversion"/>
  </si>
  <si>
    <t>사업소득금액이 500만원이 넘어가면 건강보험 피부양자에서 별도로 분리되어 1년간 지역보험료를 내야 함.</t>
    <phoneticPr fontId="2" type="noConversion"/>
  </si>
  <si>
    <t>※ ★지급시(돈 지급할때)★ 지급총액이 33,330원 이하는 소액부징수(소득세1,000원미만)</t>
    <phoneticPr fontId="2" type="noConversion"/>
  </si>
  <si>
    <t>· 지급일이 속하는 반기 마지막 달의 다음달 말일</t>
    <phoneticPr fontId="2" type="noConversion"/>
  </si>
  <si>
    <t>① 1월 ~ 6월 지급분 -&gt; 7월 31일까지</t>
    <phoneticPr fontId="2" type="noConversion"/>
  </si>
  <si>
    <t>② 7월 ~12월 지급분 -&gt; 다음해 1월 31일까지</t>
    <phoneticPr fontId="2" type="noConversion"/>
  </si>
  <si>
    <t>☞ 제출기한 내 미제출시 가산세가 부과됩니다.</t>
    <phoneticPr fontId="2" type="noConversion"/>
  </si>
  <si>
    <t>· 미제출금액 x 0.5% (3개월 내 제출시 0.25%)</t>
    <phoneticPr fontId="2" type="noConversion"/>
  </si>
  <si>
    <t>· 불분명 또는 허위 제출금액 x 0.5%</t>
    <phoneticPr fontId="2" type="noConversion"/>
  </si>
  <si>
    <t>1. 사업소득 간이지급명세서 제출기한 (근로장려금 소득금액 파악)</t>
    <phoneticPr fontId="2" type="noConversion"/>
  </si>
  <si>
    <t>2. 다음해 3월10일까지 (비거주자는 다음해 2월 말일) 까지 사업소득지급명세서 제출(전년도 1월~12월)</t>
    <phoneticPr fontId="2" type="noConversion"/>
  </si>
  <si>
    <t>차인지급액
(계좌출금액)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</si>
</sst>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76" formatCode="yyyy&quot;년&quot;\ m&quot;월&quot;\ d&quot;일&quot;;@"/>
    <numFmt numFmtId="177" formatCode="###\-##\-#####"/>
    <numFmt numFmtId="178" formatCode="000000\-0000000"/>
    <numFmt numFmtId="179" formatCode="#,#00_ "/>
    <numFmt numFmtId="180" formatCode="yyyy&quot;년&quot;\ m&quot;월&quot;;@"/>
    <numFmt numFmtId="181" formatCode="0_ &quot;건&quot;"/>
    <numFmt numFmtId="182" formatCode="yyyy\.mm\.dd"/>
    <numFmt numFmtId="183" formatCode="0.0%"/>
  </numFmts>
  <fonts count="62" x14ac:knownFonts="1">
    <font>
      <sz val="11"/>
      <color theme="1"/>
      <name val="굴림"/>
      <family val="3"/>
      <charset val="129"/>
    </font>
    <font>
      <sz val="11"/>
      <color theme="1"/>
      <name val="맑은 고딕"/>
      <family val="2"/>
      <charset val="129"/>
      <scheme val="minor"/>
    </font>
    <font>
      <sz val="8"/>
      <name val="굴림"/>
      <family val="3"/>
      <charset val="129"/>
    </font>
    <font>
      <sz val="6"/>
      <color indexed="8"/>
      <name val="굴림"/>
      <family val="3"/>
      <charset val="129"/>
    </font>
    <font>
      <sz val="10"/>
      <color indexed="8"/>
      <name val="굴림"/>
      <family val="3"/>
      <charset val="129"/>
    </font>
    <font>
      <sz val="8"/>
      <color indexed="8"/>
      <name val="굴림"/>
      <family val="3"/>
      <charset val="129"/>
    </font>
    <font>
      <b/>
      <sz val="9"/>
      <color indexed="81"/>
      <name val="Tahoma"/>
      <family val="2"/>
    </font>
    <font>
      <b/>
      <sz val="9"/>
      <color indexed="81"/>
      <name val="돋움"/>
      <family val="3"/>
      <charset val="129"/>
    </font>
    <font>
      <sz val="9"/>
      <color indexed="8"/>
      <name val="굴림"/>
      <family val="3"/>
      <charset val="129"/>
    </font>
    <font>
      <sz val="5"/>
      <color indexed="8"/>
      <name val="굴림"/>
      <family val="3"/>
      <charset val="129"/>
    </font>
    <font>
      <b/>
      <sz val="11"/>
      <color indexed="8"/>
      <name val="굴림"/>
      <family val="3"/>
      <charset val="129"/>
    </font>
    <font>
      <u/>
      <sz val="11"/>
      <color indexed="8"/>
      <name val="굴림"/>
      <family val="3"/>
      <charset val="129"/>
    </font>
    <font>
      <b/>
      <sz val="10"/>
      <color indexed="8"/>
      <name val="굴림"/>
      <family val="3"/>
      <charset val="129"/>
    </font>
    <font>
      <b/>
      <sz val="10"/>
      <color indexed="10"/>
      <name val="굴림"/>
      <family val="3"/>
      <charset val="129"/>
    </font>
    <font>
      <sz val="10"/>
      <color indexed="60"/>
      <name val="굴림"/>
      <family val="3"/>
      <charset val="129"/>
    </font>
    <font>
      <sz val="11"/>
      <color theme="1"/>
      <name val="굴림"/>
      <family val="3"/>
      <charset val="129"/>
    </font>
    <font>
      <b/>
      <sz val="11"/>
      <color theme="1"/>
      <name val="굴림"/>
      <family val="3"/>
      <charset val="129"/>
    </font>
    <font>
      <sz val="10"/>
      <color theme="1"/>
      <name val="굴림"/>
      <family val="3"/>
      <charset val="129"/>
    </font>
    <font>
      <sz val="14"/>
      <color theme="1"/>
      <name val="굴림"/>
      <family val="3"/>
      <charset val="129"/>
    </font>
    <font>
      <sz val="8"/>
      <color theme="1"/>
      <name val="굴림"/>
      <family val="3"/>
      <charset val="129"/>
    </font>
    <font>
      <b/>
      <sz val="10"/>
      <color theme="1"/>
      <name val="굴림"/>
      <family val="3"/>
      <charset val="129"/>
    </font>
    <font>
      <sz val="9"/>
      <color theme="1"/>
      <name val="굴림"/>
      <family val="3"/>
      <charset val="129"/>
    </font>
    <font>
      <b/>
      <sz val="8"/>
      <color theme="1"/>
      <name val="굴림"/>
      <family val="3"/>
      <charset val="129"/>
    </font>
    <font>
      <b/>
      <sz val="9"/>
      <color theme="1"/>
      <name val="굴림"/>
      <family val="3"/>
      <charset val="129"/>
    </font>
    <font>
      <sz val="9"/>
      <color rgb="FF000000"/>
      <name val="바탕"/>
      <family val="1"/>
      <charset val="129"/>
    </font>
    <font>
      <sz val="9"/>
      <color rgb="FF000000"/>
      <name val="굴림"/>
      <family val="3"/>
      <charset val="129"/>
    </font>
    <font>
      <sz val="7"/>
      <color theme="1"/>
      <name val="굴림"/>
      <family val="3"/>
      <charset val="129"/>
    </font>
    <font>
      <b/>
      <sz val="10"/>
      <color rgb="FFC00000"/>
      <name val="굴림"/>
      <family val="3"/>
      <charset val="129"/>
    </font>
    <font>
      <b/>
      <sz val="9"/>
      <color rgb="FF7030A0"/>
      <name val="굴림"/>
      <family val="3"/>
      <charset val="129"/>
    </font>
    <font>
      <u/>
      <sz val="11"/>
      <color theme="1"/>
      <name val="굴림"/>
      <family val="3"/>
      <charset val="129"/>
    </font>
    <font>
      <b/>
      <sz val="10"/>
      <color rgb="FF7030A0"/>
      <name val="굴림"/>
      <family val="3"/>
      <charset val="129"/>
    </font>
    <font>
      <sz val="6"/>
      <color theme="1"/>
      <name val="굴림"/>
      <family val="3"/>
      <charset val="129"/>
    </font>
    <font>
      <b/>
      <sz val="15"/>
      <color theme="1"/>
      <name val="굴림"/>
      <family val="3"/>
      <charset val="129"/>
    </font>
    <font>
      <b/>
      <sz val="10"/>
      <color theme="7"/>
      <name val="굴림"/>
      <family val="3"/>
      <charset val="129"/>
    </font>
    <font>
      <sz val="8"/>
      <color rgb="FFFF0000"/>
      <name val="굴림"/>
      <family val="3"/>
      <charset val="129"/>
    </font>
    <font>
      <b/>
      <sz val="13"/>
      <color theme="1"/>
      <name val="굴림"/>
      <family val="3"/>
      <charset val="129"/>
    </font>
    <font>
      <b/>
      <sz val="11"/>
      <color theme="0"/>
      <name val="맑은 고딕"/>
      <family val="3"/>
      <charset val="129"/>
      <scheme val="minor"/>
    </font>
    <font>
      <sz val="8"/>
      <name val="맑은 고딕"/>
      <family val="2"/>
      <charset val="129"/>
      <scheme val="minor"/>
    </font>
    <font>
      <b/>
      <sz val="12"/>
      <color theme="1"/>
      <name val="맑은 고딕"/>
      <family val="3"/>
      <charset val="129"/>
      <scheme val="minor"/>
    </font>
    <font>
      <b/>
      <sz val="20"/>
      <color rgb="FFFF0000"/>
      <name val="굴림"/>
      <family val="3"/>
      <charset val="129"/>
    </font>
    <font>
      <sz val="9"/>
      <color rgb="FF7030A0"/>
      <name val="굴림"/>
      <family val="3"/>
      <charset val="129"/>
    </font>
    <font>
      <sz val="9"/>
      <color rgb="FFFF0000"/>
      <name val="굴림"/>
      <family val="3"/>
      <charset val="129"/>
    </font>
    <font>
      <sz val="6"/>
      <color rgb="FFFF0000"/>
      <name val="굴림"/>
      <family val="3"/>
      <charset val="129"/>
    </font>
    <font>
      <b/>
      <sz val="8"/>
      <color rgb="FF002060"/>
      <name val="굴림"/>
      <family val="3"/>
      <charset val="129"/>
    </font>
    <font>
      <sz val="5"/>
      <color rgb="FFFF0000"/>
      <name val="굴림"/>
      <family val="3"/>
      <charset val="129"/>
    </font>
    <font>
      <sz val="5"/>
      <color theme="1"/>
      <name val="굴림"/>
      <family val="3"/>
      <charset val="129"/>
    </font>
    <font>
      <u/>
      <sz val="9.35"/>
      <color theme="10"/>
      <name val="맑은 고딕"/>
      <family val="3"/>
      <charset val="129"/>
    </font>
    <font>
      <sz val="11"/>
      <color rgb="FF7030A0"/>
      <name val="굴림"/>
      <family val="3"/>
      <charset val="129"/>
    </font>
    <font>
      <b/>
      <sz val="11"/>
      <color theme="0"/>
      <name val="굴림"/>
      <family val="3"/>
      <charset val="129"/>
    </font>
    <font>
      <sz val="10"/>
      <color rgb="FF7030A0"/>
      <name val="굴림"/>
      <family val="3"/>
      <charset val="129"/>
    </font>
    <font>
      <b/>
      <sz val="11"/>
      <color rgb="FFC00000"/>
      <name val="굴림"/>
      <family val="3"/>
      <charset val="129"/>
    </font>
    <font>
      <sz val="8"/>
      <color rgb="FF000000"/>
      <name val="굴림"/>
      <family val="3"/>
      <charset val="129"/>
    </font>
    <font>
      <sz val="9"/>
      <color indexed="81"/>
      <name val="Tahoma"/>
      <family val="2"/>
    </font>
    <font>
      <sz val="9"/>
      <color indexed="81"/>
      <name val="돋움"/>
      <family val="3"/>
      <charset val="129"/>
    </font>
    <font>
      <b/>
      <sz val="11"/>
      <color rgb="FF7030A0"/>
      <name val="굴림"/>
      <family val="3"/>
      <charset val="129"/>
    </font>
    <font>
      <b/>
      <sz val="11"/>
      <color rgb="FF002060"/>
      <name val="굴림"/>
      <family val="3"/>
      <charset val="129"/>
    </font>
    <font>
      <sz val="11"/>
      <color rgb="FF002060"/>
      <name val="굴림"/>
      <family val="3"/>
      <charset val="129"/>
    </font>
    <font>
      <sz val="22"/>
      <color theme="1"/>
      <name val="굴림"/>
      <family val="3"/>
      <charset val="129"/>
    </font>
    <font>
      <sz val="11"/>
      <color rgb="FFFF0000"/>
      <name val="굴림"/>
      <family val="3"/>
      <charset val="129"/>
    </font>
    <font>
      <b/>
      <sz val="9"/>
      <color rgb="FF002060"/>
      <name val="굴림"/>
      <family val="3"/>
      <charset val="129"/>
    </font>
    <font>
      <sz val="10"/>
      <color rgb="FF000000"/>
      <name val="굴림"/>
      <family val="3"/>
      <charset val="129"/>
    </font>
    <font>
      <b/>
      <sz val="11"/>
      <color rgb="FFFF0000"/>
      <name val="굴림"/>
      <family val="3"/>
      <charset val="129"/>
    </font>
  </fonts>
  <fills count="1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4"/>
      </patternFill>
    </fill>
  </fills>
  <borders count="110">
    <border>
      <left/>
      <right/>
      <top/>
      <bottom/>
      <diagonal/>
    </border>
    <border>
      <left style="hair">
        <color indexed="64"/>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top/>
      <bottom style="hair">
        <color indexed="64"/>
      </bottom>
      <diagonal/>
    </border>
    <border>
      <left style="thin">
        <color indexed="64"/>
      </left>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Down="1">
      <left style="hair">
        <color indexed="64"/>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diagonal style="hair">
        <color indexed="64"/>
      </diagonal>
    </border>
    <border diagonalDown="1">
      <left/>
      <right style="hair">
        <color indexed="64"/>
      </right>
      <top/>
      <bottom/>
      <diagonal style="hair">
        <color indexed="64"/>
      </diagonal>
    </border>
    <border diagonalDown="1">
      <left style="hair">
        <color indexed="64"/>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hair">
        <color indexed="64"/>
      </left>
      <right style="hair">
        <color indexed="64"/>
      </right>
      <top style="hair">
        <color indexed="64"/>
      </top>
      <bottom/>
      <diagonal/>
    </border>
    <border diagonalDown="1">
      <left/>
      <right/>
      <top style="hair">
        <color indexed="64"/>
      </top>
      <bottom/>
      <diagonal style="hair">
        <color indexed="64"/>
      </diagonal>
    </border>
    <border diagonalDown="1">
      <left/>
      <right/>
      <top/>
      <bottom/>
      <diagonal style="hair">
        <color indexed="64"/>
      </diagonal>
    </border>
    <border diagonalDown="1">
      <left/>
      <right/>
      <top/>
      <bottom style="hair">
        <color indexed="64"/>
      </bottom>
      <diagonal style="hair">
        <color indexed="64"/>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C00000"/>
      </left>
      <right style="medium">
        <color rgb="FFC00000"/>
      </right>
      <top style="medium">
        <color rgb="FFC00000"/>
      </top>
      <bottom style="medium">
        <color rgb="FFC00000"/>
      </bottom>
      <diagonal/>
    </border>
    <border>
      <left/>
      <right/>
      <top style="thin">
        <color indexed="64"/>
      </top>
      <bottom style="medium">
        <color indexed="64"/>
      </bottom>
      <diagonal/>
    </border>
  </borders>
  <cellStyleXfs count="6">
    <xf numFmtId="0" fontId="0" fillId="0" borderId="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 fillId="0" borderId="0">
      <alignment vertical="center"/>
    </xf>
    <xf numFmtId="0" fontId="46" fillId="0" borderId="0" applyNumberFormat="0" applyFill="0" applyBorder="0" applyAlignment="0" applyProtection="0">
      <alignment vertical="top"/>
      <protection locked="0"/>
    </xf>
    <xf numFmtId="41" fontId="1" fillId="0" borderId="0" applyFont="0" applyFill="0" applyBorder="0" applyAlignment="0" applyProtection="0">
      <alignment vertical="center"/>
    </xf>
  </cellStyleXfs>
  <cellXfs count="860">
    <xf numFmtId="0" fontId="0" fillId="0" borderId="0" xfId="0">
      <alignment vertical="center"/>
    </xf>
    <xf numFmtId="0" fontId="17"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lignment vertical="center"/>
    </xf>
    <xf numFmtId="0" fontId="17" fillId="0" borderId="1" xfId="0" applyFont="1" applyBorder="1" applyAlignment="1">
      <alignment vertical="center"/>
    </xf>
    <xf numFmtId="0" fontId="17" fillId="0" borderId="2" xfId="0" applyFont="1" applyBorder="1" applyAlignment="1">
      <alignment horizontal="center" vertical="center"/>
    </xf>
    <xf numFmtId="0" fontId="17" fillId="0" borderId="3" xfId="0" applyFont="1" applyBorder="1">
      <alignment vertical="center"/>
    </xf>
    <xf numFmtId="0" fontId="17" fillId="0" borderId="4" xfId="0" applyFont="1" applyBorder="1">
      <alignment vertical="center"/>
    </xf>
    <xf numFmtId="0" fontId="17" fillId="0" borderId="5" xfId="0" applyFont="1" applyBorder="1">
      <alignment vertical="center"/>
    </xf>
    <xf numFmtId="0" fontId="17" fillId="0" borderId="0" xfId="0" applyFont="1" applyBorder="1" applyAlignment="1">
      <alignment horizontal="left" vertical="center"/>
    </xf>
    <xf numFmtId="0" fontId="17" fillId="0" borderId="0" xfId="0" applyFont="1" applyAlignment="1">
      <alignment horizontal="left" vertical="center"/>
    </xf>
    <xf numFmtId="0" fontId="17" fillId="0" borderId="6" xfId="0" applyFont="1" applyBorder="1">
      <alignment vertical="center"/>
    </xf>
    <xf numFmtId="0" fontId="17" fillId="0" borderId="7" xfId="0" applyFont="1" applyBorder="1">
      <alignment vertical="center"/>
    </xf>
    <xf numFmtId="0" fontId="18" fillId="0" borderId="0" xfId="0" applyFont="1" applyBorder="1">
      <alignmen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9" fillId="0" borderId="0" xfId="0" applyFont="1" applyAlignment="1">
      <alignment horizontal="right" vertical="center"/>
    </xf>
    <xf numFmtId="0" fontId="20" fillId="0" borderId="10" xfId="0" applyFont="1" applyBorder="1" applyAlignment="1">
      <alignment horizontal="center" vertical="center"/>
    </xf>
    <xf numFmtId="0" fontId="17" fillId="2" borderId="11" xfId="0" applyFont="1" applyFill="1" applyBorder="1" applyAlignment="1">
      <alignment horizontal="center" vertical="center"/>
    </xf>
    <xf numFmtId="0" fontId="17" fillId="2" borderId="11" xfId="0" applyFont="1" applyFill="1" applyBorder="1" applyAlignment="1">
      <alignment vertical="center"/>
    </xf>
    <xf numFmtId="0" fontId="19" fillId="0" borderId="0" xfId="0" applyFont="1">
      <alignment vertical="center"/>
    </xf>
    <xf numFmtId="0" fontId="21" fillId="0" borderId="6" xfId="0" applyFont="1" applyBorder="1" applyAlignment="1">
      <alignment horizontal="left" vertical="center"/>
    </xf>
    <xf numFmtId="0" fontId="21" fillId="0" borderId="0"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left" vertical="center"/>
    </xf>
    <xf numFmtId="0" fontId="20" fillId="0" borderId="0" xfId="0" applyFont="1" applyBorder="1" applyAlignment="1">
      <alignment vertical="center"/>
    </xf>
    <xf numFmtId="0" fontId="17" fillId="0" borderId="0" xfId="0" applyFont="1" applyBorder="1" applyAlignment="1">
      <alignment horizontal="right" vertical="center"/>
    </xf>
    <xf numFmtId="0" fontId="19" fillId="0" borderId="0" xfId="0" applyFont="1" applyFill="1" applyBorder="1" applyAlignment="1">
      <alignment vertical="center"/>
    </xf>
    <xf numFmtId="0" fontId="22" fillId="0" borderId="0" xfId="0" applyFont="1" applyFill="1" applyBorder="1" applyAlignment="1">
      <alignment vertical="center"/>
    </xf>
    <xf numFmtId="0" fontId="17" fillId="0" borderId="0" xfId="0" applyFont="1" applyFill="1">
      <alignment vertical="center"/>
    </xf>
    <xf numFmtId="0" fontId="20" fillId="0" borderId="12" xfId="0" applyFont="1" applyFill="1" applyBorder="1" applyAlignment="1">
      <alignment horizontal="left" vertical="center" indent="1" shrinkToFit="1"/>
    </xf>
    <xf numFmtId="0" fontId="17" fillId="0" borderId="12" xfId="0" applyFont="1" applyFill="1" applyBorder="1" applyAlignment="1">
      <alignment horizontal="distributed" vertical="center"/>
    </xf>
    <xf numFmtId="0" fontId="20" fillId="0" borderId="13" xfId="0" applyFont="1" applyFill="1" applyBorder="1" applyAlignment="1">
      <alignment horizontal="left" vertical="center" indent="1" shrinkToFit="1"/>
    </xf>
    <xf numFmtId="0" fontId="17" fillId="0" borderId="0" xfId="0" applyFont="1" applyFill="1" applyBorder="1" applyAlignment="1">
      <alignment horizontal="center" vertical="center"/>
    </xf>
    <xf numFmtId="0" fontId="17" fillId="0" borderId="0" xfId="0" applyFont="1" applyFill="1" applyBorder="1" applyAlignment="1">
      <alignment horizontal="distributed" vertical="center"/>
    </xf>
    <xf numFmtId="0" fontId="20" fillId="0" borderId="0" xfId="0" applyFont="1" applyFill="1" applyBorder="1" applyAlignment="1">
      <alignment horizontal="left" vertical="center" indent="1" shrinkToFit="1"/>
    </xf>
    <xf numFmtId="0" fontId="20" fillId="0" borderId="7" xfId="0" applyFont="1" applyFill="1" applyBorder="1" applyAlignment="1">
      <alignment horizontal="left" vertical="center" indent="1" shrinkToFit="1"/>
    </xf>
    <xf numFmtId="0" fontId="17" fillId="0" borderId="2" xfId="0" applyFont="1" applyFill="1" applyBorder="1" applyAlignment="1">
      <alignment horizontal="distributed" vertical="center"/>
    </xf>
    <xf numFmtId="0" fontId="20" fillId="0" borderId="2" xfId="0" applyFont="1" applyFill="1" applyBorder="1" applyAlignment="1">
      <alignment horizontal="left" vertical="center" indent="1" shrinkToFit="1"/>
    </xf>
    <xf numFmtId="0" fontId="20" fillId="0" borderId="9" xfId="0" applyFont="1" applyFill="1" applyBorder="1" applyAlignment="1">
      <alignment horizontal="left" vertical="center" indent="1" shrinkToFit="1"/>
    </xf>
    <xf numFmtId="0" fontId="17" fillId="0" borderId="0" xfId="0" applyFont="1" applyFill="1" applyBorder="1" applyAlignment="1">
      <alignment horizontal="left" vertical="center"/>
    </xf>
    <xf numFmtId="0" fontId="19" fillId="0" borderId="0" xfId="0" applyFont="1" applyFill="1" applyBorder="1" applyAlignment="1">
      <alignment horizontal="left" vertical="center"/>
    </xf>
    <xf numFmtId="0" fontId="17" fillId="0" borderId="0" xfId="0" applyFont="1" applyFill="1" applyBorder="1" applyAlignment="1">
      <alignment vertical="center"/>
    </xf>
    <xf numFmtId="0" fontId="17" fillId="0" borderId="0" xfId="0" applyFont="1" applyFill="1" applyAlignment="1">
      <alignment vertical="center"/>
    </xf>
    <xf numFmtId="0" fontId="17" fillId="0" borderId="7" xfId="0" applyFont="1" applyFill="1" applyBorder="1" applyAlignment="1">
      <alignment vertical="center"/>
    </xf>
    <xf numFmtId="0" fontId="17" fillId="0" borderId="7" xfId="0" applyFont="1" applyFill="1" applyBorder="1" applyAlignment="1">
      <alignment horizontal="left" vertical="center" indent="1"/>
    </xf>
    <xf numFmtId="0" fontId="17" fillId="0" borderId="0" xfId="0" applyFont="1" applyFill="1" applyBorder="1" applyAlignment="1">
      <alignment horizontal="center" vertical="center" shrinkToFit="1"/>
    </xf>
    <xf numFmtId="0" fontId="17" fillId="0" borderId="0" xfId="0" applyFont="1" applyFill="1" applyBorder="1" applyAlignment="1">
      <alignment horizontal="left" vertical="center" shrinkToFit="1"/>
    </xf>
    <xf numFmtId="0" fontId="17" fillId="0" borderId="14" xfId="0" applyFont="1" applyFill="1" applyBorder="1" applyAlignment="1">
      <alignment vertical="center"/>
    </xf>
    <xf numFmtId="0" fontId="17" fillId="0" borderId="1" xfId="0" applyFont="1" applyFill="1" applyBorder="1" applyAlignment="1">
      <alignment vertical="center"/>
    </xf>
    <xf numFmtId="0" fontId="17" fillId="0" borderId="15" xfId="0" applyFont="1" applyFill="1" applyBorder="1" applyAlignment="1">
      <alignment vertical="center"/>
    </xf>
    <xf numFmtId="0" fontId="19" fillId="2" borderId="16" xfId="0" applyFont="1" applyFill="1" applyBorder="1" applyAlignment="1">
      <alignment vertical="center"/>
    </xf>
    <xf numFmtId="0" fontId="19" fillId="2" borderId="17" xfId="0" applyFont="1" applyFill="1" applyBorder="1" applyAlignment="1">
      <alignment vertical="center"/>
    </xf>
    <xf numFmtId="0" fontId="19" fillId="0" borderId="0" xfId="0" applyFont="1" applyAlignment="1">
      <alignment horizontal="center" vertical="center"/>
    </xf>
    <xf numFmtId="0" fontId="17" fillId="0" borderId="0" xfId="0" applyFont="1" applyAlignment="1">
      <alignment vertical="center" shrinkToFit="1"/>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17" fillId="0" borderId="16" xfId="0" applyFont="1" applyFill="1" applyBorder="1" applyAlignment="1">
      <alignment horizontal="center" vertical="center" shrinkToFit="1"/>
    </xf>
    <xf numFmtId="0" fontId="23" fillId="0" borderId="6" xfId="0" applyFont="1" applyBorder="1" applyAlignment="1">
      <alignment horizontal="left" vertical="center"/>
    </xf>
    <xf numFmtId="0" fontId="24" fillId="0" borderId="63" xfId="0" applyFont="1" applyBorder="1" applyAlignment="1">
      <alignment horizontal="center" vertical="center" wrapText="1"/>
    </xf>
    <xf numFmtId="0" fontId="25" fillId="0" borderId="63" xfId="0" applyFont="1" applyBorder="1" applyAlignment="1">
      <alignment horizontal="justify" vertical="center" wrapText="1"/>
    </xf>
    <xf numFmtId="0" fontId="25" fillId="0" borderId="64" xfId="0" applyFont="1" applyBorder="1" applyAlignment="1">
      <alignment horizontal="justify" vertical="center" wrapText="1"/>
    </xf>
    <xf numFmtId="0" fontId="25" fillId="0" borderId="65" xfId="0" applyFont="1" applyBorder="1" applyAlignment="1">
      <alignment horizontal="justify" vertical="center" wrapText="1"/>
    </xf>
    <xf numFmtId="0" fontId="25" fillId="0" borderId="66" xfId="0" applyFont="1" applyBorder="1" applyAlignment="1">
      <alignment horizontal="justify" vertical="center" wrapText="1"/>
    </xf>
    <xf numFmtId="0" fontId="0" fillId="0" borderId="0" xfId="0" applyAlignment="1">
      <alignment horizontal="left" vertical="center"/>
    </xf>
    <xf numFmtId="0" fontId="21" fillId="0" borderId="0" xfId="0" applyFont="1">
      <alignment vertical="center"/>
    </xf>
    <xf numFmtId="0" fontId="21" fillId="0" borderId="0" xfId="0" applyFont="1" applyAlignment="1">
      <alignment vertical="center" shrinkToFit="1"/>
    </xf>
    <xf numFmtId="0" fontId="21" fillId="0" borderId="0" xfId="0" applyFont="1" applyAlignment="1">
      <alignment vertical="center"/>
    </xf>
    <xf numFmtId="0" fontId="21" fillId="0" borderId="0" xfId="0" applyFont="1" applyBorder="1" applyAlignment="1">
      <alignment vertical="center" shrinkToFit="1"/>
    </xf>
    <xf numFmtId="0" fontId="21" fillId="0" borderId="19" xfId="0" applyFont="1" applyBorder="1" applyAlignment="1">
      <alignment vertical="center" shrinkToFit="1"/>
    </xf>
    <xf numFmtId="0" fontId="26" fillId="0" borderId="0" xfId="0" applyFont="1" applyAlignment="1">
      <alignment horizontal="right" vertical="center"/>
    </xf>
    <xf numFmtId="0" fontId="21" fillId="0" borderId="21" xfId="0" applyFont="1" applyBorder="1" applyAlignment="1">
      <alignment vertical="center" shrinkToFit="1"/>
    </xf>
    <xf numFmtId="0" fontId="21" fillId="0" borderId="22" xfId="0" applyFont="1" applyBorder="1" applyAlignment="1">
      <alignment vertical="center" shrinkToFit="1"/>
    </xf>
    <xf numFmtId="0" fontId="21" fillId="0" borderId="23" xfId="0" applyFont="1" applyBorder="1" applyAlignment="1">
      <alignment vertical="center" shrinkToFit="1"/>
    </xf>
    <xf numFmtId="0" fontId="21" fillId="0" borderId="24" xfId="0" applyFont="1" applyBorder="1" applyAlignment="1">
      <alignment vertical="center" shrinkToFit="1"/>
    </xf>
    <xf numFmtId="0" fontId="21" fillId="0" borderId="25" xfId="0" applyFont="1" applyBorder="1" applyAlignment="1">
      <alignment vertical="center" shrinkToFit="1"/>
    </xf>
    <xf numFmtId="0" fontId="21" fillId="0" borderId="26" xfId="0" applyFont="1" applyBorder="1" applyAlignment="1">
      <alignment vertical="center" shrinkToFit="1"/>
    </xf>
    <xf numFmtId="0" fontId="21" fillId="0" borderId="27" xfId="0" applyFont="1" applyBorder="1" applyAlignment="1">
      <alignment vertical="center" shrinkToFit="1"/>
    </xf>
    <xf numFmtId="0" fontId="21" fillId="0" borderId="24" xfId="0" applyFont="1" applyBorder="1" applyAlignment="1">
      <alignment vertical="center"/>
    </xf>
    <xf numFmtId="0" fontId="21" fillId="0" borderId="0" xfId="0" applyFont="1" applyBorder="1" applyAlignment="1">
      <alignment vertical="center"/>
    </xf>
    <xf numFmtId="0" fontId="21" fillId="0" borderId="25" xfId="0" applyFont="1" applyBorder="1" applyAlignment="1">
      <alignment vertical="center"/>
    </xf>
    <xf numFmtId="0" fontId="21" fillId="0" borderId="24" xfId="0" applyFont="1" applyBorder="1">
      <alignment vertical="center"/>
    </xf>
    <xf numFmtId="0" fontId="21" fillId="0" borderId="0" xfId="0" applyFont="1" applyBorder="1">
      <alignment vertical="center"/>
    </xf>
    <xf numFmtId="0" fontId="21" fillId="0" borderId="25" xfId="0" applyFont="1" applyBorder="1">
      <alignment vertical="center"/>
    </xf>
    <xf numFmtId="0" fontId="21" fillId="0" borderId="28" xfId="0" applyFont="1" applyBorder="1">
      <alignment vertical="center"/>
    </xf>
    <xf numFmtId="0" fontId="21" fillId="0" borderId="29" xfId="0" applyFont="1" applyBorder="1">
      <alignment vertical="center"/>
    </xf>
    <xf numFmtId="0" fontId="21" fillId="0" borderId="29" xfId="0" applyFont="1" applyBorder="1" applyAlignment="1">
      <alignment horizontal="center" vertical="center"/>
    </xf>
    <xf numFmtId="0" fontId="21" fillId="0" borderId="29" xfId="0" applyFont="1" applyBorder="1" applyAlignment="1">
      <alignment horizontal="left" vertical="center" indent="1"/>
    </xf>
    <xf numFmtId="0" fontId="21" fillId="0" borderId="30" xfId="0" applyFont="1" applyBorder="1">
      <alignment vertical="center"/>
    </xf>
    <xf numFmtId="0" fontId="27" fillId="3" borderId="16" xfId="0" applyFont="1" applyFill="1" applyBorder="1" applyAlignment="1">
      <alignment horizontal="center" vertical="center" shrinkToFit="1"/>
    </xf>
    <xf numFmtId="179" fontId="28" fillId="0" borderId="16" xfId="0" applyNumberFormat="1" applyFont="1" applyBorder="1" applyAlignment="1">
      <alignment vertical="center" shrinkToFit="1"/>
    </xf>
    <xf numFmtId="179" fontId="28" fillId="0" borderId="17" xfId="0" applyNumberFormat="1" applyFont="1" applyBorder="1" applyAlignment="1">
      <alignment vertical="center" shrinkToFit="1"/>
    </xf>
    <xf numFmtId="0" fontId="16" fillId="0" borderId="0" xfId="0" applyFont="1">
      <alignment vertical="center"/>
    </xf>
    <xf numFmtId="0" fontId="29" fillId="0" borderId="0" xfId="0" applyFont="1" applyAlignment="1">
      <alignment horizontal="left" vertical="center"/>
    </xf>
    <xf numFmtId="0" fontId="16" fillId="0" borderId="0" xfId="0" applyFont="1" applyAlignment="1">
      <alignment horizontal="left" vertical="center"/>
    </xf>
    <xf numFmtId="0" fontId="20" fillId="0" borderId="0" xfId="0" applyFont="1" applyAlignment="1">
      <alignment horizontal="left" vertical="center"/>
    </xf>
    <xf numFmtId="0" fontId="17" fillId="0" borderId="0" xfId="0" applyFont="1" applyAlignment="1">
      <alignment vertical="center"/>
    </xf>
    <xf numFmtId="0" fontId="20" fillId="0" borderId="0" xfId="0" applyFont="1" applyAlignment="1">
      <alignment vertical="center"/>
    </xf>
    <xf numFmtId="0" fontId="17" fillId="0" borderId="4" xfId="0" applyFont="1" applyBorder="1" applyAlignment="1">
      <alignment vertical="center" shrinkToFit="1"/>
    </xf>
    <xf numFmtId="0" fontId="17" fillId="0" borderId="5" xfId="0" applyFont="1" applyBorder="1" applyAlignment="1">
      <alignment vertical="center" shrinkToFit="1"/>
    </xf>
    <xf numFmtId="0" fontId="17" fillId="4" borderId="67" xfId="0" applyFont="1" applyFill="1" applyBorder="1" applyAlignment="1">
      <alignment vertical="center"/>
    </xf>
    <xf numFmtId="0" fontId="17" fillId="0" borderId="0" xfId="0" applyFont="1" applyBorder="1" applyAlignment="1">
      <alignment vertical="center" shrinkToFit="1"/>
    </xf>
    <xf numFmtId="0" fontId="17" fillId="0" borderId="7" xfId="0" applyFont="1" applyBorder="1" applyAlignment="1">
      <alignment vertical="center" shrinkToFit="1"/>
    </xf>
    <xf numFmtId="0" fontId="17" fillId="4" borderId="68" xfId="0" applyFont="1" applyFill="1" applyBorder="1" applyAlignment="1">
      <alignment vertical="center"/>
    </xf>
    <xf numFmtId="0" fontId="17" fillId="0" borderId="19" xfId="0" applyFont="1" applyBorder="1" applyAlignment="1">
      <alignment vertical="center" shrinkToFit="1"/>
    </xf>
    <xf numFmtId="0" fontId="17" fillId="0" borderId="20" xfId="0" applyFont="1" applyBorder="1" applyAlignment="1">
      <alignment vertical="center" shrinkToFit="1"/>
    </xf>
    <xf numFmtId="0" fontId="17" fillId="4" borderId="3" xfId="0" applyFont="1" applyFill="1" applyBorder="1" applyAlignment="1">
      <alignment vertical="center"/>
    </xf>
    <xf numFmtId="0" fontId="30" fillId="0" borderId="0" xfId="0" applyFont="1">
      <alignment vertical="center"/>
    </xf>
    <xf numFmtId="3" fontId="17" fillId="0" borderId="0" xfId="0" applyNumberFormat="1" applyFont="1">
      <alignment vertical="center"/>
    </xf>
    <xf numFmtId="0" fontId="17" fillId="0" borderId="10" xfId="0" applyFont="1" applyBorder="1" applyAlignment="1">
      <alignment horizontal="center" vertical="center"/>
    </xf>
    <xf numFmtId="49" fontId="0" fillId="0" borderId="0" xfId="0" applyNumberFormat="1" applyAlignment="1">
      <alignment horizontal="center" vertical="center"/>
    </xf>
    <xf numFmtId="49" fontId="17" fillId="0" borderId="10" xfId="0" applyNumberFormat="1" applyFont="1" applyBorder="1" applyAlignment="1">
      <alignment horizontal="center" vertical="center"/>
    </xf>
    <xf numFmtId="0" fontId="17" fillId="0" borderId="10" xfId="0" applyFont="1" applyBorder="1">
      <alignment vertical="center"/>
    </xf>
    <xf numFmtId="49" fontId="0" fillId="0" borderId="10" xfId="0" applyNumberFormat="1" applyBorder="1" applyAlignment="1">
      <alignment horizontal="center" vertical="center"/>
    </xf>
    <xf numFmtId="0" fontId="0" fillId="0" borderId="10" xfId="0" applyBorder="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0" borderId="70" xfId="0" applyFont="1" applyBorder="1">
      <alignment vertical="center"/>
    </xf>
    <xf numFmtId="41" fontId="30" fillId="0" borderId="69" xfId="2" applyFont="1" applyBorder="1">
      <alignment vertical="center"/>
    </xf>
    <xf numFmtId="3" fontId="17" fillId="3" borderId="10" xfId="0" applyNumberFormat="1" applyFont="1" applyFill="1" applyBorder="1">
      <alignment vertical="center"/>
    </xf>
    <xf numFmtId="3" fontId="17" fillId="3" borderId="72" xfId="0" applyNumberFormat="1" applyFont="1" applyFill="1" applyBorder="1">
      <alignment vertical="center"/>
    </xf>
    <xf numFmtId="3" fontId="17" fillId="3" borderId="71" xfId="0" applyNumberFormat="1" applyFont="1" applyFill="1" applyBorder="1">
      <alignment vertical="center"/>
    </xf>
    <xf numFmtId="0" fontId="17" fillId="3" borderId="72" xfId="0" applyFont="1" applyFill="1" applyBorder="1" applyAlignment="1">
      <alignment horizontal="center" vertical="center"/>
    </xf>
    <xf numFmtId="10" fontId="17" fillId="3" borderId="71" xfId="0" applyNumberFormat="1" applyFont="1" applyFill="1" applyBorder="1" applyAlignment="1">
      <alignment horizontal="center" vertical="center"/>
    </xf>
    <xf numFmtId="10" fontId="17" fillId="3" borderId="10" xfId="0" applyNumberFormat="1" applyFont="1" applyFill="1" applyBorder="1" applyAlignment="1">
      <alignment horizontal="center" vertical="center"/>
    </xf>
    <xf numFmtId="9" fontId="0" fillId="0" borderId="10" xfId="0" applyNumberFormat="1" applyBorder="1">
      <alignment vertical="center"/>
    </xf>
    <xf numFmtId="3" fontId="0" fillId="0" borderId="10" xfId="0" applyNumberFormat="1" applyBorder="1">
      <alignment vertical="center"/>
    </xf>
    <xf numFmtId="0" fontId="0" fillId="3" borderId="10" xfId="0" applyFill="1" applyBorder="1" applyAlignment="1">
      <alignment horizontal="center" vertical="center"/>
    </xf>
    <xf numFmtId="41" fontId="0" fillId="3" borderId="10" xfId="0" applyNumberFormat="1" applyFill="1" applyBorder="1" applyAlignment="1">
      <alignment horizontal="center" vertical="center"/>
    </xf>
    <xf numFmtId="0" fontId="21" fillId="0" borderId="14" xfId="0" applyFont="1" applyBorder="1">
      <alignment vertical="center"/>
    </xf>
    <xf numFmtId="0" fontId="21" fillId="0" borderId="12" xfId="0" applyFont="1" applyBorder="1">
      <alignment vertical="center"/>
    </xf>
    <xf numFmtId="0" fontId="21" fillId="0" borderId="45" xfId="0" applyFont="1" applyBorder="1">
      <alignment vertical="center"/>
    </xf>
    <xf numFmtId="0" fontId="21" fillId="0" borderId="1" xfId="0" applyFont="1" applyBorder="1">
      <alignment vertical="center"/>
    </xf>
    <xf numFmtId="0" fontId="21" fillId="0" borderId="48" xfId="0" applyFont="1" applyBorder="1">
      <alignment vertical="center"/>
    </xf>
    <xf numFmtId="0" fontId="21" fillId="0" borderId="15" xfId="0" applyFont="1" applyBorder="1">
      <alignment vertical="center"/>
    </xf>
    <xf numFmtId="0" fontId="21" fillId="0" borderId="2" xfId="0" applyFont="1" applyBorder="1">
      <alignment vertical="center"/>
    </xf>
    <xf numFmtId="0" fontId="21" fillId="0" borderId="49" xfId="0" applyFont="1" applyBorder="1">
      <alignment vertical="center"/>
    </xf>
    <xf numFmtId="0" fontId="21" fillId="0" borderId="0" xfId="0" quotePrefix="1" applyFont="1">
      <alignment vertical="center"/>
    </xf>
    <xf numFmtId="0" fontId="21" fillId="0" borderId="51" xfId="0" applyFont="1" applyBorder="1" applyAlignment="1">
      <alignment horizontal="center" vertical="center"/>
    </xf>
    <xf numFmtId="0" fontId="21" fillId="0" borderId="5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5" xfId="0" applyFont="1" applyBorder="1" applyAlignment="1">
      <alignment horizontal="center" vertical="center"/>
    </xf>
    <xf numFmtId="0" fontId="21" fillId="0" borderId="84" xfId="0" applyFont="1" applyBorder="1">
      <alignment vertical="center"/>
    </xf>
    <xf numFmtId="0" fontId="36" fillId="7" borderId="10" xfId="0" applyFont="1" applyFill="1" applyBorder="1" applyAlignment="1">
      <alignment horizontal="center" vertical="center"/>
    </xf>
    <xf numFmtId="178" fontId="38" fillId="0" borderId="10" xfId="0" quotePrefix="1" applyNumberFormat="1" applyFont="1" applyBorder="1" applyAlignment="1">
      <alignment horizontal="center" vertical="center"/>
    </xf>
    <xf numFmtId="0" fontId="0" fillId="6" borderId="10" xfId="0" applyFill="1" applyBorder="1" applyAlignment="1">
      <alignment horizontal="center" vertical="center"/>
    </xf>
    <xf numFmtId="3" fontId="0" fillId="6" borderId="10" xfId="2" applyNumberFormat="1" applyFont="1" applyFill="1" applyBorder="1" applyAlignment="1">
      <alignment horizontal="center" vertical="center"/>
    </xf>
    <xf numFmtId="14" fontId="0" fillId="6" borderId="10" xfId="0" applyNumberFormat="1" applyFill="1" applyBorder="1" applyAlignment="1">
      <alignment horizontal="center" vertical="center"/>
    </xf>
    <xf numFmtId="0" fontId="0" fillId="8" borderId="10" xfId="0" applyFill="1" applyBorder="1" applyAlignment="1">
      <alignment horizontal="center" vertical="center"/>
    </xf>
    <xf numFmtId="0" fontId="21" fillId="6" borderId="0" xfId="0" applyFont="1" applyFill="1">
      <alignment vertical="center"/>
    </xf>
    <xf numFmtId="0" fontId="20" fillId="0" borderId="46" xfId="0" applyFont="1" applyBorder="1" applyAlignment="1">
      <alignment vertical="center"/>
    </xf>
    <xf numFmtId="0" fontId="30" fillId="0" borderId="46" xfId="0" applyFont="1" applyBorder="1" applyAlignment="1">
      <alignment vertical="center"/>
    </xf>
    <xf numFmtId="0" fontId="30" fillId="0" borderId="46" xfId="0" applyFont="1" applyBorder="1" applyAlignment="1">
      <alignment horizontal="right" vertical="center"/>
    </xf>
    <xf numFmtId="0" fontId="21" fillId="0" borderId="22" xfId="0" applyFont="1" applyBorder="1">
      <alignment vertical="center"/>
    </xf>
    <xf numFmtId="0" fontId="21" fillId="0" borderId="23" xfId="0" applyFont="1" applyBorder="1">
      <alignment vertical="center"/>
    </xf>
    <xf numFmtId="0" fontId="26" fillId="0" borderId="29" xfId="0" applyFont="1" applyBorder="1" applyAlignment="1">
      <alignment horizontal="right" vertical="center"/>
    </xf>
    <xf numFmtId="0" fontId="19" fillId="0" borderId="21" xfId="0" applyFont="1" applyBorder="1">
      <alignment vertical="center"/>
    </xf>
    <xf numFmtId="0" fontId="31" fillId="0" borderId="0" xfId="0" applyFont="1" applyBorder="1">
      <alignment vertical="center"/>
    </xf>
    <xf numFmtId="0" fontId="31" fillId="0" borderId="29" xfId="0" applyFont="1" applyBorder="1">
      <alignment vertical="center"/>
    </xf>
    <xf numFmtId="0" fontId="16" fillId="0" borderId="0" xfId="3" applyFont="1">
      <alignment vertical="center"/>
    </xf>
    <xf numFmtId="0" fontId="15" fillId="0" borderId="0" xfId="3" applyFont="1">
      <alignment vertical="center"/>
    </xf>
    <xf numFmtId="0" fontId="46" fillId="0" borderId="0" xfId="4" applyAlignment="1" applyProtection="1">
      <alignment vertical="center"/>
    </xf>
    <xf numFmtId="9" fontId="47" fillId="0" borderId="0" xfId="3" applyNumberFormat="1" applyFont="1" applyAlignment="1">
      <alignment horizontal="center" vertical="center"/>
    </xf>
    <xf numFmtId="0" fontId="15" fillId="0" borderId="10" xfId="3" applyFont="1" applyBorder="1" applyAlignment="1">
      <alignment horizontal="center" vertical="center"/>
    </xf>
    <xf numFmtId="0" fontId="15" fillId="0" borderId="85" xfId="3" applyFont="1" applyBorder="1" applyAlignment="1">
      <alignment horizontal="center" vertical="center"/>
    </xf>
    <xf numFmtId="0" fontId="15" fillId="0" borderId="0" xfId="3" applyFont="1" applyAlignment="1">
      <alignment horizontal="center" vertical="center"/>
    </xf>
    <xf numFmtId="0" fontId="48" fillId="7" borderId="10" xfId="3" applyFont="1" applyFill="1" applyBorder="1" applyAlignment="1">
      <alignment horizontal="center" vertical="center"/>
    </xf>
    <xf numFmtId="0" fontId="15" fillId="0" borderId="70" xfId="3" applyFont="1" applyBorder="1" applyAlignment="1">
      <alignment horizontal="center" vertical="center"/>
    </xf>
    <xf numFmtId="180" fontId="47" fillId="0" borderId="86" xfId="3" applyNumberFormat="1" applyFont="1" applyBorder="1">
      <alignment vertical="center"/>
    </xf>
    <xf numFmtId="14" fontId="47" fillId="0" borderId="87" xfId="3" applyNumberFormat="1" applyFont="1" applyBorder="1">
      <alignment vertical="center"/>
    </xf>
    <xf numFmtId="0" fontId="47" fillId="0" borderId="87" xfId="3" applyFont="1" applyBorder="1" applyAlignment="1">
      <alignment horizontal="center" vertical="center"/>
    </xf>
    <xf numFmtId="178" fontId="47" fillId="0" borderId="87" xfId="3" applyNumberFormat="1" applyFont="1" applyBorder="1" applyAlignment="1">
      <alignment horizontal="center" vertical="center"/>
    </xf>
    <xf numFmtId="178" fontId="49" fillId="0" borderId="87" xfId="3" applyNumberFormat="1" applyFont="1" applyBorder="1" applyAlignment="1">
      <alignment horizontal="left" vertical="center" wrapText="1"/>
    </xf>
    <xf numFmtId="41" fontId="47" fillId="0" borderId="88" xfId="5" applyFont="1" applyFill="1" applyBorder="1">
      <alignment vertical="center"/>
    </xf>
    <xf numFmtId="9" fontId="15" fillId="0" borderId="89" xfId="3" applyNumberFormat="1" applyFont="1" applyBorder="1" applyAlignment="1">
      <alignment horizontal="center" vertical="center"/>
    </xf>
    <xf numFmtId="41" fontId="15" fillId="8" borderId="10" xfId="5" applyFont="1" applyFill="1" applyBorder="1">
      <alignment vertical="center"/>
    </xf>
    <xf numFmtId="41" fontId="50" fillId="8" borderId="10" xfId="5" applyFont="1" applyFill="1" applyBorder="1">
      <alignment vertical="center"/>
    </xf>
    <xf numFmtId="49" fontId="50" fillId="0" borderId="10" xfId="5" applyNumberFormat="1" applyFont="1" applyFill="1" applyBorder="1">
      <alignment vertical="center"/>
    </xf>
    <xf numFmtId="49" fontId="50" fillId="0" borderId="10" xfId="5" applyNumberFormat="1" applyFont="1" applyFill="1" applyBorder="1" applyAlignment="1">
      <alignment horizontal="left" vertical="center" wrapText="1"/>
    </xf>
    <xf numFmtId="0" fontId="15" fillId="6" borderId="10" xfId="3" applyFont="1" applyFill="1" applyBorder="1" applyAlignment="1">
      <alignment horizontal="center" vertical="center"/>
    </xf>
    <xf numFmtId="3" fontId="15" fillId="6" borderId="10" xfId="5" applyNumberFormat="1" applyFont="1" applyFill="1" applyBorder="1" applyAlignment="1">
      <alignment horizontal="center" vertical="center"/>
    </xf>
    <xf numFmtId="14" fontId="15" fillId="6" borderId="10" xfId="3" applyNumberFormat="1" applyFont="1" applyFill="1" applyBorder="1" applyAlignment="1">
      <alignment horizontal="center" vertical="center"/>
    </xf>
    <xf numFmtId="180" fontId="47" fillId="0" borderId="90" xfId="3" applyNumberFormat="1" applyFont="1" applyBorder="1">
      <alignment vertical="center"/>
    </xf>
    <xf numFmtId="14" fontId="47" fillId="0" borderId="10" xfId="3" applyNumberFormat="1" applyFont="1" applyBorder="1">
      <alignment vertical="center"/>
    </xf>
    <xf numFmtId="0" fontId="47" fillId="0" borderId="10" xfId="3" applyFont="1" applyBorder="1" applyAlignment="1">
      <alignment horizontal="center" vertical="center"/>
    </xf>
    <xf numFmtId="178" fontId="47" fillId="0" borderId="10" xfId="3" applyNumberFormat="1" applyFont="1" applyBorder="1">
      <alignment vertical="center"/>
    </xf>
    <xf numFmtId="178" fontId="49" fillId="0" borderId="10" xfId="3" applyNumberFormat="1" applyFont="1" applyBorder="1" applyAlignment="1">
      <alignment horizontal="left" vertical="center" wrapText="1"/>
    </xf>
    <xf numFmtId="41" fontId="47" fillId="0" borderId="91" xfId="5" applyFont="1" applyFill="1" applyBorder="1">
      <alignment vertical="center"/>
    </xf>
    <xf numFmtId="180" fontId="47" fillId="0" borderId="92" xfId="3" applyNumberFormat="1" applyFont="1" applyBorder="1">
      <alignment vertical="center"/>
    </xf>
    <xf numFmtId="14" fontId="47" fillId="0" borderId="93" xfId="3" applyNumberFormat="1" applyFont="1" applyBorder="1">
      <alignment vertical="center"/>
    </xf>
    <xf numFmtId="0" fontId="47" fillId="0" borderId="93" xfId="3" applyFont="1" applyBorder="1" applyAlignment="1">
      <alignment horizontal="center" vertical="center"/>
    </xf>
    <xf numFmtId="178" fontId="47" fillId="0" borderId="93" xfId="3" applyNumberFormat="1" applyFont="1" applyBorder="1">
      <alignment vertical="center"/>
    </xf>
    <xf numFmtId="178" fontId="49" fillId="0" borderId="93" xfId="3" applyNumberFormat="1" applyFont="1" applyBorder="1" applyAlignment="1">
      <alignment horizontal="left" vertical="center" wrapText="1"/>
    </xf>
    <xf numFmtId="41" fontId="47" fillId="0" borderId="94" xfId="5" applyFont="1" applyFill="1" applyBorder="1">
      <alignment vertical="center"/>
    </xf>
    <xf numFmtId="0" fontId="15" fillId="0" borderId="10" xfId="3" applyFont="1" applyBorder="1">
      <alignment vertical="center"/>
    </xf>
    <xf numFmtId="0" fontId="15" fillId="6" borderId="72" xfId="3" applyFont="1" applyFill="1" applyBorder="1">
      <alignment vertical="center"/>
    </xf>
    <xf numFmtId="41" fontId="16" fillId="3" borderId="72" xfId="5" applyFont="1" applyFill="1" applyBorder="1">
      <alignment vertical="center"/>
    </xf>
    <xf numFmtId="0" fontId="15" fillId="6" borderId="10" xfId="3" applyFont="1" applyFill="1" applyBorder="1">
      <alignment vertical="center"/>
    </xf>
    <xf numFmtId="49" fontId="16" fillId="0" borderId="10" xfId="5" applyNumberFormat="1" applyFont="1" applyFill="1" applyBorder="1">
      <alignment vertical="center"/>
    </xf>
    <xf numFmtId="49" fontId="16" fillId="0" borderId="10" xfId="5" applyNumberFormat="1" applyFont="1" applyFill="1" applyBorder="1" applyAlignment="1">
      <alignment horizontal="left" vertical="center" wrapText="1"/>
    </xf>
    <xf numFmtId="0" fontId="51" fillId="10" borderId="95" xfId="3" applyFont="1" applyFill="1" applyBorder="1" applyAlignment="1">
      <alignment horizontal="center" vertical="center" wrapText="1"/>
    </xf>
    <xf numFmtId="0" fontId="51" fillId="10" borderId="96" xfId="3" applyFont="1" applyFill="1" applyBorder="1" applyAlignment="1">
      <alignment horizontal="center" vertical="center" wrapText="1"/>
    </xf>
    <xf numFmtId="0" fontId="51" fillId="10" borderId="97" xfId="3" applyFont="1" applyFill="1" applyBorder="1" applyAlignment="1">
      <alignment horizontal="center" vertical="center" wrapText="1"/>
    </xf>
    <xf numFmtId="0" fontId="51" fillId="10" borderId="98" xfId="3" applyFont="1" applyFill="1" applyBorder="1" applyAlignment="1">
      <alignment horizontal="center" vertical="center" wrapText="1"/>
    </xf>
    <xf numFmtId="0" fontId="51" fillId="10" borderId="99" xfId="3" applyFont="1" applyFill="1" applyBorder="1" applyAlignment="1">
      <alignment horizontal="center" vertical="center" wrapText="1"/>
    </xf>
    <xf numFmtId="0" fontId="51" fillId="10" borderId="100" xfId="3" applyFont="1" applyFill="1" applyBorder="1" applyAlignment="1">
      <alignment horizontal="center" vertical="center" wrapText="1"/>
    </xf>
    <xf numFmtId="0" fontId="15" fillId="0" borderId="0" xfId="3" quotePrefix="1" applyFont="1">
      <alignment vertical="center"/>
    </xf>
    <xf numFmtId="0" fontId="51" fillId="10" borderId="101" xfId="3" applyFont="1" applyFill="1" applyBorder="1" applyAlignment="1">
      <alignment horizontal="center" vertical="center" wrapText="1"/>
    </xf>
    <xf numFmtId="0" fontId="51" fillId="10" borderId="102" xfId="3" applyFont="1" applyFill="1" applyBorder="1" applyAlignment="1">
      <alignment horizontal="center" vertical="center" wrapText="1"/>
    </xf>
    <xf numFmtId="3" fontId="15" fillId="0" borderId="0" xfId="3" quotePrefix="1" applyNumberFormat="1" applyFont="1">
      <alignment vertical="center"/>
    </xf>
    <xf numFmtId="3" fontId="15" fillId="0" borderId="0" xfId="3" applyNumberFormat="1" applyFont="1">
      <alignment vertical="center"/>
    </xf>
    <xf numFmtId="0" fontId="0" fillId="0" borderId="0" xfId="0" applyAlignment="1">
      <alignment horizontal="center" vertical="center"/>
    </xf>
    <xf numFmtId="0" fontId="0" fillId="0" borderId="10" xfId="0" applyBorder="1" applyAlignment="1">
      <alignment horizontal="center" vertical="center"/>
    </xf>
    <xf numFmtId="0" fontId="51" fillId="10" borderId="10" xfId="3" applyFont="1" applyFill="1" applyBorder="1" applyAlignment="1">
      <alignment horizontal="center" vertical="center" wrapText="1"/>
    </xf>
    <xf numFmtId="41" fontId="0" fillId="12" borderId="10" xfId="2" applyNumberFormat="1" applyFont="1" applyFill="1" applyBorder="1">
      <alignment vertical="center"/>
    </xf>
    <xf numFmtId="41" fontId="0" fillId="12" borderId="10" xfId="0" applyNumberFormat="1" applyFill="1" applyBorder="1">
      <alignment vertical="center"/>
    </xf>
    <xf numFmtId="9" fontId="54" fillId="0" borderId="10" xfId="0" applyNumberFormat="1" applyFont="1" applyBorder="1" applyAlignment="1">
      <alignment horizontal="center" vertical="center"/>
    </xf>
    <xf numFmtId="0" fontId="0" fillId="0" borderId="72" xfId="0" applyBorder="1" applyAlignment="1">
      <alignment horizontal="center" vertical="center"/>
    </xf>
    <xf numFmtId="0" fontId="0" fillId="0" borderId="85" xfId="0" applyBorder="1" applyAlignment="1">
      <alignment horizontal="center" vertical="center"/>
    </xf>
    <xf numFmtId="0" fontId="0" fillId="2" borderId="10" xfId="0" applyFill="1" applyBorder="1" applyAlignment="1">
      <alignment horizontal="center" vertical="center"/>
    </xf>
    <xf numFmtId="177" fontId="47" fillId="0" borderId="10" xfId="0" applyNumberFormat="1" applyFont="1" applyBorder="1" applyAlignment="1">
      <alignment horizontal="center" vertical="center"/>
    </xf>
    <xf numFmtId="0" fontId="47" fillId="0" borderId="10" xfId="0" applyFont="1" applyBorder="1" applyAlignment="1">
      <alignment horizontal="center" vertical="center" shrinkToFit="1"/>
    </xf>
    <xf numFmtId="178" fontId="47" fillId="0" borderId="10" xfId="0" applyNumberFormat="1" applyFont="1" applyBorder="1" applyAlignment="1">
      <alignment horizontal="center" vertical="center" shrinkToFit="1"/>
    </xf>
    <xf numFmtId="0" fontId="0" fillId="13" borderId="10" xfId="0" applyFill="1" applyBorder="1" applyAlignment="1">
      <alignment horizontal="center" vertical="center"/>
    </xf>
    <xf numFmtId="0" fontId="0" fillId="13" borderId="10" xfId="0" applyFill="1" applyBorder="1">
      <alignment vertical="center"/>
    </xf>
    <xf numFmtId="0" fontId="0" fillId="13" borderId="10" xfId="0" applyFill="1" applyBorder="1" applyAlignment="1">
      <alignment horizontal="center" vertical="center"/>
    </xf>
    <xf numFmtId="0" fontId="0" fillId="13" borderId="85" xfId="0" applyFill="1" applyBorder="1" applyAlignment="1">
      <alignment horizontal="center" vertical="center"/>
    </xf>
    <xf numFmtId="182" fontId="16" fillId="0" borderId="10" xfId="0" applyNumberFormat="1" applyFont="1" applyBorder="1" applyAlignment="1">
      <alignment horizontal="center" vertical="center" shrinkToFit="1"/>
    </xf>
    <xf numFmtId="41" fontId="47" fillId="0" borderId="10" xfId="2" applyFont="1" applyBorder="1" applyAlignment="1">
      <alignment vertical="center" shrinkToFit="1"/>
    </xf>
    <xf numFmtId="41" fontId="0" fillId="9" borderId="10" xfId="2" applyNumberFormat="1" applyFont="1" applyFill="1" applyBorder="1" applyAlignment="1">
      <alignment vertical="center" shrinkToFit="1"/>
    </xf>
    <xf numFmtId="9" fontId="56" fillId="12" borderId="10" xfId="0" applyNumberFormat="1" applyFont="1" applyFill="1" applyBorder="1" applyAlignment="1">
      <alignment horizontal="center" vertical="center" shrinkToFit="1"/>
    </xf>
    <xf numFmtId="41" fontId="0" fillId="9" borderId="10" xfId="2" applyFont="1" applyFill="1" applyBorder="1" applyAlignment="1">
      <alignment vertical="center" shrinkToFit="1"/>
    </xf>
    <xf numFmtId="41" fontId="0" fillId="9" borderId="10" xfId="0" applyNumberFormat="1" applyFill="1" applyBorder="1" applyAlignment="1">
      <alignment vertical="center" shrinkToFit="1"/>
    </xf>
    <xf numFmtId="41" fontId="0" fillId="11" borderId="10" xfId="0" applyNumberFormat="1" applyFill="1" applyBorder="1" applyAlignment="1">
      <alignment vertical="center" shrinkToFit="1"/>
    </xf>
    <xf numFmtId="0" fontId="0" fillId="0" borderId="10" xfId="0" applyBorder="1" applyAlignment="1">
      <alignment horizontal="center" vertical="center" shrinkToFit="1"/>
    </xf>
    <xf numFmtId="0" fontId="21" fillId="8" borderId="10" xfId="0" applyFont="1" applyFill="1" applyBorder="1" applyAlignment="1">
      <alignment horizontal="center" vertical="center" shrinkToFit="1"/>
    </xf>
    <xf numFmtId="182" fontId="55" fillId="2" borderId="10" xfId="0" applyNumberFormat="1" applyFont="1" applyFill="1" applyBorder="1" applyAlignment="1">
      <alignment horizontal="center" vertical="center" shrinkToFit="1"/>
    </xf>
    <xf numFmtId="0" fontId="0" fillId="2" borderId="10" xfId="0" applyFill="1" applyBorder="1" applyAlignment="1">
      <alignment horizontal="center" vertical="center" shrinkToFit="1"/>
    </xf>
    <xf numFmtId="0" fontId="0" fillId="0" borderId="10" xfId="0" applyBorder="1" applyAlignment="1">
      <alignment horizontal="center" vertical="center" shrinkToFit="1"/>
    </xf>
    <xf numFmtId="181" fontId="0" fillId="9" borderId="10" xfId="0" applyNumberFormat="1" applyFill="1" applyBorder="1" applyAlignment="1">
      <alignment horizontal="center" vertical="center" shrinkToFit="1"/>
    </xf>
    <xf numFmtId="0" fontId="0" fillId="13" borderId="10" xfId="0" applyFill="1" applyBorder="1" applyAlignment="1">
      <alignment vertical="center" shrinkToFit="1"/>
    </xf>
    <xf numFmtId="41" fontId="0" fillId="2" borderId="10" xfId="0" applyNumberFormat="1" applyFill="1" applyBorder="1" applyAlignment="1">
      <alignment horizontal="center" vertical="center"/>
    </xf>
    <xf numFmtId="180" fontId="16" fillId="0" borderId="10" xfId="0" applyNumberFormat="1" applyFont="1" applyBorder="1" applyAlignment="1">
      <alignment horizontal="center" vertical="center" shrinkToFit="1"/>
    </xf>
    <xf numFmtId="0" fontId="0" fillId="13" borderId="85" xfId="0" applyFill="1" applyBorder="1" applyAlignment="1">
      <alignment horizontal="center" vertical="center"/>
    </xf>
    <xf numFmtId="0" fontId="0" fillId="13" borderId="10" xfId="0" applyFill="1" applyBorder="1" applyAlignment="1">
      <alignment horizontal="center" vertical="center"/>
    </xf>
    <xf numFmtId="0" fontId="47" fillId="0" borderId="85" xfId="0" applyFont="1" applyBorder="1" applyAlignment="1">
      <alignment horizontal="center" vertical="center"/>
    </xf>
    <xf numFmtId="0" fontId="0" fillId="0" borderId="10" xfId="0" applyBorder="1" applyAlignment="1">
      <alignment horizontal="center" vertical="center"/>
    </xf>
    <xf numFmtId="0" fontId="0" fillId="0" borderId="85" xfId="0" applyBorder="1" applyAlignment="1">
      <alignment horizontal="center" vertical="center"/>
    </xf>
    <xf numFmtId="0" fontId="0" fillId="0" borderId="72" xfId="0" applyBorder="1" applyAlignment="1">
      <alignment horizontal="center" vertical="center"/>
    </xf>
    <xf numFmtId="0" fontId="0" fillId="0" borderId="10" xfId="0" applyBorder="1" applyAlignment="1">
      <alignment horizontal="center" vertical="center" shrinkToFit="1"/>
    </xf>
    <xf numFmtId="0" fontId="58" fillId="0" borderId="10" xfId="0" applyFont="1" applyBorder="1" applyAlignment="1">
      <alignment horizontal="center" vertical="center" shrinkToFit="1"/>
    </xf>
    <xf numFmtId="177" fontId="58" fillId="0" borderId="10" xfId="0" applyNumberFormat="1" applyFont="1" applyBorder="1" applyAlignment="1">
      <alignment horizontal="center" vertical="center"/>
    </xf>
    <xf numFmtId="0" fontId="58" fillId="0" borderId="0" xfId="0" applyFont="1">
      <alignment vertical="center"/>
    </xf>
    <xf numFmtId="0" fontId="56" fillId="0" borderId="10" xfId="0" applyFont="1" applyBorder="1" applyAlignment="1">
      <alignment horizontal="center" vertical="center"/>
    </xf>
    <xf numFmtId="182" fontId="55" fillId="0" borderId="10" xfId="0" applyNumberFormat="1" applyFont="1" applyBorder="1" applyAlignment="1">
      <alignment horizontal="center" vertical="center" shrinkToFit="1"/>
    </xf>
    <xf numFmtId="0" fontId="0" fillId="8" borderId="85" xfId="0" applyFill="1" applyBorder="1" applyAlignment="1">
      <alignment horizontal="center" vertical="center"/>
    </xf>
    <xf numFmtId="0" fontId="0" fillId="0" borderId="72" xfId="0" applyBorder="1" applyAlignment="1">
      <alignment horizontal="center" vertical="center" shrinkToFit="1"/>
    </xf>
    <xf numFmtId="0" fontId="47" fillId="0" borderId="72" xfId="0" applyFont="1" applyBorder="1" applyAlignment="1">
      <alignment horizontal="center" vertical="center" shrinkToFit="1"/>
    </xf>
    <xf numFmtId="178" fontId="47" fillId="0" borderId="72" xfId="0" applyNumberFormat="1" applyFont="1" applyBorder="1" applyAlignment="1">
      <alignment horizontal="center" vertical="center" shrinkToFit="1"/>
    </xf>
    <xf numFmtId="0" fontId="21" fillId="8" borderId="72" xfId="0" applyFont="1" applyFill="1" applyBorder="1" applyAlignment="1">
      <alignment horizontal="center" vertical="center" shrinkToFit="1"/>
    </xf>
    <xf numFmtId="182" fontId="55" fillId="0" borderId="72" xfId="0" applyNumberFormat="1" applyFont="1" applyBorder="1" applyAlignment="1">
      <alignment horizontal="center" vertical="center" shrinkToFit="1"/>
    </xf>
    <xf numFmtId="182" fontId="55" fillId="2" borderId="72" xfId="0" applyNumberFormat="1" applyFont="1" applyFill="1" applyBorder="1" applyAlignment="1">
      <alignment horizontal="center" vertical="center" shrinkToFit="1"/>
    </xf>
    <xf numFmtId="41" fontId="47" fillId="0" borderId="72" xfId="2" applyFont="1" applyBorder="1" applyAlignment="1">
      <alignment vertical="center" shrinkToFit="1"/>
    </xf>
    <xf numFmtId="41" fontId="0" fillId="9" borderId="72" xfId="2" applyNumberFormat="1" applyFont="1" applyFill="1" applyBorder="1" applyAlignment="1">
      <alignment vertical="center" shrinkToFit="1"/>
    </xf>
    <xf numFmtId="9" fontId="56" fillId="12" borderId="72" xfId="0" applyNumberFormat="1" applyFont="1" applyFill="1" applyBorder="1" applyAlignment="1">
      <alignment horizontal="center" vertical="center" shrinkToFit="1"/>
    </xf>
    <xf numFmtId="41" fontId="0" fillId="9" borderId="72" xfId="2" applyFont="1" applyFill="1" applyBorder="1" applyAlignment="1">
      <alignment vertical="center" shrinkToFit="1"/>
    </xf>
    <xf numFmtId="41" fontId="0" fillId="9" borderId="72" xfId="0" applyNumberFormat="1" applyFill="1" applyBorder="1" applyAlignment="1">
      <alignment vertical="center" shrinkToFit="1"/>
    </xf>
    <xf numFmtId="0" fontId="0" fillId="13" borderId="103" xfId="0" applyFill="1" applyBorder="1" applyAlignment="1">
      <alignment horizontal="center" vertical="center"/>
    </xf>
    <xf numFmtId="9" fontId="54" fillId="0" borderId="103" xfId="0" applyNumberFormat="1" applyFont="1" applyBorder="1" applyAlignment="1">
      <alignment horizontal="center" vertical="center"/>
    </xf>
    <xf numFmtId="180" fontId="55" fillId="0" borderId="72" xfId="0" applyNumberFormat="1" applyFont="1" applyBorder="1" applyAlignment="1">
      <alignment horizontal="center" vertical="center" shrinkToFit="1"/>
    </xf>
    <xf numFmtId="180" fontId="55" fillId="0" borderId="10" xfId="0" applyNumberFormat="1" applyFont="1" applyBorder="1" applyAlignment="1">
      <alignment horizontal="center" vertical="center" shrinkToFit="1"/>
    </xf>
    <xf numFmtId="0" fontId="56" fillId="0" borderId="72" xfId="0" applyFont="1" applyBorder="1" applyAlignment="1">
      <alignment horizontal="center" vertical="center" shrinkToFit="1"/>
    </xf>
    <xf numFmtId="0" fontId="0" fillId="13" borderId="10" xfId="0" applyFill="1" applyBorder="1" applyAlignment="1">
      <alignment vertical="center"/>
    </xf>
    <xf numFmtId="0" fontId="0" fillId="13" borderId="70" xfId="0" applyFill="1" applyBorder="1" applyAlignment="1">
      <alignment vertical="center"/>
    </xf>
    <xf numFmtId="0" fontId="56" fillId="0" borderId="10" xfId="0" applyFont="1" applyBorder="1" applyAlignment="1">
      <alignment horizontal="center" vertical="center" shrinkToFit="1"/>
    </xf>
    <xf numFmtId="177" fontId="56" fillId="0" borderId="10" xfId="0" applyNumberFormat="1" applyFont="1" applyBorder="1" applyAlignment="1">
      <alignment horizontal="center" vertical="center"/>
    </xf>
    <xf numFmtId="0" fontId="47" fillId="0" borderId="10" xfId="0" applyFont="1" applyBorder="1" applyAlignment="1">
      <alignment vertical="center"/>
    </xf>
    <xf numFmtId="0" fontId="0" fillId="13" borderId="70" xfId="0" applyFill="1" applyBorder="1">
      <alignment vertical="center"/>
    </xf>
    <xf numFmtId="0" fontId="0" fillId="0" borderId="10" xfId="0" applyBorder="1" applyAlignment="1">
      <alignment horizontal="center" vertical="center"/>
    </xf>
    <xf numFmtId="0" fontId="40" fillId="0" borderId="0" xfId="3" applyFont="1">
      <alignment vertical="center"/>
    </xf>
    <xf numFmtId="0" fontId="0" fillId="0" borderId="10" xfId="0" applyBorder="1" applyAlignment="1">
      <alignment horizontal="center" vertical="center"/>
    </xf>
    <xf numFmtId="0" fontId="0" fillId="0" borderId="72" xfId="0" applyBorder="1" applyAlignment="1">
      <alignment horizontal="center" vertical="center"/>
    </xf>
    <xf numFmtId="0" fontId="0" fillId="0" borderId="10" xfId="0" applyBorder="1" applyAlignment="1">
      <alignment horizontal="center" vertical="center" wrapText="1"/>
    </xf>
    <xf numFmtId="0" fontId="21" fillId="8" borderId="70" xfId="0" applyFont="1" applyFill="1" applyBorder="1" applyAlignment="1">
      <alignment horizontal="center" vertical="center" shrinkToFit="1"/>
    </xf>
    <xf numFmtId="180" fontId="16" fillId="0" borderId="72" xfId="0" applyNumberFormat="1" applyFont="1" applyBorder="1" applyAlignment="1">
      <alignment horizontal="center" vertical="center" shrinkToFit="1"/>
    </xf>
    <xf numFmtId="182" fontId="16" fillId="0" borderId="72" xfId="0" applyNumberFormat="1" applyFont="1" applyBorder="1" applyAlignment="1">
      <alignment horizontal="center" vertical="center" shrinkToFit="1"/>
    </xf>
    <xf numFmtId="180" fontId="54" fillId="0" borderId="106" xfId="0" applyNumberFormat="1" applyFont="1" applyBorder="1" applyAlignment="1">
      <alignment horizontal="center" vertical="center" shrinkToFit="1"/>
    </xf>
    <xf numFmtId="182" fontId="54" fillId="0" borderId="107" xfId="0" applyNumberFormat="1" applyFont="1" applyBorder="1" applyAlignment="1">
      <alignment horizontal="center" vertical="center" shrinkToFit="1"/>
    </xf>
    <xf numFmtId="49" fontId="55" fillId="0" borderId="10" xfId="0" applyNumberFormat="1" applyFont="1" applyBorder="1" applyAlignment="1">
      <alignment horizontal="center" vertical="center"/>
    </xf>
    <xf numFmtId="0" fontId="55" fillId="0" borderId="10" xfId="0" applyFont="1" applyBorder="1" applyAlignment="1">
      <alignment horizontal="center" vertical="center"/>
    </xf>
    <xf numFmtId="183" fontId="0" fillId="0" borderId="10" xfId="1" applyNumberFormat="1" applyFont="1" applyBorder="1" applyAlignment="1">
      <alignment horizontal="center" vertical="center"/>
    </xf>
    <xf numFmtId="49" fontId="0" fillId="0" borderId="72" xfId="0" applyNumberFormat="1" applyBorder="1" applyAlignment="1">
      <alignment horizontal="center" vertical="center"/>
    </xf>
    <xf numFmtId="0" fontId="60" fillId="0" borderId="10" xfId="0" applyFont="1" applyBorder="1" applyAlignment="1">
      <alignment horizontal="left" vertical="center"/>
    </xf>
    <xf numFmtId="0" fontId="0" fillId="0" borderId="10" xfId="0" applyBorder="1" applyAlignment="1">
      <alignment horizontal="left" vertical="center"/>
    </xf>
    <xf numFmtId="0" fontId="0" fillId="0" borderId="10" xfId="0" applyBorder="1" applyAlignment="1">
      <alignment horizontal="center" vertical="center" shrinkToFit="1"/>
    </xf>
    <xf numFmtId="182" fontId="55" fillId="2" borderId="84" xfId="0" applyNumberFormat="1" applyFont="1" applyFill="1" applyBorder="1" applyAlignment="1">
      <alignment horizontal="center" vertical="center" shrinkToFit="1"/>
    </xf>
    <xf numFmtId="41" fontId="0" fillId="9" borderId="89" xfId="2" applyNumberFormat="1" applyFont="1" applyFill="1" applyBorder="1" applyAlignment="1">
      <alignment vertical="center" shrinkToFit="1"/>
    </xf>
    <xf numFmtId="41" fontId="47" fillId="0" borderId="108" xfId="2" applyFont="1" applyBorder="1" applyAlignment="1">
      <alignment vertical="center" shrinkToFit="1"/>
    </xf>
    <xf numFmtId="0" fontId="0" fillId="2" borderId="72" xfId="0" applyFill="1" applyBorder="1" applyAlignment="1">
      <alignment horizontal="center" vertical="center" shrinkToFit="1"/>
    </xf>
    <xf numFmtId="41" fontId="0" fillId="12" borderId="72" xfId="2" applyNumberFormat="1" applyFont="1" applyFill="1" applyBorder="1">
      <alignment vertical="center"/>
    </xf>
    <xf numFmtId="41" fontId="0" fillId="12" borderId="72" xfId="0" applyNumberFormat="1" applyFill="1" applyBorder="1">
      <alignment vertical="center"/>
    </xf>
    <xf numFmtId="0" fontId="0" fillId="0" borderId="72" xfId="0" applyBorder="1">
      <alignment vertical="center"/>
    </xf>
    <xf numFmtId="0" fontId="56" fillId="0" borderId="72" xfId="0" applyFont="1" applyBorder="1" applyAlignment="1">
      <alignment horizontal="center" vertical="center"/>
    </xf>
    <xf numFmtId="0" fontId="15" fillId="6" borderId="72" xfId="3" applyFont="1" applyFill="1" applyBorder="1" applyAlignment="1">
      <alignment horizontal="center" vertical="center"/>
    </xf>
    <xf numFmtId="3" fontId="15" fillId="6" borderId="72" xfId="5" applyNumberFormat="1" applyFont="1" applyFill="1" applyBorder="1" applyAlignment="1">
      <alignment horizontal="center" vertical="center"/>
    </xf>
    <xf numFmtId="14" fontId="15" fillId="6" borderId="72" xfId="3" applyNumberFormat="1" applyFont="1" applyFill="1" applyBorder="1" applyAlignment="1">
      <alignment horizontal="center" vertical="center"/>
    </xf>
    <xf numFmtId="0" fontId="0" fillId="0" borderId="93" xfId="0" applyBorder="1" applyAlignment="1">
      <alignment horizontal="center" vertical="center" shrinkToFit="1"/>
    </xf>
    <xf numFmtId="0" fontId="47" fillId="0" borderId="93" xfId="0" applyFont="1" applyBorder="1" applyAlignment="1">
      <alignment horizontal="center" vertical="center" shrinkToFit="1"/>
    </xf>
    <xf numFmtId="178" fontId="47" fillId="0" borderId="93" xfId="0" applyNumberFormat="1" applyFont="1" applyBorder="1" applyAlignment="1">
      <alignment horizontal="center" vertical="center" shrinkToFit="1"/>
    </xf>
    <xf numFmtId="0" fontId="0" fillId="2" borderId="93" xfId="0" applyFill="1" applyBorder="1" applyAlignment="1">
      <alignment horizontal="center" vertical="center" shrinkToFit="1"/>
    </xf>
    <xf numFmtId="0" fontId="21" fillId="8" borderId="93" xfId="0" applyFont="1" applyFill="1" applyBorder="1" applyAlignment="1">
      <alignment horizontal="center" vertical="center" shrinkToFit="1"/>
    </xf>
    <xf numFmtId="180" fontId="16" fillId="0" borderId="93" xfId="0" applyNumberFormat="1" applyFont="1" applyBorder="1" applyAlignment="1">
      <alignment horizontal="center" vertical="center" shrinkToFit="1"/>
    </xf>
    <xf numFmtId="182" fontId="16" fillId="0" borderId="93" xfId="0" applyNumberFormat="1" applyFont="1" applyBorder="1" applyAlignment="1">
      <alignment horizontal="center" vertical="center" shrinkToFit="1"/>
    </xf>
    <xf numFmtId="182" fontId="55" fillId="2" borderId="93" xfId="0" applyNumberFormat="1" applyFont="1" applyFill="1" applyBorder="1" applyAlignment="1">
      <alignment horizontal="center" vertical="center" shrinkToFit="1"/>
    </xf>
    <xf numFmtId="41" fontId="47" fillId="0" borderId="93" xfId="2" applyFont="1" applyBorder="1" applyAlignment="1">
      <alignment vertical="center" shrinkToFit="1"/>
    </xf>
    <xf numFmtId="41" fontId="0" fillId="9" borderId="93" xfId="2" applyNumberFormat="1" applyFont="1" applyFill="1" applyBorder="1" applyAlignment="1">
      <alignment vertical="center" shrinkToFit="1"/>
    </xf>
    <xf numFmtId="9" fontId="56" fillId="12" borderId="93" xfId="0" applyNumberFormat="1" applyFont="1" applyFill="1" applyBorder="1" applyAlignment="1">
      <alignment horizontal="center" vertical="center" shrinkToFit="1"/>
    </xf>
    <xf numFmtId="41" fontId="0" fillId="9" borderId="93" xfId="2" applyFont="1" applyFill="1" applyBorder="1" applyAlignment="1">
      <alignment vertical="center" shrinkToFit="1"/>
    </xf>
    <xf numFmtId="41" fontId="0" fillId="9" borderId="93" xfId="0" applyNumberFormat="1" applyFill="1" applyBorder="1" applyAlignment="1">
      <alignment vertical="center" shrinkToFit="1"/>
    </xf>
    <xf numFmtId="0" fontId="0" fillId="0" borderId="29" xfId="0" applyBorder="1">
      <alignment vertical="center"/>
    </xf>
    <xf numFmtId="41" fontId="0" fillId="12" borderId="93" xfId="2" applyNumberFormat="1" applyFont="1" applyFill="1" applyBorder="1">
      <alignment vertical="center"/>
    </xf>
    <xf numFmtId="41" fontId="0" fillId="12" borderId="93" xfId="0" applyNumberFormat="1" applyFill="1" applyBorder="1">
      <alignment vertical="center"/>
    </xf>
    <xf numFmtId="0" fontId="0" fillId="0" borderId="93" xfId="0" applyBorder="1">
      <alignment vertical="center"/>
    </xf>
    <xf numFmtId="0" fontId="56" fillId="0" borderId="93" xfId="0" applyFont="1" applyBorder="1" applyAlignment="1">
      <alignment horizontal="center" vertical="center"/>
    </xf>
    <xf numFmtId="0" fontId="15" fillId="6" borderId="93" xfId="3" applyFont="1" applyFill="1" applyBorder="1" applyAlignment="1">
      <alignment horizontal="center" vertical="center"/>
    </xf>
    <xf numFmtId="3" fontId="15" fillId="6" borderId="93" xfId="5" applyNumberFormat="1" applyFont="1" applyFill="1" applyBorder="1" applyAlignment="1">
      <alignment horizontal="center" vertical="center"/>
    </xf>
    <xf numFmtId="14" fontId="15" fillId="6" borderId="93" xfId="3" applyNumberFormat="1" applyFont="1" applyFill="1" applyBorder="1" applyAlignment="1">
      <alignment horizontal="center" vertical="center"/>
    </xf>
    <xf numFmtId="0" fontId="0" fillId="0" borderId="19" xfId="0" applyBorder="1">
      <alignment vertical="center"/>
    </xf>
    <xf numFmtId="0" fontId="0" fillId="0" borderId="109" xfId="0" applyBorder="1">
      <alignment vertical="center"/>
    </xf>
    <xf numFmtId="0" fontId="0" fillId="0" borderId="10" xfId="0" applyBorder="1" applyAlignment="1">
      <alignment horizontal="center" vertical="center"/>
    </xf>
    <xf numFmtId="0" fontId="57" fillId="0" borderId="0" xfId="0" applyFont="1" applyAlignment="1">
      <alignment horizontal="center" vertical="center"/>
    </xf>
    <xf numFmtId="0" fontId="0" fillId="0" borderId="85" xfId="0" applyBorder="1" applyAlignment="1">
      <alignment horizontal="center" vertical="center"/>
    </xf>
    <xf numFmtId="0" fontId="0" fillId="0" borderId="72" xfId="0" applyBorder="1" applyAlignment="1">
      <alignment horizontal="center" vertical="center"/>
    </xf>
    <xf numFmtId="0" fontId="0" fillId="0" borderId="10" xfId="0" applyBorder="1" applyAlignment="1">
      <alignment horizontal="center" vertical="center" shrinkToFit="1"/>
    </xf>
    <xf numFmtId="0" fontId="0" fillId="13" borderId="10" xfId="0" applyFill="1" applyBorder="1" applyAlignment="1">
      <alignment horizontal="center" vertical="center"/>
    </xf>
    <xf numFmtId="0" fontId="0" fillId="13" borderId="85" xfId="0" applyFill="1" applyBorder="1" applyAlignment="1">
      <alignment horizontal="center" vertical="center"/>
    </xf>
    <xf numFmtId="0" fontId="0" fillId="13" borderId="70" xfId="0" applyFill="1" applyBorder="1" applyAlignment="1">
      <alignment horizontal="center" vertical="center"/>
    </xf>
    <xf numFmtId="0" fontId="0" fillId="13" borderId="89" xfId="0" applyFill="1" applyBorder="1" applyAlignment="1">
      <alignment horizontal="center" vertical="center"/>
    </xf>
    <xf numFmtId="0" fontId="58" fillId="0" borderId="85" xfId="0" applyFont="1" applyBorder="1" applyAlignment="1">
      <alignment horizontal="center" vertical="center"/>
    </xf>
    <xf numFmtId="0" fontId="58" fillId="0" borderId="70" xfId="0" applyFont="1" applyBorder="1" applyAlignment="1">
      <alignment horizontal="left" vertical="center" indent="1"/>
    </xf>
    <xf numFmtId="0" fontId="58" fillId="0" borderId="84" xfId="0" applyFont="1" applyBorder="1" applyAlignment="1">
      <alignment horizontal="left" vertical="center" indent="1"/>
    </xf>
    <xf numFmtId="0" fontId="58" fillId="0" borderId="89" xfId="0" applyFont="1" applyBorder="1" applyAlignment="1">
      <alignment horizontal="left" vertical="center" indent="1"/>
    </xf>
    <xf numFmtId="0" fontId="0" fillId="0" borderId="10" xfId="0" applyBorder="1" applyAlignment="1">
      <alignment horizontal="center" vertical="center" wrapText="1"/>
    </xf>
    <xf numFmtId="0" fontId="0" fillId="0" borderId="10" xfId="3" applyFont="1" applyBorder="1" applyAlignment="1">
      <alignment horizontal="center" vertical="center"/>
    </xf>
    <xf numFmtId="0" fontId="15" fillId="0" borderId="10" xfId="3" applyFont="1" applyBorder="1" applyAlignment="1">
      <alignment horizontal="center" vertical="center"/>
    </xf>
    <xf numFmtId="180" fontId="54" fillId="0" borderId="10" xfId="0" applyNumberFormat="1" applyFont="1" applyBorder="1" applyAlignment="1">
      <alignment horizontal="center" vertical="center"/>
    </xf>
    <xf numFmtId="0" fontId="0" fillId="13" borderId="72" xfId="0" applyFill="1" applyBorder="1" applyAlignment="1">
      <alignment horizontal="center" vertical="center"/>
    </xf>
    <xf numFmtId="0" fontId="0" fillId="13" borderId="105" xfId="0" applyFill="1" applyBorder="1" applyAlignment="1">
      <alignment horizontal="center" vertical="center"/>
    </xf>
    <xf numFmtId="0" fontId="0" fillId="13" borderId="10" xfId="0" applyFill="1" applyBorder="1" applyAlignment="1">
      <alignment horizontal="center" vertical="center" wrapText="1"/>
    </xf>
    <xf numFmtId="0" fontId="0" fillId="0" borderId="10" xfId="0" applyBorder="1" applyAlignment="1">
      <alignment horizontal="left" vertical="center" wrapText="1"/>
    </xf>
    <xf numFmtId="0" fontId="0" fillId="0" borderId="70" xfId="0" applyBorder="1" applyAlignment="1">
      <alignment horizontal="left" vertical="center" wrapText="1"/>
    </xf>
    <xf numFmtId="0" fontId="0" fillId="0" borderId="89" xfId="0" applyBorder="1" applyAlignment="1">
      <alignment horizontal="left" vertical="center"/>
    </xf>
    <xf numFmtId="0" fontId="0" fillId="0" borderId="70" xfId="0" applyBorder="1" applyAlignment="1">
      <alignment horizontal="left" vertical="center"/>
    </xf>
    <xf numFmtId="0" fontId="0" fillId="13" borderId="84" xfId="0" applyFill="1" applyBorder="1" applyAlignment="1">
      <alignment horizontal="center" vertical="center"/>
    </xf>
    <xf numFmtId="0" fontId="56" fillId="0" borderId="70" xfId="0" applyFont="1" applyBorder="1" applyAlignment="1">
      <alignment horizontal="left" vertical="center" indent="1"/>
    </xf>
    <xf numFmtId="0" fontId="56" fillId="0" borderId="84" xfId="0" applyFont="1" applyBorder="1" applyAlignment="1">
      <alignment horizontal="left" vertical="center" indent="1"/>
    </xf>
    <xf numFmtId="0" fontId="56" fillId="0" borderId="89" xfId="0" applyFont="1" applyBorder="1" applyAlignment="1">
      <alignment horizontal="left" vertical="center" indent="1"/>
    </xf>
    <xf numFmtId="0" fontId="56" fillId="0" borderId="85" xfId="0" applyFont="1" applyBorder="1" applyAlignment="1">
      <alignment horizontal="center" vertical="center"/>
    </xf>
    <xf numFmtId="0" fontId="47" fillId="0" borderId="10" xfId="0" applyFont="1" applyBorder="1" applyAlignment="1">
      <alignment horizontal="center" vertical="center"/>
    </xf>
    <xf numFmtId="0" fontId="0" fillId="13" borderId="103" xfId="0" applyFill="1" applyBorder="1" applyAlignment="1">
      <alignment horizontal="center" vertical="center"/>
    </xf>
    <xf numFmtId="0" fontId="0" fillId="13" borderId="104" xfId="0" applyFill="1" applyBorder="1" applyAlignment="1">
      <alignment horizontal="center" vertical="center"/>
    </xf>
    <xf numFmtId="0" fontId="20" fillId="0" borderId="0" xfId="0" applyFont="1" applyBorder="1" applyAlignment="1">
      <alignment horizontal="center" vertical="center"/>
    </xf>
    <xf numFmtId="0" fontId="17" fillId="2" borderId="8"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49"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45" xfId="0" applyFont="1" applyFill="1" applyBorder="1" applyAlignment="1">
      <alignment horizontal="center" vertical="center"/>
    </xf>
    <xf numFmtId="0" fontId="19" fillId="0" borderId="15" xfId="0" applyFont="1" applyBorder="1" applyAlignment="1">
      <alignment horizontal="center" vertical="center"/>
    </xf>
    <xf numFmtId="0" fontId="19" fillId="0" borderId="2" xfId="0" applyFont="1" applyBorder="1" applyAlignment="1">
      <alignment horizontal="center" vertical="center"/>
    </xf>
    <xf numFmtId="0" fontId="19" fillId="0" borderId="49" xfId="0" applyFont="1" applyBorder="1" applyAlignment="1">
      <alignment horizontal="center" vertical="center"/>
    </xf>
    <xf numFmtId="176" fontId="20" fillId="0" borderId="0" xfId="0" applyNumberFormat="1" applyFont="1" applyBorder="1" applyAlignment="1">
      <alignment horizontal="center" vertical="center"/>
    </xf>
    <xf numFmtId="0" fontId="17" fillId="0" borderId="0" xfId="0" applyFont="1" applyBorder="1" applyAlignment="1">
      <alignment horizontal="center" vertical="center"/>
    </xf>
    <xf numFmtId="41" fontId="17" fillId="5" borderId="36" xfId="2" applyFont="1" applyFill="1" applyBorder="1" applyAlignment="1">
      <alignment horizontal="center" vertical="center"/>
    </xf>
    <xf numFmtId="0" fontId="17" fillId="2" borderId="36" xfId="0" applyFont="1" applyFill="1" applyBorder="1" applyAlignment="1">
      <alignment horizontal="center" vertical="center"/>
    </xf>
    <xf numFmtId="41" fontId="17" fillId="5" borderId="36" xfId="0" applyNumberFormat="1" applyFont="1" applyFill="1" applyBorder="1" applyAlignment="1">
      <alignment horizontal="center" vertical="center"/>
    </xf>
    <xf numFmtId="0" fontId="17" fillId="5" borderId="36" xfId="0" applyFont="1" applyFill="1" applyBorder="1" applyAlignment="1">
      <alignment horizontal="center" vertical="center"/>
    </xf>
    <xf numFmtId="0" fontId="31" fillId="5" borderId="52" xfId="0" applyFont="1" applyFill="1" applyBorder="1" applyAlignment="1">
      <alignment horizontal="center" vertical="center" wrapText="1"/>
    </xf>
    <xf numFmtId="0" fontId="31" fillId="5" borderId="53" xfId="0" applyFont="1" applyFill="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31" fillId="5" borderId="20"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43" xfId="0" applyFont="1" applyFill="1" applyBorder="1" applyAlignment="1">
      <alignment horizontal="center" vertical="center" wrapText="1"/>
    </xf>
    <xf numFmtId="0" fontId="31" fillId="5" borderId="41" xfId="0" applyFont="1" applyFill="1" applyBorder="1" applyAlignment="1">
      <alignment horizontal="center" vertical="center" wrapText="1"/>
    </xf>
    <xf numFmtId="0" fontId="19" fillId="5" borderId="14" xfId="0" applyFont="1" applyFill="1" applyBorder="1" applyAlignment="1">
      <alignment horizontal="center" vertical="center"/>
    </xf>
    <xf numFmtId="0" fontId="19" fillId="5" borderId="12" xfId="0" applyFont="1" applyFill="1" applyBorder="1" applyAlignment="1">
      <alignment horizontal="center" vertical="center"/>
    </xf>
    <xf numFmtId="0" fontId="19" fillId="5" borderId="45" xfId="0" applyFont="1" applyFill="1" applyBorder="1" applyAlignment="1">
      <alignment horizontal="center" vertical="center"/>
    </xf>
    <xf numFmtId="0" fontId="19" fillId="5" borderId="15"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49" xfId="0" applyFont="1" applyFill="1" applyBorder="1" applyAlignment="1">
      <alignment horizontal="center" vertical="center"/>
    </xf>
    <xf numFmtId="0" fontId="20" fillId="0" borderId="11" xfId="0" applyFont="1" applyBorder="1" applyAlignment="1">
      <alignment horizontal="left" vertical="center" indent="1" shrinkToFit="1"/>
    </xf>
    <xf numFmtId="0" fontId="20" fillId="0" borderId="46" xfId="0" applyFont="1" applyBorder="1" applyAlignment="1">
      <alignment horizontal="left" vertical="center" indent="1" shrinkToFit="1"/>
    </xf>
    <xf numFmtId="0" fontId="20" fillId="0" borderId="47" xfId="0" applyFont="1" applyBorder="1" applyAlignment="1">
      <alignment horizontal="left" vertical="center" indent="1" shrinkToFit="1"/>
    </xf>
    <xf numFmtId="0" fontId="20" fillId="0" borderId="17" xfId="0" applyFont="1" applyBorder="1" applyAlignment="1">
      <alignment horizontal="left" vertical="center" indent="1" shrinkToFit="1"/>
    </xf>
    <xf numFmtId="0" fontId="21" fillId="2" borderId="46" xfId="0" applyFont="1" applyFill="1" applyBorder="1" applyAlignment="1">
      <alignment horizontal="distributed" vertical="center"/>
    </xf>
    <xf numFmtId="0" fontId="21" fillId="2" borderId="17" xfId="0" applyFont="1" applyFill="1" applyBorder="1" applyAlignment="1">
      <alignment horizontal="distributed" vertical="center"/>
    </xf>
    <xf numFmtId="177" fontId="20" fillId="0" borderId="14" xfId="0" applyNumberFormat="1" applyFont="1" applyBorder="1" applyAlignment="1">
      <alignment horizontal="center" vertical="center" shrinkToFit="1"/>
    </xf>
    <xf numFmtId="177" fontId="20" fillId="0" borderId="12" xfId="0" applyNumberFormat="1" applyFont="1" applyBorder="1" applyAlignment="1">
      <alignment horizontal="center" vertical="center" shrinkToFit="1"/>
    </xf>
    <xf numFmtId="177" fontId="20" fillId="0" borderId="13" xfId="0" applyNumberFormat="1" applyFont="1" applyBorder="1" applyAlignment="1">
      <alignment horizontal="center" vertical="center" shrinkToFit="1"/>
    </xf>
    <xf numFmtId="0" fontId="17" fillId="0" borderId="35" xfId="0" applyFont="1" applyBorder="1" applyAlignment="1">
      <alignment horizontal="center" vertical="center"/>
    </xf>
    <xf numFmtId="0" fontId="17" fillId="0" borderId="33" xfId="0" applyFont="1" applyBorder="1" applyAlignment="1">
      <alignment horizontal="center" vertical="center"/>
    </xf>
    <xf numFmtId="0" fontId="17" fillId="5" borderId="45" xfId="0" applyFont="1" applyFill="1" applyBorder="1" applyAlignment="1">
      <alignment horizontal="center" vertical="center"/>
    </xf>
    <xf numFmtId="0" fontId="17" fillId="5" borderId="48" xfId="0" applyFont="1" applyFill="1" applyBorder="1" applyAlignment="1">
      <alignment horizontal="center" vertical="center"/>
    </xf>
    <xf numFmtId="0" fontId="17" fillId="5" borderId="49" xfId="0" applyFont="1" applyFill="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2" xfId="0" applyFont="1" applyBorder="1" applyAlignment="1">
      <alignment horizontal="center" vertical="center"/>
    </xf>
    <xf numFmtId="0" fontId="17" fillId="5" borderId="14"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15" xfId="0" applyFont="1" applyFill="1" applyBorder="1" applyAlignment="1">
      <alignment horizontal="center" vertical="center"/>
    </xf>
    <xf numFmtId="178" fontId="20" fillId="0" borderId="11" xfId="0" applyNumberFormat="1" applyFont="1" applyBorder="1" applyAlignment="1">
      <alignment horizontal="center" vertical="center" shrinkToFit="1"/>
    </xf>
    <xf numFmtId="178" fontId="20" fillId="0" borderId="46" xfId="0" applyNumberFormat="1" applyFont="1" applyBorder="1" applyAlignment="1">
      <alignment horizontal="center" vertical="center" shrinkToFit="1"/>
    </xf>
    <xf numFmtId="178" fontId="20" fillId="0" borderId="17" xfId="0" applyNumberFormat="1" applyFont="1" applyBorder="1" applyAlignment="1">
      <alignment horizontal="center" vertical="center" shrinkToFit="1"/>
    </xf>
    <xf numFmtId="0" fontId="19" fillId="2" borderId="46" xfId="0" applyFont="1" applyFill="1" applyBorder="1" applyAlignment="1">
      <alignment horizontal="distributed" vertical="center"/>
    </xf>
    <xf numFmtId="0" fontId="19" fillId="2" borderId="17" xfId="0" applyFont="1" applyFill="1" applyBorder="1" applyAlignment="1">
      <alignment horizontal="distributed" vertical="center"/>
    </xf>
    <xf numFmtId="0" fontId="20" fillId="0" borderId="11" xfId="0" applyFont="1" applyBorder="1" applyAlignment="1">
      <alignment horizontal="left" vertical="center" shrinkToFit="1"/>
    </xf>
    <xf numFmtId="0" fontId="20" fillId="0" borderId="46" xfId="0" applyFont="1" applyBorder="1" applyAlignment="1">
      <alignment horizontal="left" vertical="center" shrinkToFit="1"/>
    </xf>
    <xf numFmtId="0" fontId="20" fillId="0" borderId="47" xfId="0" applyFont="1" applyBorder="1" applyAlignment="1">
      <alignment horizontal="left" vertical="center" shrinkToFit="1"/>
    </xf>
    <xf numFmtId="0" fontId="20" fillId="0" borderId="16" xfId="0" applyFont="1" applyBorder="1" applyAlignment="1">
      <alignment horizontal="center" vertical="center" shrinkToFit="1"/>
    </xf>
    <xf numFmtId="0" fontId="20" fillId="0" borderId="32" xfId="0" applyFont="1" applyBorder="1" applyAlignment="1">
      <alignment horizontal="center" vertical="center" shrinkToFit="1"/>
    </xf>
    <xf numFmtId="0" fontId="17" fillId="2" borderId="17"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44"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45" xfId="0" applyFont="1" applyFill="1" applyBorder="1" applyAlignment="1">
      <alignment horizontal="center" vertical="center"/>
    </xf>
    <xf numFmtId="0" fontId="17" fillId="2" borderId="46" xfId="0" applyFont="1" applyFill="1" applyBorder="1" applyAlignment="1">
      <alignment horizontal="distributed" vertical="center"/>
    </xf>
    <xf numFmtId="0" fontId="17" fillId="2" borderId="17" xfId="0" applyFont="1" applyFill="1" applyBorder="1" applyAlignment="1">
      <alignment horizontal="distributed" vertical="center"/>
    </xf>
    <xf numFmtId="178" fontId="20" fillId="0" borderId="47" xfId="0" applyNumberFormat="1" applyFont="1" applyBorder="1" applyAlignment="1">
      <alignment horizontal="center" vertical="center" shrinkToFit="1"/>
    </xf>
    <xf numFmtId="0" fontId="17" fillId="2" borderId="44"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48" xfId="0" applyFont="1" applyFill="1" applyBorder="1" applyAlignment="1">
      <alignment horizontal="center" vertical="center"/>
    </xf>
    <xf numFmtId="0" fontId="26" fillId="2" borderId="46" xfId="0" applyFont="1" applyFill="1" applyBorder="1" applyAlignment="1">
      <alignment horizontal="distributed" vertical="center"/>
    </xf>
    <xf numFmtId="0" fontId="26" fillId="2" borderId="17" xfId="0" applyFont="1" applyFill="1" applyBorder="1" applyAlignment="1">
      <alignment horizontal="distributed" vertical="center"/>
    </xf>
    <xf numFmtId="177" fontId="20" fillId="0" borderId="11" xfId="0" applyNumberFormat="1" applyFont="1" applyBorder="1" applyAlignment="1">
      <alignment horizontal="center" vertical="center" shrinkToFit="1"/>
    </xf>
    <xf numFmtId="177" fontId="20" fillId="0" borderId="46" xfId="0" applyNumberFormat="1" applyFont="1" applyBorder="1" applyAlignment="1">
      <alignment horizontal="center" vertical="center" shrinkToFit="1"/>
    </xf>
    <xf numFmtId="177" fontId="20" fillId="0" borderId="17" xfId="0" applyNumberFormat="1" applyFont="1" applyBorder="1" applyAlignment="1">
      <alignment horizontal="center" vertical="center" shrinkToFit="1"/>
    </xf>
    <xf numFmtId="41" fontId="17" fillId="0" borderId="39" xfId="0" applyNumberFormat="1"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2" borderId="41"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9" xfId="0" applyFont="1" applyFill="1" applyBorder="1" applyAlignment="1">
      <alignment horizontal="center" vertical="center"/>
    </xf>
    <xf numFmtId="0" fontId="31" fillId="2" borderId="3" xfId="0" applyFont="1" applyFill="1" applyBorder="1" applyAlignment="1">
      <alignment horizontal="center" vertical="center" wrapText="1"/>
    </xf>
    <xf numFmtId="0" fontId="31" fillId="2" borderId="5"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9" xfId="0" applyFont="1" applyFill="1" applyBorder="1" applyAlignment="1">
      <alignment horizontal="center" vertical="center"/>
    </xf>
    <xf numFmtId="49" fontId="20" fillId="0" borderId="14" xfId="0" applyNumberFormat="1" applyFont="1" applyBorder="1" applyAlignment="1">
      <alignment horizontal="center" vertical="center" shrinkToFit="1"/>
    </xf>
    <xf numFmtId="49" fontId="20" fillId="0" borderId="12" xfId="0" applyNumberFormat="1" applyFont="1" applyBorder="1" applyAlignment="1">
      <alignment horizontal="center" vertical="center" shrinkToFit="1"/>
    </xf>
    <xf numFmtId="49" fontId="20" fillId="0" borderId="45" xfId="0" applyNumberFormat="1" applyFont="1" applyBorder="1" applyAlignment="1">
      <alignment horizontal="center" vertical="center" shrinkToFit="1"/>
    </xf>
    <xf numFmtId="0" fontId="17" fillId="2" borderId="14"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31" xfId="0" applyFont="1" applyFill="1" applyBorder="1" applyAlignment="1">
      <alignment horizontal="center" vertical="center"/>
    </xf>
    <xf numFmtId="0" fontId="3" fillId="2" borderId="16" xfId="0" applyFont="1" applyFill="1" applyBorder="1" applyAlignment="1">
      <alignment horizontal="center" vertical="center"/>
    </xf>
    <xf numFmtId="0" fontId="30" fillId="0" borderId="38" xfId="0" applyFont="1" applyBorder="1" applyAlignment="1">
      <alignment horizontal="center" vertical="center" shrinkToFit="1"/>
    </xf>
    <xf numFmtId="0" fontId="30" fillId="0" borderId="39" xfId="0" applyFont="1" applyBorder="1" applyAlignment="1">
      <alignment horizontal="center" vertical="center" shrinkToFit="1"/>
    </xf>
    <xf numFmtId="179" fontId="30" fillId="0" borderId="39" xfId="0" applyNumberFormat="1" applyFont="1" applyBorder="1" applyAlignment="1">
      <alignment horizontal="center" vertical="center" shrinkToFit="1"/>
    </xf>
    <xf numFmtId="0" fontId="30" fillId="0" borderId="40" xfId="0" applyFont="1" applyBorder="1" applyAlignment="1">
      <alignment horizontal="center" vertical="center" shrinkToFit="1"/>
    </xf>
    <xf numFmtId="179" fontId="30" fillId="0" borderId="40" xfId="0" applyNumberFormat="1" applyFont="1" applyBorder="1" applyAlignment="1">
      <alignment horizontal="center" vertical="center" shrinkToFit="1"/>
    </xf>
    <xf numFmtId="41" fontId="30" fillId="0" borderId="38" xfId="2" applyFont="1" applyBorder="1" applyAlignment="1">
      <alignment horizontal="center" vertical="center" shrinkToFit="1"/>
    </xf>
    <xf numFmtId="41" fontId="30" fillId="0" borderId="39" xfId="2" applyFont="1" applyBorder="1" applyAlignment="1">
      <alignment horizontal="center" vertical="center" shrinkToFit="1"/>
    </xf>
    <xf numFmtId="41" fontId="30" fillId="0" borderId="40" xfId="2" applyFont="1" applyBorder="1" applyAlignment="1">
      <alignment horizontal="center" vertical="center" shrinkToFit="1"/>
    </xf>
    <xf numFmtId="9" fontId="17" fillId="0" borderId="38" xfId="0" applyNumberFormat="1" applyFont="1" applyBorder="1" applyAlignment="1">
      <alignment horizontal="center" vertical="center"/>
    </xf>
    <xf numFmtId="9" fontId="17" fillId="0" borderId="40" xfId="0" applyNumberFormat="1" applyFont="1" applyBorder="1" applyAlignment="1">
      <alignment horizontal="center" vertical="center"/>
    </xf>
    <xf numFmtId="41" fontId="17" fillId="0" borderId="38" xfId="2" applyFont="1" applyBorder="1" applyAlignment="1">
      <alignment horizontal="center" vertical="center"/>
    </xf>
    <xf numFmtId="41" fontId="17" fillId="0" borderId="39" xfId="2" applyFont="1" applyBorder="1" applyAlignment="1">
      <alignment horizontal="center" vertical="center"/>
    </xf>
    <xf numFmtId="41" fontId="17" fillId="0" borderId="16" xfId="0" applyNumberFormat="1" applyFont="1" applyBorder="1" applyAlignment="1">
      <alignment horizontal="center" vertical="center"/>
    </xf>
    <xf numFmtId="0" fontId="17" fillId="0" borderId="16" xfId="0" applyFont="1" applyBorder="1" applyAlignment="1">
      <alignment horizontal="center" vertical="center"/>
    </xf>
    <xf numFmtId="0" fontId="17" fillId="0" borderId="32" xfId="0" applyFont="1" applyBorder="1" applyAlignment="1">
      <alignment horizontal="center" vertical="center"/>
    </xf>
    <xf numFmtId="0" fontId="30" fillId="0" borderId="31" xfId="0" applyFont="1" applyBorder="1" applyAlignment="1">
      <alignment horizontal="center" vertical="center" shrinkToFit="1"/>
    </xf>
    <xf numFmtId="0" fontId="30" fillId="0" borderId="16" xfId="0" applyFont="1" applyBorder="1" applyAlignment="1">
      <alignment horizontal="center" vertical="center" shrinkToFit="1"/>
    </xf>
    <xf numFmtId="179" fontId="30" fillId="0" borderId="16" xfId="0" applyNumberFormat="1" applyFont="1" applyBorder="1" applyAlignment="1">
      <alignment horizontal="center" vertical="center" shrinkToFit="1"/>
    </xf>
    <xf numFmtId="0" fontId="30" fillId="0" borderId="32" xfId="0" applyFont="1" applyBorder="1" applyAlignment="1">
      <alignment horizontal="center" vertical="center" shrinkToFit="1"/>
    </xf>
    <xf numFmtId="179" fontId="30" fillId="0" borderId="32" xfId="0" applyNumberFormat="1" applyFont="1" applyBorder="1" applyAlignment="1">
      <alignment horizontal="center" vertical="center" shrinkToFit="1"/>
    </xf>
    <xf numFmtId="41" fontId="30" fillId="0" borderId="31" xfId="2" applyFont="1" applyBorder="1" applyAlignment="1">
      <alignment horizontal="center" vertical="center" shrinkToFit="1"/>
    </xf>
    <xf numFmtId="41" fontId="30" fillId="0" borderId="16" xfId="2" applyFont="1" applyBorder="1" applyAlignment="1">
      <alignment horizontal="center" vertical="center" shrinkToFit="1"/>
    </xf>
    <xf numFmtId="41" fontId="30" fillId="0" borderId="32" xfId="2" applyFont="1" applyBorder="1" applyAlignment="1">
      <alignment horizontal="center" vertical="center" shrinkToFit="1"/>
    </xf>
    <xf numFmtId="9" fontId="17" fillId="0" borderId="31" xfId="0" applyNumberFormat="1" applyFont="1" applyBorder="1" applyAlignment="1">
      <alignment horizontal="center" vertical="center"/>
    </xf>
    <xf numFmtId="9" fontId="17" fillId="0" borderId="32" xfId="0" applyNumberFormat="1" applyFont="1" applyBorder="1" applyAlignment="1">
      <alignment horizontal="center" vertical="center"/>
    </xf>
    <xf numFmtId="41" fontId="17" fillId="0" borderId="31" xfId="2" applyFont="1" applyBorder="1" applyAlignment="1">
      <alignment horizontal="center" vertical="center"/>
    </xf>
    <xf numFmtId="41" fontId="17" fillId="0" borderId="16" xfId="2" applyFont="1" applyBorder="1" applyAlignment="1">
      <alignment horizontal="center" vertical="center"/>
    </xf>
    <xf numFmtId="0" fontId="17" fillId="2" borderId="32" xfId="0" applyFont="1" applyFill="1" applyBorder="1" applyAlignment="1">
      <alignment horizontal="center" vertical="center"/>
    </xf>
    <xf numFmtId="49" fontId="17" fillId="0" borderId="34" xfId="0" applyNumberFormat="1" applyFont="1" applyBorder="1" applyAlignment="1">
      <alignment horizontal="center" vertical="center"/>
    </xf>
    <xf numFmtId="49" fontId="17" fillId="0" borderId="35" xfId="0" applyNumberFormat="1" applyFont="1" applyBorder="1" applyAlignment="1">
      <alignment horizontal="center" vertical="center"/>
    </xf>
    <xf numFmtId="49" fontId="17" fillId="0" borderId="16" xfId="0" applyNumberFormat="1" applyFont="1" applyBorder="1" applyAlignment="1">
      <alignment horizontal="center" vertical="center"/>
    </xf>
    <xf numFmtId="49" fontId="17" fillId="0" borderId="32" xfId="0" applyNumberFormat="1" applyFont="1" applyBorder="1" applyAlignment="1">
      <alignment horizontal="center" vertical="center"/>
    </xf>
    <xf numFmtId="0" fontId="17" fillId="5" borderId="37" xfId="0" applyFont="1" applyFill="1" applyBorder="1" applyAlignment="1">
      <alignment horizontal="center" vertical="center"/>
    </xf>
    <xf numFmtId="49" fontId="17" fillId="0" borderId="31" xfId="0" applyNumberFormat="1" applyFont="1" applyBorder="1" applyAlignment="1">
      <alignment horizontal="center" vertical="center"/>
    </xf>
    <xf numFmtId="49" fontId="17" fillId="0" borderId="33" xfId="0" applyNumberFormat="1" applyFont="1" applyBorder="1" applyAlignment="1">
      <alignment horizontal="center" vertical="center"/>
    </xf>
    <xf numFmtId="49" fontId="17" fillId="0" borderId="34" xfId="0" applyNumberFormat="1" applyFont="1" applyBorder="1" applyAlignment="1">
      <alignment horizontal="center" vertical="center" shrinkToFit="1"/>
    </xf>
    <xf numFmtId="49" fontId="17" fillId="0" borderId="16" xfId="0" applyNumberFormat="1" applyFont="1" applyBorder="1" applyAlignment="1">
      <alignment horizontal="center" vertical="center" shrinkToFit="1"/>
    </xf>
    <xf numFmtId="0" fontId="17" fillId="5" borderId="16" xfId="0" applyFont="1" applyFill="1" applyBorder="1" applyAlignment="1">
      <alignment horizontal="center" vertical="center"/>
    </xf>
    <xf numFmtId="0" fontId="17" fillId="5" borderId="32" xfId="0" applyFont="1" applyFill="1" applyBorder="1" applyAlignment="1">
      <alignment horizontal="center" vertical="center"/>
    </xf>
    <xf numFmtId="0" fontId="17" fillId="5" borderId="31" xfId="0" applyFont="1" applyFill="1" applyBorder="1" applyAlignment="1">
      <alignment horizontal="center" vertical="center"/>
    </xf>
    <xf numFmtId="0" fontId="39" fillId="0" borderId="2" xfId="0" quotePrefix="1" applyFont="1" applyBorder="1" applyAlignment="1">
      <alignment horizontal="center" vertical="center"/>
    </xf>
    <xf numFmtId="0" fontId="39" fillId="0" borderId="2" xfId="0" applyFont="1" applyBorder="1" applyAlignment="1">
      <alignment horizontal="center" vertical="center"/>
    </xf>
    <xf numFmtId="0" fontId="30" fillId="0" borderId="46" xfId="0" applyFont="1" applyBorder="1" applyAlignment="1">
      <alignment horizontal="center" vertical="center"/>
    </xf>
    <xf numFmtId="0" fontId="21" fillId="6" borderId="83" xfId="0" applyFont="1" applyFill="1" applyBorder="1" applyAlignment="1">
      <alignment horizontal="center" vertical="center"/>
    </xf>
    <xf numFmtId="0" fontId="21" fillId="0" borderId="14" xfId="0" applyFont="1" applyBorder="1" applyAlignment="1">
      <alignment horizontal="center" vertical="center" wrapText="1"/>
    </xf>
    <xf numFmtId="0" fontId="21" fillId="0" borderId="12" xfId="0" applyFont="1" applyBorder="1" applyAlignment="1">
      <alignment horizontal="center" vertical="center"/>
    </xf>
    <xf numFmtId="0" fontId="21" fillId="0" borderId="4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21" fillId="0" borderId="49" xfId="0" applyFont="1" applyBorder="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xf>
    <xf numFmtId="0" fontId="28" fillId="0" borderId="15" xfId="0" applyFont="1" applyBorder="1" applyAlignment="1">
      <alignment horizontal="center" vertical="center"/>
    </xf>
    <xf numFmtId="0" fontId="28" fillId="0" borderId="2" xfId="0" applyFont="1" applyBorder="1" applyAlignment="1">
      <alignment horizontal="center" vertical="center"/>
    </xf>
    <xf numFmtId="0" fontId="21" fillId="0" borderId="79" xfId="0" applyFont="1" applyBorder="1" applyAlignment="1">
      <alignment horizontal="center" vertical="center" wrapText="1"/>
    </xf>
    <xf numFmtId="0" fontId="21" fillId="0" borderId="79" xfId="0" applyFont="1" applyBorder="1" applyAlignment="1">
      <alignment horizontal="center" vertical="center"/>
    </xf>
    <xf numFmtId="0" fontId="21" fillId="0" borderId="36" xfId="0" applyFont="1" applyBorder="1" applyAlignment="1">
      <alignment horizontal="center" vertical="center"/>
    </xf>
    <xf numFmtId="0" fontId="21" fillId="0" borderId="1" xfId="0" applyFont="1" applyBorder="1" applyAlignment="1">
      <alignment horizontal="center" vertical="center" wrapText="1"/>
    </xf>
    <xf numFmtId="0" fontId="21" fillId="0" borderId="0"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36" xfId="0" applyFont="1" applyBorder="1" applyAlignment="1">
      <alignment horizontal="center" vertical="center" shrinkToFit="1"/>
    </xf>
    <xf numFmtId="41" fontId="34" fillId="0" borderId="79" xfId="2" applyFont="1" applyBorder="1" applyAlignment="1">
      <alignment horizontal="center" vertical="center" shrinkToFit="1"/>
    </xf>
    <xf numFmtId="41" fontId="21" fillId="0" borderId="36" xfId="2" applyFont="1" applyBorder="1" applyAlignment="1">
      <alignment horizontal="center" vertical="center" shrinkToFit="1"/>
    </xf>
    <xf numFmtId="0" fontId="19" fillId="0" borderId="16" xfId="0" applyFont="1" applyBorder="1" applyAlignment="1">
      <alignment horizontal="center" vertical="center"/>
    </xf>
    <xf numFmtId="177" fontId="19" fillId="0" borderId="16" xfId="0" applyNumberFormat="1" applyFont="1" applyBorder="1" applyAlignment="1">
      <alignment horizontal="center" vertical="center"/>
    </xf>
    <xf numFmtId="0" fontId="19" fillId="0" borderId="14" xfId="0" applyFont="1" applyBorder="1" applyAlignment="1">
      <alignment horizontal="left" vertical="center" wrapText="1"/>
    </xf>
    <xf numFmtId="0" fontId="19" fillId="0" borderId="12" xfId="0" applyFont="1" applyBorder="1" applyAlignment="1">
      <alignment horizontal="left" vertical="center" wrapText="1"/>
    </xf>
    <xf numFmtId="0" fontId="19" fillId="0" borderId="45" xfId="0" applyFont="1" applyBorder="1" applyAlignment="1">
      <alignment horizontal="left" vertical="center" wrapText="1"/>
    </xf>
    <xf numFmtId="0" fontId="19" fillId="0" borderId="15" xfId="0" applyFont="1" applyBorder="1" applyAlignment="1">
      <alignment horizontal="left" vertical="center" wrapText="1"/>
    </xf>
    <xf numFmtId="0" fontId="19" fillId="0" borderId="2" xfId="0" applyFont="1" applyBorder="1" applyAlignment="1">
      <alignment horizontal="left" vertical="center" wrapText="1"/>
    </xf>
    <xf numFmtId="0" fontId="19" fillId="0" borderId="49" xfId="0" applyFont="1" applyBorder="1" applyAlignment="1">
      <alignment horizontal="left" vertical="center" wrapText="1"/>
    </xf>
    <xf numFmtId="0" fontId="34" fillId="0" borderId="79" xfId="0" applyFont="1" applyBorder="1" applyAlignment="1">
      <alignment horizontal="center" vertical="center" shrinkToFit="1"/>
    </xf>
    <xf numFmtId="0" fontId="21" fillId="0" borderId="16" xfId="0" applyFont="1" applyBorder="1" applyAlignment="1">
      <alignment horizontal="center" vertical="top" wrapText="1"/>
    </xf>
    <xf numFmtId="0" fontId="21" fillId="0" borderId="16" xfId="0" applyFont="1" applyBorder="1" applyAlignment="1">
      <alignment horizontal="center" vertical="top"/>
    </xf>
    <xf numFmtId="0" fontId="21" fillId="0" borderId="11" xfId="0" applyFont="1" applyBorder="1" applyAlignment="1">
      <alignment horizontal="center" vertical="center"/>
    </xf>
    <xf numFmtId="0" fontId="21" fillId="0" borderId="46" xfId="0" applyFont="1" applyBorder="1" applyAlignment="1">
      <alignment horizontal="center" vertical="center"/>
    </xf>
    <xf numFmtId="0" fontId="21" fillId="0" borderId="17" xfId="0" applyFont="1" applyBorder="1" applyAlignment="1">
      <alignment horizontal="center" vertical="center"/>
    </xf>
    <xf numFmtId="0" fontId="21" fillId="0" borderId="16" xfId="0" applyFont="1" applyBorder="1" applyAlignment="1">
      <alignment horizontal="center" vertical="center"/>
    </xf>
    <xf numFmtId="0" fontId="21" fillId="0" borderId="16" xfId="0" applyFont="1" applyBorder="1" applyAlignment="1">
      <alignment horizontal="center" vertical="center" wrapText="1"/>
    </xf>
    <xf numFmtId="0" fontId="20" fillId="0" borderId="2" xfId="0" applyFont="1" applyBorder="1" applyAlignment="1">
      <alignment horizontal="left" vertical="center" indent="1"/>
    </xf>
    <xf numFmtId="41" fontId="21" fillId="0" borderId="15" xfId="2" applyFont="1" applyBorder="1" applyAlignment="1">
      <alignment horizontal="center" vertical="center" shrinkToFit="1"/>
    </xf>
    <xf numFmtId="41" fontId="21" fillId="0" borderId="2" xfId="2" applyFont="1" applyBorder="1" applyAlignment="1">
      <alignment horizontal="center" vertical="center" shrinkToFit="1"/>
    </xf>
    <xf numFmtId="41" fontId="21" fillId="0" borderId="49" xfId="2" applyFont="1" applyBorder="1" applyAlignment="1">
      <alignment horizontal="center" vertical="center" shrinkToFit="1"/>
    </xf>
    <xf numFmtId="0" fontId="21" fillId="0" borderId="79" xfId="0" applyFont="1" applyBorder="1" applyAlignment="1">
      <alignment horizontal="center" vertical="center" shrinkToFit="1"/>
    </xf>
    <xf numFmtId="178" fontId="21" fillId="0" borderId="79" xfId="0" applyNumberFormat="1" applyFont="1" applyBorder="1" applyAlignment="1">
      <alignment horizontal="center" vertical="center" shrinkToFit="1"/>
    </xf>
    <xf numFmtId="178" fontId="21" fillId="0" borderId="36" xfId="0" applyNumberFormat="1" applyFont="1" applyBorder="1" applyAlignment="1">
      <alignment horizontal="center" vertical="center" shrinkToFit="1"/>
    </xf>
    <xf numFmtId="9" fontId="21" fillId="0" borderId="16" xfId="1" applyFont="1" applyBorder="1" applyAlignment="1">
      <alignment horizontal="center" vertical="center" shrinkToFit="1"/>
    </xf>
    <xf numFmtId="0" fontId="59" fillId="0" borderId="79" xfId="0" applyFont="1" applyBorder="1" applyAlignment="1">
      <alignment horizontal="center" vertical="center" shrinkToFit="1"/>
    </xf>
    <xf numFmtId="0" fontId="59" fillId="0" borderId="36" xfId="0" applyFont="1" applyBorder="1" applyAlignment="1">
      <alignment horizontal="center" vertical="center" shrinkToFit="1"/>
    </xf>
    <xf numFmtId="0" fontId="21" fillId="0" borderId="73" xfId="0" applyFont="1" applyBorder="1" applyAlignment="1">
      <alignment horizontal="center" vertical="center"/>
    </xf>
    <xf numFmtId="0" fontId="21" fillId="0" borderId="80"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81"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82" xfId="0" applyFont="1" applyBorder="1" applyAlignment="1">
      <alignment horizontal="center" vertical="center"/>
    </xf>
    <xf numFmtId="0" fontId="21" fillId="0" borderId="78" xfId="0" applyFont="1" applyBorder="1" applyAlignment="1">
      <alignment horizontal="center" vertical="center"/>
    </xf>
    <xf numFmtId="41" fontId="19" fillId="0" borderId="79" xfId="2" applyFont="1" applyBorder="1" applyAlignment="1">
      <alignment horizontal="center" vertical="center"/>
    </xf>
    <xf numFmtId="41" fontId="21" fillId="0" borderId="36" xfId="2" applyFont="1" applyBorder="1" applyAlignment="1">
      <alignment horizontal="center" vertical="center"/>
    </xf>
    <xf numFmtId="0" fontId="19" fillId="0" borderId="79" xfId="0" applyFont="1" applyBorder="1" applyAlignment="1">
      <alignment horizontal="center" vertical="center"/>
    </xf>
    <xf numFmtId="9" fontId="21" fillId="0" borderId="16" xfId="1" applyFont="1" applyBorder="1" applyAlignment="1">
      <alignment horizontal="center" vertical="center"/>
    </xf>
    <xf numFmtId="0" fontId="31" fillId="0" borderId="11" xfId="0" applyFont="1" applyBorder="1" applyAlignment="1">
      <alignment horizontal="left" vertical="center" wrapText="1"/>
    </xf>
    <xf numFmtId="0" fontId="31" fillId="0" borderId="46" xfId="0" applyFont="1" applyBorder="1" applyAlignment="1">
      <alignment horizontal="left" vertical="center" wrapText="1"/>
    </xf>
    <xf numFmtId="0" fontId="31" fillId="0" borderId="17" xfId="0" applyFont="1" applyBorder="1" applyAlignment="1">
      <alignment horizontal="left" vertical="center" wrapText="1"/>
    </xf>
    <xf numFmtId="0" fontId="21" fillId="0" borderId="16" xfId="0" applyFont="1" applyBorder="1" applyAlignment="1">
      <alignment horizontal="center" vertical="center" shrinkToFit="1"/>
    </xf>
    <xf numFmtId="0" fontId="21" fillId="0" borderId="16" xfId="0" applyFont="1" applyBorder="1" applyAlignment="1">
      <alignment horizontal="center" vertical="center" wrapText="1" shrinkToFit="1"/>
    </xf>
    <xf numFmtId="0" fontId="21" fillId="0" borderId="60" xfId="0" applyFont="1" applyBorder="1" applyAlignment="1">
      <alignment horizontal="center" vertical="center" shrinkToFit="1"/>
    </xf>
    <xf numFmtId="0" fontId="31" fillId="0" borderId="0" xfId="0" applyFont="1" applyBorder="1" applyAlignment="1">
      <alignment horizontal="center" vertical="center"/>
    </xf>
    <xf numFmtId="0" fontId="31" fillId="0" borderId="2" xfId="0" applyFont="1" applyBorder="1" applyAlignment="1">
      <alignment horizontal="center" vertical="center" wrapText="1"/>
    </xf>
    <xf numFmtId="0" fontId="31" fillId="0" borderId="2" xfId="0" applyFont="1" applyBorder="1" applyAlignment="1">
      <alignment horizontal="center" vertical="center"/>
    </xf>
    <xf numFmtId="0" fontId="31" fillId="0" borderId="14" xfId="0" applyFont="1" applyBorder="1" applyAlignment="1">
      <alignment horizontal="center" vertical="center" wrapText="1"/>
    </xf>
    <xf numFmtId="0" fontId="31" fillId="0" borderId="12" xfId="0" applyFont="1" applyBorder="1" applyAlignment="1">
      <alignment horizontal="center" vertical="center"/>
    </xf>
    <xf numFmtId="0" fontId="31" fillId="0" borderId="45" xfId="0" applyFont="1" applyBorder="1" applyAlignment="1">
      <alignment horizontal="center" vertical="center"/>
    </xf>
    <xf numFmtId="0" fontId="31" fillId="0" borderId="15" xfId="0" applyFont="1" applyBorder="1" applyAlignment="1">
      <alignment horizontal="center" vertical="center"/>
    </xf>
    <xf numFmtId="0" fontId="31" fillId="0" borderId="49" xfId="0" applyFont="1" applyBorder="1" applyAlignment="1">
      <alignment horizontal="center" vertical="center"/>
    </xf>
    <xf numFmtId="0" fontId="21" fillId="0" borderId="59"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49" xfId="0" applyFont="1" applyBorder="1" applyAlignment="1">
      <alignment horizontal="center" vertical="center" wrapText="1"/>
    </xf>
    <xf numFmtId="41" fontId="21" fillId="0" borderId="16" xfId="2" applyFont="1" applyBorder="1" applyAlignment="1">
      <alignment horizontal="center" vertical="center" shrinkToFit="1"/>
    </xf>
    <xf numFmtId="178" fontId="21" fillId="0" borderId="16" xfId="0" applyNumberFormat="1" applyFont="1" applyBorder="1" applyAlignment="1">
      <alignment horizontal="center" vertical="center" shrinkToFit="1"/>
    </xf>
    <xf numFmtId="0" fontId="21" fillId="0" borderId="58" xfId="0" applyFont="1" applyBorder="1" applyAlignment="1">
      <alignment horizontal="center" vertical="center" shrinkToFit="1"/>
    </xf>
    <xf numFmtId="0" fontId="21" fillId="0" borderId="14" xfId="0" applyFont="1" applyBorder="1" applyAlignment="1">
      <alignment horizontal="left" vertical="center" indent="1" shrinkToFit="1"/>
    </xf>
    <xf numFmtId="0" fontId="21" fillId="0" borderId="12" xfId="0" applyFont="1" applyBorder="1" applyAlignment="1">
      <alignment horizontal="left" vertical="center" indent="1" shrinkToFit="1"/>
    </xf>
    <xf numFmtId="0" fontId="21" fillId="0" borderId="45" xfId="0" applyFont="1" applyBorder="1" applyAlignment="1">
      <alignment horizontal="left" vertical="center" indent="1" shrinkToFit="1"/>
    </xf>
    <xf numFmtId="0" fontId="21" fillId="0" borderId="15" xfId="0" applyFont="1" applyBorder="1" applyAlignment="1">
      <alignment horizontal="left" vertical="center" indent="1" shrinkToFit="1"/>
    </xf>
    <xf numFmtId="0" fontId="21" fillId="0" borderId="2" xfId="0" applyFont="1" applyBorder="1" applyAlignment="1">
      <alignment horizontal="left" vertical="center" indent="1" shrinkToFit="1"/>
    </xf>
    <xf numFmtId="0" fontId="21" fillId="0" borderId="49" xfId="0" applyFont="1" applyBorder="1" applyAlignment="1">
      <alignment horizontal="left" vertical="center" indent="1" shrinkToFit="1"/>
    </xf>
    <xf numFmtId="0" fontId="21" fillId="0" borderId="59" xfId="0" applyFont="1" applyBorder="1" applyAlignment="1">
      <alignment horizontal="center" vertical="center" wrapText="1" shrinkToFit="1"/>
    </xf>
    <xf numFmtId="0" fontId="21" fillId="0" borderId="12" xfId="0" applyFont="1" applyBorder="1" applyAlignment="1">
      <alignment horizontal="center" vertical="center" wrapText="1" shrinkToFit="1"/>
    </xf>
    <xf numFmtId="0" fontId="21" fillId="0" borderId="45" xfId="0" applyFont="1" applyBorder="1" applyAlignment="1">
      <alignment horizontal="center" vertical="center" wrapText="1" shrinkToFit="1"/>
    </xf>
    <xf numFmtId="0" fontId="21" fillId="0" borderId="24" xfId="0" applyFont="1" applyBorder="1" applyAlignment="1">
      <alignment horizontal="center" vertical="center" wrapText="1" shrinkToFit="1"/>
    </xf>
    <xf numFmtId="0" fontId="21" fillId="0" borderId="0" xfId="0" applyFont="1" applyBorder="1" applyAlignment="1">
      <alignment horizontal="center" vertical="center" wrapText="1" shrinkToFit="1"/>
    </xf>
    <xf numFmtId="0" fontId="21" fillId="0" borderId="48" xfId="0" applyFont="1" applyBorder="1" applyAlignment="1">
      <alignment horizontal="center" vertical="center" wrapText="1" shrinkToFit="1"/>
    </xf>
    <xf numFmtId="0" fontId="21" fillId="0" borderId="14" xfId="0" applyFont="1" applyBorder="1" applyAlignment="1">
      <alignment horizontal="center" vertical="center" wrapText="1" shrinkToFit="1"/>
    </xf>
    <xf numFmtId="0" fontId="21" fillId="0" borderId="1" xfId="0" applyFont="1" applyBorder="1" applyAlignment="1">
      <alignment horizontal="center" vertical="center" wrapText="1" shrinkToFit="1"/>
    </xf>
    <xf numFmtId="177" fontId="21" fillId="0" borderId="16" xfId="0" applyNumberFormat="1" applyFont="1" applyBorder="1" applyAlignment="1">
      <alignment horizontal="center" vertical="center" shrinkToFit="1"/>
    </xf>
    <xf numFmtId="0" fontId="28" fillId="0" borderId="14"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2"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8"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0" xfId="0" applyFont="1" applyBorder="1" applyAlignment="1">
      <alignment horizontal="center" vertical="center" shrinkToFit="1"/>
    </xf>
    <xf numFmtId="0" fontId="21" fillId="0" borderId="2" xfId="0" applyFont="1" applyBorder="1" applyAlignment="1">
      <alignment horizontal="center" vertical="center" shrinkToFit="1"/>
    </xf>
    <xf numFmtId="0" fontId="32" fillId="0" borderId="0" xfId="0" applyFont="1" applyBorder="1" applyAlignment="1">
      <alignment horizontal="center" vertical="center" shrinkToFit="1"/>
    </xf>
    <xf numFmtId="0" fontId="22" fillId="0" borderId="0" xfId="0" applyFont="1" applyBorder="1" applyAlignment="1">
      <alignment horizontal="center" vertical="center" shrinkToFit="1"/>
    </xf>
    <xf numFmtId="41" fontId="21" fillId="0" borderId="58" xfId="2" applyFont="1" applyBorder="1" applyAlignment="1">
      <alignment horizontal="center" vertical="center" shrinkToFit="1"/>
    </xf>
    <xf numFmtId="41" fontId="21" fillId="0" borderId="16" xfId="2" applyFont="1" applyBorder="1" applyAlignment="1">
      <alignment horizontal="center" vertical="center" wrapText="1" shrinkToFit="1"/>
    </xf>
    <xf numFmtId="0" fontId="21" fillId="0" borderId="16" xfId="0" applyFont="1" applyBorder="1" applyAlignment="1">
      <alignment horizontal="left" vertical="center" indent="1"/>
    </xf>
    <xf numFmtId="0" fontId="31" fillId="0" borderId="1" xfId="0" applyFont="1" applyBorder="1" applyAlignment="1">
      <alignment horizontal="center" vertical="center"/>
    </xf>
    <xf numFmtId="0" fontId="31" fillId="0" borderId="48" xfId="0" applyFont="1" applyBorder="1" applyAlignment="1">
      <alignment horizontal="center" vertical="center"/>
    </xf>
    <xf numFmtId="0" fontId="31" fillId="0" borderId="56" xfId="0" applyFont="1" applyBorder="1" applyAlignment="1">
      <alignment horizontal="center" vertical="center"/>
    </xf>
    <xf numFmtId="0" fontId="31" fillId="0" borderId="25" xfId="0" applyFont="1" applyBorder="1" applyAlignment="1">
      <alignment horizontal="center" vertical="center"/>
    </xf>
    <xf numFmtId="0" fontId="31" fillId="0" borderId="57" xfId="0" applyFont="1" applyBorder="1" applyAlignment="1">
      <alignment horizontal="center" vertical="center"/>
    </xf>
    <xf numFmtId="41" fontId="41" fillId="0" borderId="14" xfId="2" applyFont="1" applyBorder="1" applyAlignment="1">
      <alignment horizontal="center" vertical="center" shrinkToFit="1"/>
    </xf>
    <xf numFmtId="41" fontId="41" fillId="0" borderId="12" xfId="2" applyFont="1" applyBorder="1" applyAlignment="1">
      <alignment horizontal="center" vertical="center" shrinkToFit="1"/>
    </xf>
    <xf numFmtId="41" fontId="41" fillId="0" borderId="56" xfId="2" applyFont="1" applyBorder="1" applyAlignment="1">
      <alignment horizontal="center" vertical="center" shrinkToFit="1"/>
    </xf>
    <xf numFmtId="41" fontId="41" fillId="0" borderId="1" xfId="2" applyFont="1" applyBorder="1" applyAlignment="1">
      <alignment horizontal="center" vertical="center" shrinkToFit="1"/>
    </xf>
    <xf numFmtId="41" fontId="41" fillId="0" borderId="0" xfId="2" applyFont="1" applyBorder="1" applyAlignment="1">
      <alignment horizontal="center" vertical="center" shrinkToFit="1"/>
    </xf>
    <xf numFmtId="41" fontId="41" fillId="0" borderId="25" xfId="2" applyFont="1" applyBorder="1" applyAlignment="1">
      <alignment horizontal="center" vertical="center" shrinkToFit="1"/>
    </xf>
    <xf numFmtId="41" fontId="21" fillId="0" borderId="1" xfId="2" applyFont="1" applyBorder="1" applyAlignment="1">
      <alignment horizontal="center" vertical="center" shrinkToFit="1"/>
    </xf>
    <xf numFmtId="41" fontId="21" fillId="0" borderId="0" xfId="2" applyFont="1" applyBorder="1" applyAlignment="1">
      <alignment horizontal="center" vertical="center" shrinkToFit="1"/>
    </xf>
    <xf numFmtId="41" fontId="21" fillId="0" borderId="25" xfId="2" applyFont="1" applyBorder="1" applyAlignment="1">
      <alignment horizontal="center" vertical="center" shrinkToFit="1"/>
    </xf>
    <xf numFmtId="41" fontId="21" fillId="0" borderId="57" xfId="2" applyFont="1" applyBorder="1" applyAlignment="1">
      <alignment horizontal="center" vertical="center" shrinkToFit="1"/>
    </xf>
    <xf numFmtId="0" fontId="40" fillId="0" borderId="59" xfId="0" applyFont="1" applyBorder="1" applyAlignment="1">
      <alignment horizontal="center" vertical="center" wrapText="1" shrinkToFit="1"/>
    </xf>
    <xf numFmtId="0" fontId="40" fillId="0" borderId="12" xfId="0" applyFont="1" applyBorder="1" applyAlignment="1">
      <alignment horizontal="center" vertical="center" wrapText="1" shrinkToFit="1"/>
    </xf>
    <xf numFmtId="0" fontId="40" fillId="0" borderId="45" xfId="0" applyFont="1" applyBorder="1" applyAlignment="1">
      <alignment horizontal="center" vertical="center" wrapText="1" shrinkToFit="1"/>
    </xf>
    <xf numFmtId="0" fontId="40" fillId="0" borderId="24" xfId="0" applyFont="1" applyBorder="1" applyAlignment="1">
      <alignment horizontal="center" vertical="center" wrapText="1" shrinkToFit="1"/>
    </xf>
    <xf numFmtId="0" fontId="40" fillId="0" borderId="0" xfId="0" applyFont="1" applyBorder="1" applyAlignment="1">
      <alignment horizontal="center" vertical="center" wrapText="1" shrinkToFit="1"/>
    </xf>
    <xf numFmtId="0" fontId="40" fillId="0" borderId="48" xfId="0" applyFont="1" applyBorder="1" applyAlignment="1">
      <alignment horizontal="center" vertical="center" wrapText="1" shrinkToFit="1"/>
    </xf>
    <xf numFmtId="0" fontId="40" fillId="0" borderId="61" xfId="0" applyFont="1" applyBorder="1" applyAlignment="1">
      <alignment horizontal="center" vertical="center" wrapText="1" shrinkToFit="1"/>
    </xf>
    <xf numFmtId="0" fontId="40" fillId="0" borderId="2" xfId="0" applyFont="1" applyBorder="1" applyAlignment="1">
      <alignment horizontal="center" vertical="center" wrapText="1" shrinkToFit="1"/>
    </xf>
    <xf numFmtId="0" fontId="40" fillId="0" borderId="49" xfId="0" applyFont="1" applyBorder="1" applyAlignment="1">
      <alignment horizontal="center" vertical="center" wrapText="1" shrinkToFit="1"/>
    </xf>
    <xf numFmtId="177" fontId="40" fillId="0" borderId="16" xfId="0" applyNumberFormat="1" applyFont="1" applyBorder="1" applyAlignment="1">
      <alignment horizontal="center" vertical="center" shrinkToFit="1"/>
    </xf>
    <xf numFmtId="0" fontId="40" fillId="0" borderId="14" xfId="0" applyFont="1" applyBorder="1" applyAlignment="1">
      <alignment horizontal="left" vertical="center" wrapText="1" indent="1" shrinkToFit="1"/>
    </xf>
    <xf numFmtId="0" fontId="40" fillId="0" borderId="12" xfId="0" applyFont="1" applyBorder="1" applyAlignment="1">
      <alignment horizontal="left" vertical="center" wrapText="1" indent="1" shrinkToFit="1"/>
    </xf>
    <xf numFmtId="0" fontId="40" fillId="0" borderId="45" xfId="0" applyFont="1" applyBorder="1" applyAlignment="1">
      <alignment horizontal="left" vertical="center" wrapText="1" indent="1" shrinkToFit="1"/>
    </xf>
    <xf numFmtId="0" fontId="40" fillId="0" borderId="1" xfId="0" applyFont="1" applyBorder="1" applyAlignment="1">
      <alignment horizontal="left" vertical="center" wrapText="1" indent="1" shrinkToFit="1"/>
    </xf>
    <xf numFmtId="0" fontId="40" fillId="0" borderId="0" xfId="0" applyFont="1" applyBorder="1" applyAlignment="1">
      <alignment horizontal="left" vertical="center" wrapText="1" indent="1" shrinkToFit="1"/>
    </xf>
    <xf numFmtId="0" fontId="40" fillId="0" borderId="48" xfId="0" applyFont="1" applyBorder="1" applyAlignment="1">
      <alignment horizontal="left" vertical="center" wrapText="1" indent="1" shrinkToFit="1"/>
    </xf>
    <xf numFmtId="0" fontId="40" fillId="0" borderId="15" xfId="0" applyFont="1" applyBorder="1" applyAlignment="1">
      <alignment horizontal="left" vertical="center" wrapText="1" indent="1" shrinkToFit="1"/>
    </xf>
    <xf numFmtId="0" fontId="40" fillId="0" borderId="2" xfId="0" applyFont="1" applyBorder="1" applyAlignment="1">
      <alignment horizontal="left" vertical="center" wrapText="1" indent="1" shrinkToFit="1"/>
    </xf>
    <xf numFmtId="0" fontId="40" fillId="0" borderId="49" xfId="0" applyFont="1" applyBorder="1" applyAlignment="1">
      <alignment horizontal="left" vertical="center" wrapText="1" indent="1" shrinkToFit="1"/>
    </xf>
    <xf numFmtId="0" fontId="34" fillId="0" borderId="14" xfId="0" applyFont="1" applyBorder="1" applyAlignment="1">
      <alignment horizontal="center" shrinkToFit="1"/>
    </xf>
    <xf numFmtId="0" fontId="34" fillId="0" borderId="12" xfId="0" applyFont="1" applyBorder="1" applyAlignment="1">
      <alignment horizontal="center" shrinkToFit="1"/>
    </xf>
    <xf numFmtId="0" fontId="34" fillId="0" borderId="45" xfId="0" applyFont="1" applyBorder="1" applyAlignment="1">
      <alignment horizontal="center" shrinkToFit="1"/>
    </xf>
    <xf numFmtId="0" fontId="34" fillId="0" borderId="1" xfId="0" applyFont="1" applyBorder="1" applyAlignment="1">
      <alignment horizontal="center" shrinkToFit="1"/>
    </xf>
    <xf numFmtId="0" fontId="34" fillId="0" borderId="0" xfId="0" applyFont="1" applyBorder="1" applyAlignment="1">
      <alignment horizontal="center" shrinkToFit="1"/>
    </xf>
    <xf numFmtId="0" fontId="34" fillId="0" borderId="48" xfId="0" applyFont="1" applyBorder="1" applyAlignment="1">
      <alignment horizontal="center" shrinkToFit="1"/>
    </xf>
    <xf numFmtId="0" fontId="40" fillId="0" borderId="1" xfId="0" applyFont="1" applyBorder="1" applyAlignment="1">
      <alignment horizontal="center" vertical="top" shrinkToFit="1"/>
    </xf>
    <xf numFmtId="0" fontId="40" fillId="0" borderId="0" xfId="0" applyFont="1" applyBorder="1" applyAlignment="1">
      <alignment horizontal="center" vertical="top" shrinkToFit="1"/>
    </xf>
    <xf numFmtId="0" fontId="40" fillId="0" borderId="48" xfId="0" applyFont="1" applyBorder="1" applyAlignment="1">
      <alignment horizontal="center" vertical="top" shrinkToFit="1"/>
    </xf>
    <xf numFmtId="0" fontId="40" fillId="0" borderId="15" xfId="0" applyFont="1" applyBorder="1" applyAlignment="1">
      <alignment horizontal="center" vertical="top" shrinkToFit="1"/>
    </xf>
    <xf numFmtId="0" fontId="40" fillId="0" borderId="2" xfId="0" applyFont="1" applyBorder="1" applyAlignment="1">
      <alignment horizontal="center" vertical="top" shrinkToFit="1"/>
    </xf>
    <xf numFmtId="0" fontId="40" fillId="0" borderId="49" xfId="0" applyFont="1" applyBorder="1" applyAlignment="1">
      <alignment horizontal="center" vertical="top" shrinkToFit="1"/>
    </xf>
    <xf numFmtId="0" fontId="34" fillId="9" borderId="14" xfId="0" applyFont="1" applyFill="1" applyBorder="1" applyAlignment="1">
      <alignment horizontal="center" shrinkToFit="1"/>
    </xf>
    <xf numFmtId="0" fontId="34" fillId="9" borderId="12" xfId="0" applyFont="1" applyFill="1" applyBorder="1" applyAlignment="1">
      <alignment horizontal="center" shrinkToFit="1"/>
    </xf>
    <xf numFmtId="0" fontId="34" fillId="9" borderId="45" xfId="0" applyFont="1" applyFill="1" applyBorder="1" applyAlignment="1">
      <alignment horizontal="center" shrinkToFit="1"/>
    </xf>
    <xf numFmtId="0" fontId="34" fillId="9" borderId="1" xfId="0" applyFont="1" applyFill="1" applyBorder="1" applyAlignment="1">
      <alignment horizontal="center" shrinkToFit="1"/>
    </xf>
    <xf numFmtId="0" fontId="34" fillId="9" borderId="0" xfId="0" applyFont="1" applyFill="1" applyBorder="1" applyAlignment="1">
      <alignment horizontal="center" shrinkToFit="1"/>
    </xf>
    <xf numFmtId="0" fontId="34" fillId="9" borderId="48" xfId="0" applyFont="1" applyFill="1" applyBorder="1" applyAlignment="1">
      <alignment horizontal="center" shrinkToFit="1"/>
    </xf>
    <xf numFmtId="0" fontId="40" fillId="9" borderId="1" xfId="0" applyFont="1" applyFill="1" applyBorder="1" applyAlignment="1">
      <alignment horizontal="center" vertical="top" shrinkToFit="1"/>
    </xf>
    <xf numFmtId="0" fontId="40" fillId="9" borderId="0" xfId="0" applyFont="1" applyFill="1" applyBorder="1" applyAlignment="1">
      <alignment horizontal="center" vertical="top" shrinkToFit="1"/>
    </xf>
    <xf numFmtId="0" fontId="40" fillId="9" borderId="48" xfId="0" applyFont="1" applyFill="1" applyBorder="1" applyAlignment="1">
      <alignment horizontal="center" vertical="top" shrinkToFit="1"/>
    </xf>
    <xf numFmtId="0" fontId="40" fillId="9" borderId="15" xfId="0" applyFont="1" applyFill="1" applyBorder="1" applyAlignment="1">
      <alignment horizontal="center" vertical="top" shrinkToFit="1"/>
    </xf>
    <xf numFmtId="0" fontId="40" fillId="9" borderId="2" xfId="0" applyFont="1" applyFill="1" applyBorder="1" applyAlignment="1">
      <alignment horizontal="center" vertical="top" shrinkToFit="1"/>
    </xf>
    <xf numFmtId="0" fontId="40" fillId="9" borderId="49" xfId="0" applyFont="1" applyFill="1" applyBorder="1" applyAlignment="1">
      <alignment horizontal="center" vertical="top" shrinkToFit="1"/>
    </xf>
    <xf numFmtId="41" fontId="41" fillId="0" borderId="79" xfId="2" applyFont="1" applyBorder="1" applyAlignment="1">
      <alignment horizontal="center" vertical="center" shrinkToFit="1"/>
    </xf>
    <xf numFmtId="41" fontId="40" fillId="0" borderId="36" xfId="2" applyFont="1" applyBorder="1" applyAlignment="1">
      <alignment horizontal="center" vertical="center" shrinkToFit="1"/>
    </xf>
    <xf numFmtId="41" fontId="40" fillId="0" borderId="15" xfId="2" applyFont="1" applyBorder="1" applyAlignment="1">
      <alignment horizontal="center" vertical="center" shrinkToFit="1"/>
    </xf>
    <xf numFmtId="41" fontId="40" fillId="0" borderId="2" xfId="2" applyFont="1" applyBorder="1" applyAlignment="1">
      <alignment horizontal="center" vertical="center" shrinkToFit="1"/>
    </xf>
    <xf numFmtId="41" fontId="40" fillId="0" borderId="49" xfId="2" applyFont="1" applyBorder="1" applyAlignment="1">
      <alignment horizontal="center" vertical="center" shrinkToFit="1"/>
    </xf>
    <xf numFmtId="41" fontId="45" fillId="0" borderId="15" xfId="2" applyFont="1" applyBorder="1" applyAlignment="1">
      <alignment horizontal="center" vertical="center" shrinkToFit="1"/>
    </xf>
    <xf numFmtId="41" fontId="45" fillId="0" borderId="2" xfId="2" applyFont="1" applyBorder="1" applyAlignment="1">
      <alignment horizontal="center" vertical="center" shrinkToFit="1"/>
    </xf>
    <xf numFmtId="41" fontId="45" fillId="0" borderId="49" xfId="2" applyFont="1" applyBorder="1" applyAlignment="1">
      <alignment horizontal="center" vertical="center" shrinkToFit="1"/>
    </xf>
    <xf numFmtId="41" fontId="44" fillId="0" borderId="79" xfId="2" applyFont="1" applyBorder="1" applyAlignment="1">
      <alignment horizontal="center" vertical="center" shrinkToFit="1"/>
    </xf>
    <xf numFmtId="0" fontId="21" fillId="0" borderId="59"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61" xfId="0" applyFont="1" applyBorder="1" applyAlignment="1">
      <alignment horizontal="center" vertical="center" shrinkToFit="1"/>
    </xf>
    <xf numFmtId="41" fontId="42" fillId="0" borderId="14" xfId="2" applyFont="1" applyBorder="1" applyAlignment="1">
      <alignment horizontal="center" shrinkToFit="1"/>
    </xf>
    <xf numFmtId="41" fontId="42" fillId="0" borderId="12" xfId="2" applyFont="1" applyBorder="1" applyAlignment="1">
      <alignment horizontal="center" shrinkToFit="1"/>
    </xf>
    <xf numFmtId="41" fontId="42" fillId="0" borderId="45" xfId="2" applyFont="1" applyBorder="1" applyAlignment="1">
      <alignment horizontal="center" shrinkToFit="1"/>
    </xf>
    <xf numFmtId="41" fontId="42" fillId="0" borderId="1" xfId="2" applyFont="1" applyBorder="1" applyAlignment="1">
      <alignment horizontal="center" shrinkToFit="1"/>
    </xf>
    <xf numFmtId="41" fontId="42" fillId="0" borderId="0" xfId="2" applyFont="1" applyBorder="1" applyAlignment="1">
      <alignment horizontal="center" shrinkToFit="1"/>
    </xf>
    <xf numFmtId="41" fontId="42" fillId="0" borderId="48" xfId="2" applyFont="1" applyBorder="1" applyAlignment="1">
      <alignment horizontal="center" shrinkToFit="1"/>
    </xf>
    <xf numFmtId="41" fontId="40" fillId="0" borderId="1" xfId="2" applyFont="1" applyBorder="1" applyAlignment="1">
      <alignment horizontal="center" vertical="top" shrinkToFit="1"/>
    </xf>
    <xf numFmtId="41" fontId="40" fillId="0" borderId="0" xfId="2" applyFont="1" applyBorder="1" applyAlignment="1">
      <alignment horizontal="center" vertical="top" shrinkToFit="1"/>
    </xf>
    <xf numFmtId="41" fontId="40" fillId="0" borderId="48" xfId="2" applyFont="1" applyBorder="1" applyAlignment="1">
      <alignment horizontal="center" vertical="top" shrinkToFit="1"/>
    </xf>
    <xf numFmtId="41" fontId="40" fillId="0" borderId="15" xfId="2" applyFont="1" applyBorder="1" applyAlignment="1">
      <alignment horizontal="center" vertical="top" shrinkToFit="1"/>
    </xf>
    <xf numFmtId="41" fontId="40" fillId="0" borderId="2" xfId="2" applyFont="1" applyBorder="1" applyAlignment="1">
      <alignment horizontal="center" vertical="top" shrinkToFit="1"/>
    </xf>
    <xf numFmtId="41" fontId="40" fillId="0" borderId="49" xfId="2" applyFont="1" applyBorder="1" applyAlignment="1">
      <alignment horizontal="center" vertical="top" shrinkToFit="1"/>
    </xf>
    <xf numFmtId="0" fontId="42" fillId="0" borderId="14" xfId="0" applyFont="1" applyBorder="1" applyAlignment="1">
      <alignment horizontal="center"/>
    </xf>
    <xf numFmtId="0" fontId="42" fillId="0" borderId="45" xfId="0" applyFont="1" applyBorder="1" applyAlignment="1">
      <alignment horizontal="center"/>
    </xf>
    <xf numFmtId="0" fontId="42" fillId="0" borderId="1" xfId="0" applyFont="1" applyBorder="1" applyAlignment="1">
      <alignment horizontal="center"/>
    </xf>
    <xf numFmtId="0" fontId="42" fillId="0" borderId="48" xfId="0" applyFont="1" applyBorder="1" applyAlignment="1">
      <alignment horizontal="center"/>
    </xf>
    <xf numFmtId="0" fontId="42" fillId="0" borderId="14" xfId="0" applyFont="1" applyBorder="1" applyAlignment="1">
      <alignment horizontal="center" vertical="center"/>
    </xf>
    <xf numFmtId="0" fontId="42" fillId="0" borderId="12" xfId="0" applyFont="1" applyBorder="1" applyAlignment="1">
      <alignment horizontal="center" vertical="center"/>
    </xf>
    <xf numFmtId="0" fontId="42" fillId="0" borderId="45" xfId="0" applyFont="1" applyBorder="1" applyAlignment="1">
      <alignment horizontal="center" vertical="center"/>
    </xf>
    <xf numFmtId="0" fontId="42" fillId="0" borderId="1" xfId="0" applyFont="1" applyBorder="1" applyAlignment="1">
      <alignment horizontal="center" vertical="center"/>
    </xf>
    <xf numFmtId="0" fontId="42" fillId="0" borderId="0" xfId="0" applyFont="1" applyBorder="1" applyAlignment="1">
      <alignment horizontal="center" vertical="center"/>
    </xf>
    <xf numFmtId="0" fontId="42" fillId="0" borderId="48" xfId="0" applyFont="1" applyBorder="1" applyAlignment="1">
      <alignment horizontal="center" vertical="center"/>
    </xf>
    <xf numFmtId="0" fontId="42" fillId="0" borderId="12" xfId="0" applyFont="1" applyBorder="1" applyAlignment="1">
      <alignment horizontal="center"/>
    </xf>
    <xf numFmtId="0" fontId="42" fillId="0" borderId="0" xfId="0" applyFont="1" applyBorder="1" applyAlignment="1">
      <alignment horizontal="center"/>
    </xf>
    <xf numFmtId="178" fontId="40" fillId="0" borderId="1" xfId="0" applyNumberFormat="1" applyFont="1" applyBorder="1" applyAlignment="1">
      <alignment horizontal="center" vertical="top" shrinkToFit="1"/>
    </xf>
    <xf numFmtId="178" fontId="40" fillId="0" borderId="0" xfId="0" applyNumberFormat="1" applyFont="1" applyBorder="1" applyAlignment="1">
      <alignment horizontal="center" vertical="top" shrinkToFit="1"/>
    </xf>
    <xf numFmtId="178" fontId="40" fillId="0" borderId="48" xfId="0" applyNumberFormat="1" applyFont="1" applyBorder="1" applyAlignment="1">
      <alignment horizontal="center" vertical="top" shrinkToFit="1"/>
    </xf>
    <xf numFmtId="178" fontId="40" fillId="0" borderId="15" xfId="0" applyNumberFormat="1" applyFont="1" applyBorder="1" applyAlignment="1">
      <alignment horizontal="center" vertical="top" shrinkToFit="1"/>
    </xf>
    <xf numFmtId="178" fontId="40" fillId="0" borderId="2" xfId="0" applyNumberFormat="1" applyFont="1" applyBorder="1" applyAlignment="1">
      <alignment horizontal="center" vertical="top" shrinkToFit="1"/>
    </xf>
    <xf numFmtId="178" fontId="40" fillId="0" borderId="49" xfId="0" applyNumberFormat="1" applyFont="1" applyBorder="1" applyAlignment="1">
      <alignment horizontal="center" vertical="top" shrinkToFit="1"/>
    </xf>
    <xf numFmtId="41" fontId="42" fillId="0" borderId="14" xfId="2" applyFont="1" applyBorder="1" applyAlignment="1">
      <alignment horizontal="center" wrapText="1"/>
    </xf>
    <xf numFmtId="41" fontId="42" fillId="0" borderId="12" xfId="2" applyFont="1" applyBorder="1" applyAlignment="1">
      <alignment horizontal="center" wrapText="1"/>
    </xf>
    <xf numFmtId="41" fontId="42" fillId="0" borderId="45" xfId="2" applyFont="1" applyBorder="1" applyAlignment="1">
      <alignment horizontal="center" wrapText="1"/>
    </xf>
    <xf numFmtId="0" fontId="42" fillId="0" borderId="14" xfId="0" applyFont="1" applyBorder="1" applyAlignment="1">
      <alignment horizontal="center" vertical="center" shrinkToFit="1"/>
    </xf>
    <xf numFmtId="0" fontId="42" fillId="0" borderId="12" xfId="0" applyFont="1" applyBorder="1" applyAlignment="1">
      <alignment horizontal="center" vertical="center" shrinkToFit="1"/>
    </xf>
    <xf numFmtId="0" fontId="42" fillId="0" borderId="45" xfId="0" applyFont="1" applyBorder="1" applyAlignment="1">
      <alignment horizontal="center" vertical="center" shrinkToFit="1"/>
    </xf>
    <xf numFmtId="41" fontId="40" fillId="0" borderId="1" xfId="0" applyNumberFormat="1" applyFont="1" applyBorder="1" applyAlignment="1">
      <alignment horizontal="center" vertical="top" shrinkToFit="1"/>
    </xf>
    <xf numFmtId="0" fontId="40" fillId="0" borderId="25" xfId="0" applyFont="1" applyBorder="1" applyAlignment="1">
      <alignment horizontal="center" vertical="top" shrinkToFit="1"/>
    </xf>
    <xf numFmtId="0" fontId="40" fillId="0" borderId="57" xfId="0" applyFont="1" applyBorder="1" applyAlignment="1">
      <alignment horizontal="center" vertical="top" shrinkToFit="1"/>
    </xf>
    <xf numFmtId="41" fontId="42" fillId="0" borderId="14" xfId="0" applyNumberFormat="1" applyFont="1" applyBorder="1" applyAlignment="1">
      <alignment horizontal="center"/>
    </xf>
    <xf numFmtId="0" fontId="42" fillId="0" borderId="56" xfId="0" applyFont="1" applyBorder="1" applyAlignment="1">
      <alignment horizontal="center"/>
    </xf>
    <xf numFmtId="0" fontId="42" fillId="0" borderId="25" xfId="0" applyFont="1" applyBorder="1" applyAlignment="1">
      <alignment horizontal="center"/>
    </xf>
    <xf numFmtId="178" fontId="42" fillId="0" borderId="14" xfId="0" applyNumberFormat="1" applyFont="1" applyBorder="1" applyAlignment="1">
      <alignment horizontal="center" vertical="center"/>
    </xf>
    <xf numFmtId="178" fontId="42" fillId="0" borderId="12" xfId="0" applyNumberFormat="1" applyFont="1" applyBorder="1" applyAlignment="1">
      <alignment horizontal="center" vertical="center"/>
    </xf>
    <xf numFmtId="178" fontId="42" fillId="0" borderId="45" xfId="0" applyNumberFormat="1" applyFont="1" applyBorder="1" applyAlignment="1">
      <alignment horizontal="center" vertical="center"/>
    </xf>
    <xf numFmtId="178" fontId="42" fillId="0" borderId="1" xfId="0" applyNumberFormat="1" applyFont="1" applyBorder="1" applyAlignment="1">
      <alignment horizontal="center" vertical="center"/>
    </xf>
    <xf numFmtId="178" fontId="42" fillId="0" borderId="0" xfId="0" applyNumberFormat="1" applyFont="1" applyBorder="1" applyAlignment="1">
      <alignment horizontal="center" vertical="center"/>
    </xf>
    <xf numFmtId="178" fontId="42" fillId="0" borderId="48" xfId="0" applyNumberFormat="1" applyFont="1" applyBorder="1" applyAlignment="1">
      <alignment horizontal="center" vertical="center"/>
    </xf>
    <xf numFmtId="0" fontId="40" fillId="0" borderId="1" xfId="0" applyFont="1" applyBorder="1" applyAlignment="1">
      <alignment horizontal="center" vertical="center" shrinkToFit="1"/>
    </xf>
    <xf numFmtId="0" fontId="40" fillId="0" borderId="0" xfId="0" applyFont="1" applyBorder="1" applyAlignment="1">
      <alignment horizontal="center" vertical="center" shrinkToFit="1"/>
    </xf>
    <xf numFmtId="0" fontId="40" fillId="0" borderId="48" xfId="0" applyFont="1" applyBorder="1" applyAlignment="1">
      <alignment horizontal="center" vertical="center" shrinkToFit="1"/>
    </xf>
    <xf numFmtId="0" fontId="40" fillId="0" borderId="15"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49" xfId="0" applyFont="1" applyBorder="1" applyAlignment="1">
      <alignment horizontal="center" vertical="center" shrinkToFit="1"/>
    </xf>
    <xf numFmtId="41" fontId="42" fillId="0" borderId="14" xfId="0" applyNumberFormat="1" applyFont="1" applyBorder="1" applyAlignment="1">
      <alignment horizontal="center" shrinkToFit="1"/>
    </xf>
    <xf numFmtId="0" fontId="42" fillId="0" borderId="12" xfId="0" applyFont="1" applyBorder="1" applyAlignment="1">
      <alignment horizontal="center" shrinkToFit="1"/>
    </xf>
    <xf numFmtId="0" fontId="42" fillId="0" borderId="45" xfId="0" applyFont="1" applyBorder="1" applyAlignment="1">
      <alignment horizontal="center" shrinkToFit="1"/>
    </xf>
    <xf numFmtId="41" fontId="40" fillId="0" borderId="36" xfId="0" applyNumberFormat="1" applyFont="1" applyBorder="1" applyAlignment="1">
      <alignment horizontal="center" vertical="center" shrinkToFit="1"/>
    </xf>
    <xf numFmtId="0" fontId="40" fillId="0" borderId="36" xfId="0" applyFont="1" applyBorder="1" applyAlignment="1">
      <alignment horizontal="center" vertical="center" shrinkToFit="1"/>
    </xf>
    <xf numFmtId="9" fontId="43" fillId="0" borderId="14" xfId="0" applyNumberFormat="1" applyFont="1" applyBorder="1" applyAlignment="1">
      <alignment horizontal="center" vertical="center"/>
    </xf>
    <xf numFmtId="0" fontId="43" fillId="0" borderId="12" xfId="0" applyFont="1" applyBorder="1" applyAlignment="1">
      <alignment horizontal="center" vertical="center"/>
    </xf>
    <xf numFmtId="0" fontId="43" fillId="0" borderId="45" xfId="0" applyFont="1" applyBorder="1" applyAlignment="1">
      <alignment horizontal="center" vertical="center"/>
    </xf>
    <xf numFmtId="0" fontId="43" fillId="0" borderId="1" xfId="0" applyFont="1" applyBorder="1" applyAlignment="1">
      <alignment horizontal="center" vertical="center"/>
    </xf>
    <xf numFmtId="0" fontId="43" fillId="0" borderId="0" xfId="0" applyFont="1" applyBorder="1" applyAlignment="1">
      <alignment horizontal="center" vertical="center"/>
    </xf>
    <xf numFmtId="0" fontId="43" fillId="0" borderId="48" xfId="0" applyFont="1" applyBorder="1" applyAlignment="1">
      <alignment horizontal="center" vertical="center"/>
    </xf>
    <xf numFmtId="0" fontId="43" fillId="0" borderId="15" xfId="0" applyFont="1" applyBorder="1" applyAlignment="1">
      <alignment horizontal="center" vertical="center"/>
    </xf>
    <xf numFmtId="0" fontId="43" fillId="0" borderId="2" xfId="0" applyFont="1" applyBorder="1" applyAlignment="1">
      <alignment horizontal="center" vertical="center"/>
    </xf>
    <xf numFmtId="0" fontId="43" fillId="0" borderId="49" xfId="0" applyFont="1" applyBorder="1" applyAlignment="1">
      <alignment horizontal="center" vertical="center"/>
    </xf>
    <xf numFmtId="0" fontId="0" fillId="0" borderId="12" xfId="0" applyBorder="1" applyAlignment="1"/>
    <xf numFmtId="0" fontId="0" fillId="0" borderId="45" xfId="0" applyBorder="1" applyAlignment="1"/>
    <xf numFmtId="0" fontId="0" fillId="0" borderId="1" xfId="0" applyBorder="1" applyAlignment="1"/>
    <xf numFmtId="0" fontId="0" fillId="0" borderId="0" xfId="0" applyBorder="1" applyAlignment="1"/>
    <xf numFmtId="0" fontId="0" fillId="0" borderId="48" xfId="0" applyBorder="1" applyAlignment="1"/>
    <xf numFmtId="0" fontId="21" fillId="5" borderId="83" xfId="0" applyFont="1" applyFill="1" applyBorder="1" applyAlignment="1">
      <alignment horizontal="center" vertical="center"/>
    </xf>
    <xf numFmtId="41" fontId="41" fillId="0" borderId="45" xfId="2" applyFont="1" applyBorder="1" applyAlignment="1">
      <alignment horizontal="center" vertical="center" shrinkToFit="1"/>
    </xf>
    <xf numFmtId="0" fontId="33" fillId="0" borderId="14" xfId="0" applyFont="1" applyBorder="1" applyAlignment="1">
      <alignment horizontal="center" vertical="center"/>
    </xf>
    <xf numFmtId="0" fontId="33" fillId="0" borderId="12" xfId="0" applyFont="1" applyBorder="1" applyAlignment="1">
      <alignment horizontal="center" vertical="center"/>
    </xf>
    <xf numFmtId="0" fontId="33" fillId="0" borderId="1" xfId="0" applyFont="1" applyBorder="1" applyAlignment="1">
      <alignment horizontal="center" vertical="center"/>
    </xf>
    <xf numFmtId="0" fontId="33" fillId="0" borderId="0" xfId="0" applyFont="1" applyBorder="1" applyAlignment="1">
      <alignment horizontal="center" vertical="center"/>
    </xf>
    <xf numFmtId="0" fontId="33" fillId="0" borderId="15" xfId="0" applyFont="1" applyBorder="1" applyAlignment="1">
      <alignment horizontal="center" vertical="center"/>
    </xf>
    <xf numFmtId="0" fontId="33" fillId="0" borderId="2" xfId="0" applyFont="1" applyBorder="1" applyAlignment="1">
      <alignment horizontal="center" vertical="center"/>
    </xf>
    <xf numFmtId="41" fontId="28" fillId="0" borderId="11" xfId="2" applyFont="1" applyBorder="1" applyAlignment="1">
      <alignment horizontal="center" vertical="center" shrinkToFit="1"/>
    </xf>
    <xf numFmtId="41" fontId="28" fillId="0" borderId="46" xfId="2" applyFont="1" applyBorder="1" applyAlignment="1">
      <alignment horizontal="center" vertical="center" shrinkToFit="1"/>
    </xf>
    <xf numFmtId="41" fontId="28" fillId="0" borderId="17" xfId="2" applyFont="1" applyBorder="1" applyAlignment="1">
      <alignment horizontal="center" vertical="center" shrinkToFit="1"/>
    </xf>
    <xf numFmtId="0" fontId="17" fillId="0" borderId="44"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9" xfId="0" applyFont="1" applyFill="1" applyBorder="1" applyAlignment="1">
      <alignment horizontal="center" vertical="center"/>
    </xf>
    <xf numFmtId="0" fontId="19" fillId="2" borderId="62" xfId="0" applyFont="1" applyFill="1" applyBorder="1" applyAlignment="1">
      <alignment horizontal="center" vertical="center"/>
    </xf>
    <xf numFmtId="0" fontId="19" fillId="2" borderId="46" xfId="0" applyFont="1" applyFill="1" applyBorder="1" applyAlignment="1">
      <alignment horizontal="center" vertical="center"/>
    </xf>
    <xf numFmtId="0" fontId="28" fillId="0" borderId="62"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6" xfId="0" applyFont="1" applyBorder="1" applyAlignment="1">
      <alignment horizontal="center" vertical="center" shrinkToFit="1"/>
    </xf>
    <xf numFmtId="41" fontId="21" fillId="0" borderId="11" xfId="2" applyFont="1" applyBorder="1" applyAlignment="1">
      <alignment horizontal="center" vertical="center" shrinkToFit="1"/>
    </xf>
    <xf numFmtId="41" fontId="21" fillId="0" borderId="46" xfId="2" applyFont="1" applyBorder="1" applyAlignment="1">
      <alignment horizontal="center" vertical="center" shrinkToFit="1"/>
    </xf>
    <xf numFmtId="41" fontId="21" fillId="0" borderId="17" xfId="2" applyFont="1" applyBorder="1" applyAlignment="1">
      <alignment horizontal="center" vertical="center" shrinkToFit="1"/>
    </xf>
    <xf numFmtId="0" fontId="19" fillId="2" borderId="14" xfId="0" applyFont="1" applyFill="1" applyBorder="1" applyAlignment="1">
      <alignment horizontal="center" vertical="center" wrapText="1"/>
    </xf>
    <xf numFmtId="0" fontId="19" fillId="2" borderId="45"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49"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47" xfId="0" applyFont="1" applyFill="1" applyBorder="1" applyAlignment="1">
      <alignment horizontal="center" vertical="center"/>
    </xf>
    <xf numFmtId="0" fontId="19" fillId="2" borderId="31" xfId="0" applyFont="1" applyFill="1" applyBorder="1" applyAlignment="1">
      <alignment horizontal="center" vertical="center"/>
    </xf>
    <xf numFmtId="0" fontId="19" fillId="2" borderId="16" xfId="0" applyFont="1" applyFill="1" applyBorder="1" applyAlignment="1">
      <alignment horizontal="center" vertical="center"/>
    </xf>
    <xf numFmtId="41" fontId="23" fillId="0" borderId="11" xfId="2" applyFont="1" applyBorder="1" applyAlignment="1">
      <alignment horizontal="center" vertical="center" shrinkToFit="1"/>
    </xf>
    <xf numFmtId="41" fontId="23" fillId="0" borderId="46" xfId="2" applyFont="1" applyBorder="1" applyAlignment="1">
      <alignment horizontal="center" vertical="center" shrinkToFit="1"/>
    </xf>
    <xf numFmtId="41" fontId="23" fillId="0" borderId="47" xfId="2" applyFont="1" applyBorder="1" applyAlignment="1">
      <alignment horizontal="center" vertical="center" shrinkToFit="1"/>
    </xf>
    <xf numFmtId="41" fontId="23" fillId="0" borderId="16" xfId="2" applyFont="1" applyBorder="1" applyAlignment="1">
      <alignment horizontal="center" vertical="center" shrinkToFit="1"/>
    </xf>
    <xf numFmtId="9" fontId="23" fillId="0" borderId="16" xfId="1" applyNumberFormat="1" applyFont="1" applyBorder="1" applyAlignment="1">
      <alignment horizontal="center" vertical="center" shrinkToFit="1"/>
    </xf>
    <xf numFmtId="0" fontId="17" fillId="2" borderId="46" xfId="0" applyFont="1" applyFill="1" applyBorder="1" applyAlignment="1">
      <alignment vertical="center" shrinkToFit="1"/>
    </xf>
    <xf numFmtId="0" fontId="17" fillId="2" borderId="17" xfId="0" applyFont="1" applyFill="1" applyBorder="1" applyAlignment="1">
      <alignment vertical="center" shrinkToFit="1"/>
    </xf>
    <xf numFmtId="0" fontId="5" fillId="2" borderId="16"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4"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2" xfId="0" applyFont="1" applyFill="1" applyBorder="1" applyAlignment="1">
      <alignment horizontal="center" vertical="center"/>
    </xf>
    <xf numFmtId="0" fontId="20" fillId="0" borderId="11" xfId="0" applyFont="1" applyBorder="1" applyAlignment="1">
      <alignment horizontal="center" vertical="center" shrinkToFit="1"/>
    </xf>
    <xf numFmtId="0" fontId="20" fillId="0" borderId="46" xfId="0" applyFont="1" applyBorder="1" applyAlignment="1">
      <alignment horizontal="center" vertical="center" shrinkToFit="1"/>
    </xf>
    <xf numFmtId="0" fontId="19" fillId="2" borderId="17"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46" xfId="0" applyFont="1" applyFill="1" applyBorder="1" applyAlignment="1">
      <alignment horizontal="center" vertical="center"/>
    </xf>
    <xf numFmtId="0" fontId="19" fillId="0" borderId="17" xfId="0" applyFont="1" applyFill="1" applyBorder="1" applyAlignment="1">
      <alignment horizontal="center" vertical="center"/>
    </xf>
    <xf numFmtId="0" fontId="31" fillId="0" borderId="14"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49" xfId="0" applyFont="1" applyFill="1" applyBorder="1" applyAlignment="1">
      <alignment horizontal="center" vertical="center" wrapText="1"/>
    </xf>
    <xf numFmtId="178" fontId="17" fillId="0" borderId="11" xfId="0" applyNumberFormat="1" applyFont="1" applyBorder="1" applyAlignment="1">
      <alignment horizontal="center" vertical="center"/>
    </xf>
    <xf numFmtId="178" fontId="17" fillId="0" borderId="46" xfId="0" applyNumberFormat="1" applyFont="1" applyBorder="1" applyAlignment="1">
      <alignment horizontal="center" vertical="center"/>
    </xf>
    <xf numFmtId="178" fontId="17" fillId="0" borderId="47" xfId="0" applyNumberFormat="1" applyFont="1" applyBorder="1" applyAlignment="1">
      <alignment horizontal="center" vertical="center"/>
    </xf>
    <xf numFmtId="0" fontId="26" fillId="0" borderId="1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46" xfId="0" applyFont="1" applyFill="1" applyBorder="1" applyAlignment="1">
      <alignment horizontal="center" vertical="center"/>
    </xf>
    <xf numFmtId="0" fontId="5" fillId="2" borderId="17" xfId="0" applyFont="1" applyFill="1" applyBorder="1" applyAlignment="1">
      <alignment horizontal="center" vertical="center"/>
    </xf>
    <xf numFmtId="0" fontId="24" fillId="0" borderId="64"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66" xfId="0" applyFont="1" applyBorder="1" applyAlignment="1">
      <alignment horizontal="center" vertical="center" wrapText="1"/>
    </xf>
    <xf numFmtId="0" fontId="61" fillId="13" borderId="10" xfId="0" applyFont="1" applyFill="1" applyBorder="1" applyAlignment="1">
      <alignment horizontal="center" vertical="center"/>
    </xf>
    <xf numFmtId="41" fontId="61" fillId="9" borderId="10" xfId="0" applyNumberFormat="1" applyFont="1" applyFill="1" applyBorder="1" applyAlignment="1">
      <alignment vertical="center" shrinkToFit="1"/>
    </xf>
    <xf numFmtId="41" fontId="61" fillId="9" borderId="93" xfId="0" applyNumberFormat="1" applyFont="1" applyFill="1" applyBorder="1" applyAlignment="1">
      <alignment vertical="center" shrinkToFit="1"/>
    </xf>
    <xf numFmtId="41" fontId="61" fillId="9" borderId="72" xfId="0" applyNumberFormat="1" applyFont="1" applyFill="1" applyBorder="1" applyAlignment="1">
      <alignment vertical="center" shrinkToFit="1"/>
    </xf>
    <xf numFmtId="41" fontId="61" fillId="11" borderId="10" xfId="0" applyNumberFormat="1" applyFont="1" applyFill="1" applyBorder="1" applyAlignment="1">
      <alignment vertical="center" shrinkToFit="1"/>
    </xf>
    <xf numFmtId="0" fontId="61" fillId="13" borderId="10" xfId="0" applyFont="1" applyFill="1" applyBorder="1" applyAlignment="1">
      <alignment horizontal="center" vertical="center" wrapText="1"/>
    </xf>
  </cellXfs>
  <cellStyles count="6">
    <cellStyle name="백분율" xfId="1" builtinId="5"/>
    <cellStyle name="쉼표 [0]" xfId="2" builtinId="6"/>
    <cellStyle name="쉼표 [0] 2" xfId="5" xr:uid="{00000000-0005-0000-0000-000002000000}"/>
    <cellStyle name="표준" xfId="0" builtinId="0"/>
    <cellStyle name="표준 2" xfId="3" xr:uid="{00000000-0005-0000-0000-000004000000}"/>
    <cellStyle name="하이퍼링크" xfId="4" builtinId="8"/>
  </cellStyles>
  <dxfs count="528">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checked="Checked" firstButton="1" fmlaLink="$N$3"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checked="Checked" firstButton="1" fmlaLink="$R$3"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Drop" dropStyle="combo" dx="22" fmlaLink="$F$8" fmlaRange="종목!$B$5:$B$35" noThreeD="1" sel="15" val="11"/>
</file>

<file path=xl/ctrlProps/ctrlProp11.xml><?xml version="1.0" encoding="utf-8"?>
<formControlPr xmlns="http://schemas.microsoft.com/office/spreadsheetml/2009/9/main" objectType="Radio" checked="Checked" firstButton="1" fmlaLink="$N$3"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checked="Checked" firstButton="1" fmlaLink="$N$3"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checked="Checked" firstButton="1" fmlaLink="$R$3"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Drop" dropStyle="combo" dx="22" fmlaLink="$F$8" fmlaRange="종목!$B$5:$B$35" noThreeD="1" sel="15" val="1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checked="Checked" firstButton="1" fmlaLink="$N$3"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checked="Checked" firstButton="1" fmlaLink="$R$3"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Drop" dropStyle="combo" dx="22" fmlaLink="$F$8" fmlaRange="종목!$B$5:$B$35" noThreeD="1" sel="15" val="14"/>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fmlaLink="$R$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Drop" dropStyle="combo" dx="22" fmlaLink="$F$8" fmlaRange="종목!$B$5:$B$35" noThreeD="1" sel="15" val="11"/>
</file>

<file path=xl/ctrlProps/ctrlProp2.xml><?xml version="1.0" encoding="utf-8"?>
<formControlPr xmlns="http://schemas.microsoft.com/office/spreadsheetml/2009/9/main" objectType="Radio" checked="Checked" firstButton="1" fmlaLink="$L$3"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fmlaLink="$N$3"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checked="Checked" firstButton="1" fmlaLink="$R$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Drop" dropStyle="combo" dx="22" fmlaLink="$F$8" fmlaRange="종목!$B$5:$B$35" noThreeD="1" sel="15" val="1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checked="Checked" firstButton="1" fmlaLink="$N$3"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checked="Checked" firstButton="1" fmlaLink="$R$3"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Drop" dropStyle="combo" dx="22" fmlaLink="$F$8" fmlaRange="종목!$B$5:$B$35" noThreeD="1" sel="15" val="1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fmlaLink="$N$3"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R$3"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Drop" dropStyle="combo" dx="22" fmlaLink="$F$8" fmlaRange="종목!$B$5:$B$35" noThreeD="1" sel="15" val="11"/>
</file>

<file path=xl/ctrlProps/ctrlProp5.xml><?xml version="1.0" encoding="utf-8"?>
<formControlPr xmlns="http://schemas.microsoft.com/office/spreadsheetml/2009/9/main" objectType="Radio" checked="Checked" firstButton="1" fmlaLink="$P$3"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checked="Checked" firstButton="1" fmlaLink="$N$3"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checked="Checked" firstButton="1" fmlaLink="$R$3"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Drop" dropStyle="combo" dx="22" fmlaLink="$F$8" fmlaRange="종목!$B$5:$B$35" noThreeD="1" sel="15" val="1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fmlaLink="$N$3"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checked="Checked" firstButton="1" fmlaLink="$R$3"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Drop" dropStyle="combo" dx="22" fmlaLink="$F$8" fmlaRange="종목!$B$5:$B$35" noThreeD="1" sel="15" val="1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checked="Checked" firstButton="1" fmlaLink="$N$3"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checked="Checked" firstButton="1" fmlaLink="$R$3"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Drop" dropStyle="combo" dx="22" fmlaLink="$F$8" fmlaRange="종목!$B$5:$B$35" noThreeD="1" sel="15" val="1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fmlaLink="$N$3"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fmlaLink="$R$3"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Drop" dropStyle="combo" dx="22" fmlaLink="$F$8" fmlaRange="종목!$B$5:$B$35" noThreeD="1" sel="15" val="1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checked="Checked" firstButton="1" fmlaLink="$N$3"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checked="Checked" firstButton="1" fmlaLink="$R$3"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Drop" dropStyle="combo" dx="22" fmlaLink="$F$8" fmlaRange="종목!$B$5:$B$35" noThreeD="1" sel="15" val="11"/>
</file>

<file path=xl/drawings/_rels/drawing1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466725</xdr:colOff>
          <xdr:row>2</xdr:row>
          <xdr:rowOff>219075</xdr:rowOff>
        </xdr:to>
        <xdr:sp macro="" textlink="">
          <xdr:nvSpPr>
            <xdr:cNvPr id="10241" name="Group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xdr:row>
          <xdr:rowOff>104775</xdr:rowOff>
        </xdr:from>
        <xdr:to>
          <xdr:col>9</xdr:col>
          <xdr:colOff>762000</xdr:colOff>
          <xdr:row>2</xdr:row>
          <xdr:rowOff>142875</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866775</xdr:colOff>
          <xdr:row>1</xdr:row>
          <xdr:rowOff>114300</xdr:rowOff>
        </xdr:from>
        <xdr:to>
          <xdr:col>10</xdr:col>
          <xdr:colOff>371475</xdr:colOff>
          <xdr:row>2</xdr:row>
          <xdr:rowOff>152400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0</xdr:row>
          <xdr:rowOff>152400</xdr:rowOff>
        </xdr:from>
        <xdr:to>
          <xdr:col>20</xdr:col>
          <xdr:colOff>1190625</xdr:colOff>
          <xdr:row>3</xdr:row>
          <xdr:rowOff>47625</xdr:rowOff>
        </xdr:to>
        <xdr:sp macro="" textlink="">
          <xdr:nvSpPr>
            <xdr:cNvPr id="10252" name="Group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xdr:row>
          <xdr:rowOff>76200</xdr:rowOff>
        </xdr:from>
        <xdr:to>
          <xdr:col>16</xdr:col>
          <xdr:colOff>1000125</xdr:colOff>
          <xdr:row>2</xdr:row>
          <xdr:rowOff>114300</xdr:rowOff>
        </xdr:to>
        <xdr:sp macro="" textlink="">
          <xdr:nvSpPr>
            <xdr:cNvPr id="10253" name="Option Button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1114425</xdr:colOff>
          <xdr:row>1</xdr:row>
          <xdr:rowOff>76200</xdr:rowOff>
        </xdr:from>
        <xdr:to>
          <xdr:col>17</xdr:col>
          <xdr:colOff>666750</xdr:colOff>
          <xdr:row>2</xdr:row>
          <xdr:rowOff>114300</xdr:rowOff>
        </xdr:to>
        <xdr:sp macro="" textlink="">
          <xdr:nvSpPr>
            <xdr:cNvPr id="10254" name="Option Button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xdr:row>
          <xdr:rowOff>76200</xdr:rowOff>
        </xdr:from>
        <xdr:to>
          <xdr:col>19</xdr:col>
          <xdr:colOff>238125</xdr:colOff>
          <xdr:row>2</xdr:row>
          <xdr:rowOff>114300</xdr:rowOff>
        </xdr:to>
        <xdr:sp macro="" textlink="">
          <xdr:nvSpPr>
            <xdr:cNvPr id="10255" name="Option Button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390525</xdr:colOff>
          <xdr:row>1</xdr:row>
          <xdr:rowOff>76200</xdr:rowOff>
        </xdr:from>
        <xdr:to>
          <xdr:col>20</xdr:col>
          <xdr:colOff>114300</xdr:colOff>
          <xdr:row>2</xdr:row>
          <xdr:rowOff>114300</xdr:rowOff>
        </xdr:to>
        <xdr:sp macro="" textlink="">
          <xdr:nvSpPr>
            <xdr:cNvPr id="10256" name="Option Button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1</xdr:row>
          <xdr:rowOff>76200</xdr:rowOff>
        </xdr:from>
        <xdr:to>
          <xdr:col>20</xdr:col>
          <xdr:colOff>1076325</xdr:colOff>
          <xdr:row>2</xdr:row>
          <xdr:rowOff>114300</xdr:rowOff>
        </xdr:to>
        <xdr:sp macro="" textlink="">
          <xdr:nvSpPr>
            <xdr:cNvPr id="10257" name="Option Button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84993" name="Group Box 1" hidden="1">
              <a:extLst>
                <a:ext uri="{63B3BB69-23CF-44E3-9099-C40C66FF867C}">
                  <a14:compatExt spid="_x0000_s84993"/>
                </a:ext>
                <a:ext uri="{FF2B5EF4-FFF2-40B4-BE49-F238E27FC236}">
                  <a16:creationId xmlns:a16="http://schemas.microsoft.com/office/drawing/2014/main" id="{00000000-0008-0000-0A00-000001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84994" name="Option Button 2" hidden="1">
              <a:extLst>
                <a:ext uri="{63B3BB69-23CF-44E3-9099-C40C66FF867C}">
                  <a14:compatExt spid="_x0000_s84994"/>
                </a:ext>
                <a:ext uri="{FF2B5EF4-FFF2-40B4-BE49-F238E27FC236}">
                  <a16:creationId xmlns:a16="http://schemas.microsoft.com/office/drawing/2014/main" id="{00000000-0008-0000-0A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84995" name="Option Button 3" hidden="1">
              <a:extLst>
                <a:ext uri="{63B3BB69-23CF-44E3-9099-C40C66FF867C}">
                  <a14:compatExt spid="_x0000_s84995"/>
                </a:ext>
                <a:ext uri="{FF2B5EF4-FFF2-40B4-BE49-F238E27FC236}">
                  <a16:creationId xmlns:a16="http://schemas.microsoft.com/office/drawing/2014/main" id="{00000000-0008-0000-0A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84996" name="Group Box 4" hidden="1">
              <a:extLst>
                <a:ext uri="{63B3BB69-23CF-44E3-9099-C40C66FF867C}">
                  <a14:compatExt spid="_x0000_s84996"/>
                </a:ext>
                <a:ext uri="{FF2B5EF4-FFF2-40B4-BE49-F238E27FC236}">
                  <a16:creationId xmlns:a16="http://schemas.microsoft.com/office/drawing/2014/main" id="{00000000-0008-0000-0A00-0000044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84997" name="Option Button 5" hidden="1">
              <a:extLst>
                <a:ext uri="{63B3BB69-23CF-44E3-9099-C40C66FF867C}">
                  <a14:compatExt spid="_x0000_s84997"/>
                </a:ext>
                <a:ext uri="{FF2B5EF4-FFF2-40B4-BE49-F238E27FC236}">
                  <a16:creationId xmlns:a16="http://schemas.microsoft.com/office/drawing/2014/main" id="{00000000-0008-0000-0A00-00000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84998" name="Option Button 6" hidden="1">
              <a:extLst>
                <a:ext uri="{63B3BB69-23CF-44E3-9099-C40C66FF867C}">
                  <a14:compatExt spid="_x0000_s84998"/>
                </a:ext>
                <a:ext uri="{FF2B5EF4-FFF2-40B4-BE49-F238E27FC236}">
                  <a16:creationId xmlns:a16="http://schemas.microsoft.com/office/drawing/2014/main" id="{00000000-0008-0000-0A00-00000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84999" name="Option Button 7" hidden="1">
              <a:extLst>
                <a:ext uri="{63B3BB69-23CF-44E3-9099-C40C66FF867C}">
                  <a14:compatExt spid="_x0000_s84999"/>
                </a:ext>
                <a:ext uri="{FF2B5EF4-FFF2-40B4-BE49-F238E27FC236}">
                  <a16:creationId xmlns:a16="http://schemas.microsoft.com/office/drawing/2014/main" id="{00000000-0008-0000-0A00-00000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85000" name="Option Button 8" hidden="1">
              <a:extLst>
                <a:ext uri="{63B3BB69-23CF-44E3-9099-C40C66FF867C}">
                  <a14:compatExt spid="_x0000_s85000"/>
                </a:ext>
                <a:ext uri="{FF2B5EF4-FFF2-40B4-BE49-F238E27FC236}">
                  <a16:creationId xmlns:a16="http://schemas.microsoft.com/office/drawing/2014/main" id="{00000000-0008-0000-0A00-00000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85001" name="Option Button 9" hidden="1">
              <a:extLst>
                <a:ext uri="{63B3BB69-23CF-44E3-9099-C40C66FF867C}">
                  <a14:compatExt spid="_x0000_s85001"/>
                </a:ext>
                <a:ext uri="{FF2B5EF4-FFF2-40B4-BE49-F238E27FC236}">
                  <a16:creationId xmlns:a16="http://schemas.microsoft.com/office/drawing/2014/main" id="{00000000-0008-0000-0A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85002" name="Drop Down 10" hidden="1">
              <a:extLst>
                <a:ext uri="{63B3BB69-23CF-44E3-9099-C40C66FF867C}">
                  <a14:compatExt spid="_x0000_s85002"/>
                </a:ext>
                <a:ext uri="{FF2B5EF4-FFF2-40B4-BE49-F238E27FC236}">
                  <a16:creationId xmlns:a16="http://schemas.microsoft.com/office/drawing/2014/main" id="{00000000-0008-0000-0A00-00000A4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86017" name="Group Box 1" hidden="1">
              <a:extLst>
                <a:ext uri="{63B3BB69-23CF-44E3-9099-C40C66FF867C}">
                  <a14:compatExt spid="_x0000_s86017"/>
                </a:ext>
                <a:ext uri="{FF2B5EF4-FFF2-40B4-BE49-F238E27FC236}">
                  <a16:creationId xmlns:a16="http://schemas.microsoft.com/office/drawing/2014/main" id="{00000000-0008-0000-0B00-000001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86018" name="Option Button 2" hidden="1">
              <a:extLst>
                <a:ext uri="{63B3BB69-23CF-44E3-9099-C40C66FF867C}">
                  <a14:compatExt spid="_x0000_s86018"/>
                </a:ext>
                <a:ext uri="{FF2B5EF4-FFF2-40B4-BE49-F238E27FC236}">
                  <a16:creationId xmlns:a16="http://schemas.microsoft.com/office/drawing/2014/main" id="{00000000-0008-0000-0B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86019" name="Option Button 3" hidden="1">
              <a:extLst>
                <a:ext uri="{63B3BB69-23CF-44E3-9099-C40C66FF867C}">
                  <a14:compatExt spid="_x0000_s86019"/>
                </a:ext>
                <a:ext uri="{FF2B5EF4-FFF2-40B4-BE49-F238E27FC236}">
                  <a16:creationId xmlns:a16="http://schemas.microsoft.com/office/drawing/2014/main" id="{00000000-0008-0000-0B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86020" name="Group Box 4" hidden="1">
              <a:extLst>
                <a:ext uri="{63B3BB69-23CF-44E3-9099-C40C66FF867C}">
                  <a14:compatExt spid="_x0000_s86020"/>
                </a:ext>
                <a:ext uri="{FF2B5EF4-FFF2-40B4-BE49-F238E27FC236}">
                  <a16:creationId xmlns:a16="http://schemas.microsoft.com/office/drawing/2014/main" id="{00000000-0008-0000-0B00-000004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86021" name="Option Button 5" hidden="1">
              <a:extLst>
                <a:ext uri="{63B3BB69-23CF-44E3-9099-C40C66FF867C}">
                  <a14:compatExt spid="_x0000_s86021"/>
                </a:ext>
                <a:ext uri="{FF2B5EF4-FFF2-40B4-BE49-F238E27FC236}">
                  <a16:creationId xmlns:a16="http://schemas.microsoft.com/office/drawing/2014/main" id="{00000000-0008-0000-0B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86022" name="Option Button 6" hidden="1">
              <a:extLst>
                <a:ext uri="{63B3BB69-23CF-44E3-9099-C40C66FF867C}">
                  <a14:compatExt spid="_x0000_s86022"/>
                </a:ext>
                <a:ext uri="{FF2B5EF4-FFF2-40B4-BE49-F238E27FC236}">
                  <a16:creationId xmlns:a16="http://schemas.microsoft.com/office/drawing/2014/main" id="{00000000-0008-0000-0B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86023" name="Option Button 7" hidden="1">
              <a:extLst>
                <a:ext uri="{63B3BB69-23CF-44E3-9099-C40C66FF867C}">
                  <a14:compatExt spid="_x0000_s86023"/>
                </a:ext>
                <a:ext uri="{FF2B5EF4-FFF2-40B4-BE49-F238E27FC236}">
                  <a16:creationId xmlns:a16="http://schemas.microsoft.com/office/drawing/2014/main" id="{00000000-0008-0000-0B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86024" name="Option Button 8" hidden="1">
              <a:extLst>
                <a:ext uri="{63B3BB69-23CF-44E3-9099-C40C66FF867C}">
                  <a14:compatExt spid="_x0000_s86024"/>
                </a:ext>
                <a:ext uri="{FF2B5EF4-FFF2-40B4-BE49-F238E27FC236}">
                  <a16:creationId xmlns:a16="http://schemas.microsoft.com/office/drawing/2014/main" id="{00000000-0008-0000-0B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86025" name="Option Button 9" hidden="1">
              <a:extLst>
                <a:ext uri="{63B3BB69-23CF-44E3-9099-C40C66FF867C}">
                  <a14:compatExt spid="_x0000_s86025"/>
                </a:ext>
                <a:ext uri="{FF2B5EF4-FFF2-40B4-BE49-F238E27FC236}">
                  <a16:creationId xmlns:a16="http://schemas.microsoft.com/office/drawing/2014/main" id="{00000000-0008-0000-0B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86026" name="Drop Down 10" hidden="1">
              <a:extLst>
                <a:ext uri="{63B3BB69-23CF-44E3-9099-C40C66FF867C}">
                  <a14:compatExt spid="_x0000_s86026"/>
                </a:ext>
                <a:ext uri="{FF2B5EF4-FFF2-40B4-BE49-F238E27FC236}">
                  <a16:creationId xmlns:a16="http://schemas.microsoft.com/office/drawing/2014/main" id="{00000000-0008-0000-0B00-00000A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87041" name="Group Box 1" hidden="1">
              <a:extLst>
                <a:ext uri="{63B3BB69-23CF-44E3-9099-C40C66FF867C}">
                  <a14:compatExt spid="_x0000_s87041"/>
                </a:ext>
                <a:ext uri="{FF2B5EF4-FFF2-40B4-BE49-F238E27FC236}">
                  <a16:creationId xmlns:a16="http://schemas.microsoft.com/office/drawing/2014/main" id="{00000000-0008-0000-0C00-000001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87042" name="Option Button 2" hidden="1">
              <a:extLst>
                <a:ext uri="{63B3BB69-23CF-44E3-9099-C40C66FF867C}">
                  <a14:compatExt spid="_x0000_s87042"/>
                </a:ext>
                <a:ext uri="{FF2B5EF4-FFF2-40B4-BE49-F238E27FC236}">
                  <a16:creationId xmlns:a16="http://schemas.microsoft.com/office/drawing/2014/main" id="{00000000-0008-0000-0C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87043" name="Option Button 3" hidden="1">
              <a:extLst>
                <a:ext uri="{63B3BB69-23CF-44E3-9099-C40C66FF867C}">
                  <a14:compatExt spid="_x0000_s87043"/>
                </a:ext>
                <a:ext uri="{FF2B5EF4-FFF2-40B4-BE49-F238E27FC236}">
                  <a16:creationId xmlns:a16="http://schemas.microsoft.com/office/drawing/2014/main" id="{00000000-0008-0000-0C00-00000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87044" name="Group Box 4" hidden="1">
              <a:extLst>
                <a:ext uri="{63B3BB69-23CF-44E3-9099-C40C66FF867C}">
                  <a14:compatExt spid="_x0000_s87044"/>
                </a:ext>
                <a:ext uri="{FF2B5EF4-FFF2-40B4-BE49-F238E27FC236}">
                  <a16:creationId xmlns:a16="http://schemas.microsoft.com/office/drawing/2014/main" id="{00000000-0008-0000-0C00-0000045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87045" name="Option Button 5" hidden="1">
              <a:extLst>
                <a:ext uri="{63B3BB69-23CF-44E3-9099-C40C66FF867C}">
                  <a14:compatExt spid="_x0000_s87045"/>
                </a:ext>
                <a:ext uri="{FF2B5EF4-FFF2-40B4-BE49-F238E27FC236}">
                  <a16:creationId xmlns:a16="http://schemas.microsoft.com/office/drawing/2014/main" id="{00000000-0008-0000-0C00-00000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87046" name="Option Button 6" hidden="1">
              <a:extLst>
                <a:ext uri="{63B3BB69-23CF-44E3-9099-C40C66FF867C}">
                  <a14:compatExt spid="_x0000_s87046"/>
                </a:ext>
                <a:ext uri="{FF2B5EF4-FFF2-40B4-BE49-F238E27FC236}">
                  <a16:creationId xmlns:a16="http://schemas.microsoft.com/office/drawing/2014/main" id="{00000000-0008-0000-0C00-00000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87047" name="Option Button 7" hidden="1">
              <a:extLst>
                <a:ext uri="{63B3BB69-23CF-44E3-9099-C40C66FF867C}">
                  <a14:compatExt spid="_x0000_s87047"/>
                </a:ext>
                <a:ext uri="{FF2B5EF4-FFF2-40B4-BE49-F238E27FC236}">
                  <a16:creationId xmlns:a16="http://schemas.microsoft.com/office/drawing/2014/main" id="{00000000-0008-0000-0C00-00000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87048" name="Option Button 8" hidden="1">
              <a:extLst>
                <a:ext uri="{63B3BB69-23CF-44E3-9099-C40C66FF867C}">
                  <a14:compatExt spid="_x0000_s87048"/>
                </a:ext>
                <a:ext uri="{FF2B5EF4-FFF2-40B4-BE49-F238E27FC236}">
                  <a16:creationId xmlns:a16="http://schemas.microsoft.com/office/drawing/2014/main" id="{00000000-0008-0000-0C00-00000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87049" name="Option Button 9" hidden="1">
              <a:extLst>
                <a:ext uri="{63B3BB69-23CF-44E3-9099-C40C66FF867C}">
                  <a14:compatExt spid="_x0000_s87049"/>
                </a:ext>
                <a:ext uri="{FF2B5EF4-FFF2-40B4-BE49-F238E27FC236}">
                  <a16:creationId xmlns:a16="http://schemas.microsoft.com/office/drawing/2014/main" id="{00000000-0008-0000-0C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87050" name="Drop Down 10" hidden="1">
              <a:extLst>
                <a:ext uri="{63B3BB69-23CF-44E3-9099-C40C66FF867C}">
                  <a14:compatExt spid="_x0000_s87050"/>
                </a:ext>
                <a:ext uri="{FF2B5EF4-FFF2-40B4-BE49-F238E27FC236}">
                  <a16:creationId xmlns:a16="http://schemas.microsoft.com/office/drawing/2014/main" id="{00000000-0008-0000-0C00-00000A5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88065" name="Group Box 1" hidden="1">
              <a:extLst>
                <a:ext uri="{63B3BB69-23CF-44E3-9099-C40C66FF867C}">
                  <a14:compatExt spid="_x0000_s88065"/>
                </a:ext>
                <a:ext uri="{FF2B5EF4-FFF2-40B4-BE49-F238E27FC236}">
                  <a16:creationId xmlns:a16="http://schemas.microsoft.com/office/drawing/2014/main" id="{00000000-0008-0000-0D00-000001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88066" name="Option Button 2" hidden="1">
              <a:extLst>
                <a:ext uri="{63B3BB69-23CF-44E3-9099-C40C66FF867C}">
                  <a14:compatExt spid="_x0000_s88066"/>
                </a:ext>
                <a:ext uri="{FF2B5EF4-FFF2-40B4-BE49-F238E27FC236}">
                  <a16:creationId xmlns:a16="http://schemas.microsoft.com/office/drawing/2014/main" id="{00000000-0008-0000-0D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88067" name="Option Button 3" hidden="1">
              <a:extLst>
                <a:ext uri="{63B3BB69-23CF-44E3-9099-C40C66FF867C}">
                  <a14:compatExt spid="_x0000_s88067"/>
                </a:ext>
                <a:ext uri="{FF2B5EF4-FFF2-40B4-BE49-F238E27FC236}">
                  <a16:creationId xmlns:a16="http://schemas.microsoft.com/office/drawing/2014/main" id="{00000000-0008-0000-0D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88068" name="Group Box 4" hidden="1">
              <a:extLst>
                <a:ext uri="{63B3BB69-23CF-44E3-9099-C40C66FF867C}">
                  <a14:compatExt spid="_x0000_s88068"/>
                </a:ext>
                <a:ext uri="{FF2B5EF4-FFF2-40B4-BE49-F238E27FC236}">
                  <a16:creationId xmlns:a16="http://schemas.microsoft.com/office/drawing/2014/main" id="{00000000-0008-0000-0D00-000004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88069" name="Option Button 5" hidden="1">
              <a:extLst>
                <a:ext uri="{63B3BB69-23CF-44E3-9099-C40C66FF867C}">
                  <a14:compatExt spid="_x0000_s88069"/>
                </a:ext>
                <a:ext uri="{FF2B5EF4-FFF2-40B4-BE49-F238E27FC236}">
                  <a16:creationId xmlns:a16="http://schemas.microsoft.com/office/drawing/2014/main" id="{00000000-0008-0000-0D00-00000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88070" name="Option Button 6" hidden="1">
              <a:extLst>
                <a:ext uri="{63B3BB69-23CF-44E3-9099-C40C66FF867C}">
                  <a14:compatExt spid="_x0000_s88070"/>
                </a:ext>
                <a:ext uri="{FF2B5EF4-FFF2-40B4-BE49-F238E27FC236}">
                  <a16:creationId xmlns:a16="http://schemas.microsoft.com/office/drawing/2014/main" id="{00000000-0008-0000-0D00-00000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88071" name="Option Button 7" hidden="1">
              <a:extLst>
                <a:ext uri="{63B3BB69-23CF-44E3-9099-C40C66FF867C}">
                  <a14:compatExt spid="_x0000_s88071"/>
                </a:ext>
                <a:ext uri="{FF2B5EF4-FFF2-40B4-BE49-F238E27FC236}">
                  <a16:creationId xmlns:a16="http://schemas.microsoft.com/office/drawing/2014/main" id="{00000000-0008-0000-0D00-00000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88072" name="Option Button 8" hidden="1">
              <a:extLst>
                <a:ext uri="{63B3BB69-23CF-44E3-9099-C40C66FF867C}">
                  <a14:compatExt spid="_x0000_s88072"/>
                </a:ext>
                <a:ext uri="{FF2B5EF4-FFF2-40B4-BE49-F238E27FC236}">
                  <a16:creationId xmlns:a16="http://schemas.microsoft.com/office/drawing/2014/main" id="{00000000-0008-0000-0D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88073" name="Option Button 9" hidden="1">
              <a:extLst>
                <a:ext uri="{63B3BB69-23CF-44E3-9099-C40C66FF867C}">
                  <a14:compatExt spid="_x0000_s88073"/>
                </a:ext>
                <a:ext uri="{FF2B5EF4-FFF2-40B4-BE49-F238E27FC236}">
                  <a16:creationId xmlns:a16="http://schemas.microsoft.com/office/drawing/2014/main" id="{00000000-0008-0000-0D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88074" name="Drop Down 10" hidden="1">
              <a:extLst>
                <a:ext uri="{63B3BB69-23CF-44E3-9099-C40C66FF867C}">
                  <a14:compatExt spid="_x0000_s88074"/>
                </a:ext>
                <a:ext uri="{FF2B5EF4-FFF2-40B4-BE49-F238E27FC236}">
                  <a16:creationId xmlns:a16="http://schemas.microsoft.com/office/drawing/2014/main" id="{00000000-0008-0000-0D00-00000A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89089" name="Group Box 1" hidden="1">
              <a:extLst>
                <a:ext uri="{63B3BB69-23CF-44E3-9099-C40C66FF867C}">
                  <a14:compatExt spid="_x0000_s89089"/>
                </a:ext>
                <a:ext uri="{FF2B5EF4-FFF2-40B4-BE49-F238E27FC236}">
                  <a16:creationId xmlns:a16="http://schemas.microsoft.com/office/drawing/2014/main" id="{00000000-0008-0000-0E00-000001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89090" name="Option Button 2" hidden="1">
              <a:extLst>
                <a:ext uri="{63B3BB69-23CF-44E3-9099-C40C66FF867C}">
                  <a14:compatExt spid="_x0000_s89090"/>
                </a:ext>
                <a:ext uri="{FF2B5EF4-FFF2-40B4-BE49-F238E27FC236}">
                  <a16:creationId xmlns:a16="http://schemas.microsoft.com/office/drawing/2014/main" id="{00000000-0008-0000-0E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89091" name="Option Button 3" hidden="1">
              <a:extLst>
                <a:ext uri="{63B3BB69-23CF-44E3-9099-C40C66FF867C}">
                  <a14:compatExt spid="_x0000_s89091"/>
                </a:ext>
                <a:ext uri="{FF2B5EF4-FFF2-40B4-BE49-F238E27FC236}">
                  <a16:creationId xmlns:a16="http://schemas.microsoft.com/office/drawing/2014/main" id="{00000000-0008-0000-0E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89092" name="Group Box 4" hidden="1">
              <a:extLst>
                <a:ext uri="{63B3BB69-23CF-44E3-9099-C40C66FF867C}">
                  <a14:compatExt spid="_x0000_s89092"/>
                </a:ext>
                <a:ext uri="{FF2B5EF4-FFF2-40B4-BE49-F238E27FC236}">
                  <a16:creationId xmlns:a16="http://schemas.microsoft.com/office/drawing/2014/main" id="{00000000-0008-0000-0E00-0000045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89093" name="Option Button 5" hidden="1">
              <a:extLst>
                <a:ext uri="{63B3BB69-23CF-44E3-9099-C40C66FF867C}">
                  <a14:compatExt spid="_x0000_s89093"/>
                </a:ext>
                <a:ext uri="{FF2B5EF4-FFF2-40B4-BE49-F238E27FC236}">
                  <a16:creationId xmlns:a16="http://schemas.microsoft.com/office/drawing/2014/main" id="{00000000-0008-0000-0E00-00000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89094" name="Option Button 6" hidden="1">
              <a:extLst>
                <a:ext uri="{63B3BB69-23CF-44E3-9099-C40C66FF867C}">
                  <a14:compatExt spid="_x0000_s89094"/>
                </a:ext>
                <a:ext uri="{FF2B5EF4-FFF2-40B4-BE49-F238E27FC236}">
                  <a16:creationId xmlns:a16="http://schemas.microsoft.com/office/drawing/2014/main" id="{00000000-0008-0000-0E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89095" name="Option Button 7" hidden="1">
              <a:extLst>
                <a:ext uri="{63B3BB69-23CF-44E3-9099-C40C66FF867C}">
                  <a14:compatExt spid="_x0000_s89095"/>
                </a:ext>
                <a:ext uri="{FF2B5EF4-FFF2-40B4-BE49-F238E27FC236}">
                  <a16:creationId xmlns:a16="http://schemas.microsoft.com/office/drawing/2014/main" id="{00000000-0008-0000-0E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89096" name="Option Button 8" hidden="1">
              <a:extLst>
                <a:ext uri="{63B3BB69-23CF-44E3-9099-C40C66FF867C}">
                  <a14:compatExt spid="_x0000_s89096"/>
                </a:ext>
                <a:ext uri="{FF2B5EF4-FFF2-40B4-BE49-F238E27FC236}">
                  <a16:creationId xmlns:a16="http://schemas.microsoft.com/office/drawing/2014/main" id="{00000000-0008-0000-0E00-00000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89097" name="Option Button 9" hidden="1">
              <a:extLst>
                <a:ext uri="{63B3BB69-23CF-44E3-9099-C40C66FF867C}">
                  <a14:compatExt spid="_x0000_s89097"/>
                </a:ext>
                <a:ext uri="{FF2B5EF4-FFF2-40B4-BE49-F238E27FC236}">
                  <a16:creationId xmlns:a16="http://schemas.microsoft.com/office/drawing/2014/main" id="{00000000-0008-0000-0E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89098" name="Drop Down 10" hidden="1">
              <a:extLst>
                <a:ext uri="{63B3BB69-23CF-44E3-9099-C40C66FF867C}">
                  <a14:compatExt spid="_x0000_s89098"/>
                </a:ext>
                <a:ext uri="{FF2B5EF4-FFF2-40B4-BE49-F238E27FC236}">
                  <a16:creationId xmlns:a16="http://schemas.microsoft.com/office/drawing/2014/main" id="{00000000-0008-0000-0E00-00000A5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30</xdr:col>
      <xdr:colOff>58616</xdr:colOff>
      <xdr:row>2</xdr:row>
      <xdr:rowOff>5013</xdr:rowOff>
    </xdr:from>
    <xdr:to>
      <xdr:col>33</xdr:col>
      <xdr:colOff>117231</xdr:colOff>
      <xdr:row>3</xdr:row>
      <xdr:rowOff>19667</xdr:rowOff>
    </xdr:to>
    <xdr:sp macro="" textlink="">
      <xdr:nvSpPr>
        <xdr:cNvPr id="2" name="타원 1">
          <a:extLst>
            <a:ext uri="{FF2B5EF4-FFF2-40B4-BE49-F238E27FC236}">
              <a16:creationId xmlns:a16="http://schemas.microsoft.com/office/drawing/2014/main" id="{00000000-0008-0000-1000-000002000000}"/>
            </a:ext>
          </a:extLst>
        </xdr:cNvPr>
        <xdr:cNvSpPr/>
      </xdr:nvSpPr>
      <xdr:spPr>
        <a:xfrm>
          <a:off x="5472827" y="305802"/>
          <a:ext cx="600036" cy="150010"/>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ko-KR" altLang="en-US"/>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19</xdr:col>
      <xdr:colOff>100012</xdr:colOff>
      <xdr:row>11</xdr:row>
      <xdr:rowOff>19051</xdr:rowOff>
    </xdr:from>
    <xdr:to>
      <xdr:col>20</xdr:col>
      <xdr:colOff>54902</xdr:colOff>
      <xdr:row>11</xdr:row>
      <xdr:rowOff>152400</xdr:rowOff>
    </xdr:to>
    <xdr:pic>
      <xdr:nvPicPr>
        <xdr:cNvPr id="2" name="그림 1" descr="16.pn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tretch>
          <a:fillRect/>
        </a:stretch>
      </xdr:blipFill>
      <xdr:spPr>
        <a:xfrm>
          <a:off x="3357562" y="1733551"/>
          <a:ext cx="135865" cy="133349"/>
        </a:xfrm>
        <a:prstGeom prst="rect">
          <a:avLst/>
        </a:prstGeom>
      </xdr:spPr>
    </xdr:pic>
    <xdr:clientData/>
  </xdr:twoCellAnchor>
  <xdr:twoCellAnchor editAs="oneCell">
    <xdr:from>
      <xdr:col>22</xdr:col>
      <xdr:colOff>114300</xdr:colOff>
      <xdr:row>11</xdr:row>
      <xdr:rowOff>4763</xdr:rowOff>
    </xdr:from>
    <xdr:to>
      <xdr:col>23</xdr:col>
      <xdr:colOff>60600</xdr:colOff>
      <xdr:row>11</xdr:row>
      <xdr:rowOff>138713</xdr:rowOff>
    </xdr:to>
    <xdr:pic>
      <xdr:nvPicPr>
        <xdr:cNvPr id="4" name="그림 3" descr="17.png">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stretch>
          <a:fillRect/>
        </a:stretch>
      </xdr:blipFill>
      <xdr:spPr>
        <a:xfrm>
          <a:off x="3914775" y="1719263"/>
          <a:ext cx="136800" cy="133950"/>
        </a:xfrm>
        <a:prstGeom prst="rect">
          <a:avLst/>
        </a:prstGeom>
      </xdr:spPr>
    </xdr:pic>
    <xdr:clientData/>
  </xdr:twoCellAnchor>
  <xdr:twoCellAnchor editAs="oneCell">
    <xdr:from>
      <xdr:col>25</xdr:col>
      <xdr:colOff>109538</xdr:colOff>
      <xdr:row>11</xdr:row>
      <xdr:rowOff>9526</xdr:rowOff>
    </xdr:from>
    <xdr:to>
      <xdr:col>26</xdr:col>
      <xdr:colOff>76956</xdr:colOff>
      <xdr:row>11</xdr:row>
      <xdr:rowOff>142726</xdr:rowOff>
    </xdr:to>
    <xdr:pic>
      <xdr:nvPicPr>
        <xdr:cNvPr id="5" name="그림 4" descr="18.png">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3" cstate="print"/>
        <a:stretch>
          <a:fillRect/>
        </a:stretch>
      </xdr:blipFill>
      <xdr:spPr>
        <a:xfrm>
          <a:off x="4452938" y="1724026"/>
          <a:ext cx="138868" cy="133200"/>
        </a:xfrm>
        <a:prstGeom prst="rect">
          <a:avLst/>
        </a:prstGeom>
      </xdr:spPr>
    </xdr:pic>
    <xdr:clientData/>
  </xdr:twoCellAnchor>
  <xdr:twoCellAnchor editAs="oneCell">
    <xdr:from>
      <xdr:col>28</xdr:col>
      <xdr:colOff>23813</xdr:colOff>
      <xdr:row>11</xdr:row>
      <xdr:rowOff>9525</xdr:rowOff>
    </xdr:from>
    <xdr:to>
      <xdr:col>28</xdr:col>
      <xdr:colOff>159847</xdr:colOff>
      <xdr:row>11</xdr:row>
      <xdr:rowOff>142725</xdr:rowOff>
    </xdr:to>
    <xdr:pic>
      <xdr:nvPicPr>
        <xdr:cNvPr id="6" name="그림 5" descr="19.png">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4" cstate="print"/>
        <a:stretch>
          <a:fillRect/>
        </a:stretch>
      </xdr:blipFill>
      <xdr:spPr>
        <a:xfrm>
          <a:off x="4910138" y="1724025"/>
          <a:ext cx="136034" cy="133200"/>
        </a:xfrm>
        <a:prstGeom prst="rect">
          <a:avLst/>
        </a:prstGeom>
      </xdr:spPr>
    </xdr:pic>
    <xdr:clientData/>
  </xdr:twoCellAnchor>
  <xdr:twoCellAnchor editAs="oneCell">
    <xdr:from>
      <xdr:col>31</xdr:col>
      <xdr:colOff>28576</xdr:colOff>
      <xdr:row>11</xdr:row>
      <xdr:rowOff>19049</xdr:rowOff>
    </xdr:from>
    <xdr:to>
      <xdr:col>31</xdr:col>
      <xdr:colOff>164551</xdr:colOff>
      <xdr:row>11</xdr:row>
      <xdr:rowOff>152249</xdr:rowOff>
    </xdr:to>
    <xdr:pic>
      <xdr:nvPicPr>
        <xdr:cNvPr id="7" name="그림 6" descr="20.png">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5" cstate="print"/>
        <a:stretch>
          <a:fillRect/>
        </a:stretch>
      </xdr:blipFill>
      <xdr:spPr>
        <a:xfrm>
          <a:off x="5457826" y="1733549"/>
          <a:ext cx="135975" cy="133200"/>
        </a:xfrm>
        <a:prstGeom prst="rect">
          <a:avLst/>
        </a:prstGeom>
      </xdr:spPr>
    </xdr:pic>
    <xdr:clientData/>
  </xdr:twoCellAnchor>
  <xdr:twoCellAnchor editAs="oneCell">
    <xdr:from>
      <xdr:col>34</xdr:col>
      <xdr:colOff>28575</xdr:colOff>
      <xdr:row>11</xdr:row>
      <xdr:rowOff>23812</xdr:rowOff>
    </xdr:from>
    <xdr:to>
      <xdr:col>34</xdr:col>
      <xdr:colOff>161775</xdr:colOff>
      <xdr:row>11</xdr:row>
      <xdr:rowOff>157012</xdr:rowOff>
    </xdr:to>
    <xdr:pic>
      <xdr:nvPicPr>
        <xdr:cNvPr id="8" name="그림 7" descr="21.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6" cstate="print"/>
        <a:stretch>
          <a:fillRect/>
        </a:stretch>
      </xdr:blipFill>
      <xdr:spPr>
        <a:xfrm>
          <a:off x="6000750" y="1738312"/>
          <a:ext cx="133200" cy="133200"/>
        </a:xfrm>
        <a:prstGeom prst="rect">
          <a:avLst/>
        </a:prstGeom>
      </xdr:spPr>
    </xdr:pic>
    <xdr:clientData/>
  </xdr:twoCellAnchor>
  <xdr:twoCellAnchor editAs="oneCell">
    <xdr:from>
      <xdr:col>0</xdr:col>
      <xdr:colOff>28575</xdr:colOff>
      <xdr:row>10</xdr:row>
      <xdr:rowOff>57151</xdr:rowOff>
    </xdr:from>
    <xdr:to>
      <xdr:col>2</xdr:col>
      <xdr:colOff>67491</xdr:colOff>
      <xdr:row>10</xdr:row>
      <xdr:rowOff>238125</xdr:rowOff>
    </xdr:to>
    <xdr:pic>
      <xdr:nvPicPr>
        <xdr:cNvPr id="9" name="그림 8" descr="2.png">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7" cstate="print"/>
        <a:stretch>
          <a:fillRect/>
        </a:stretch>
      </xdr:blipFill>
      <xdr:spPr>
        <a:xfrm>
          <a:off x="28575" y="2247901"/>
          <a:ext cx="191316" cy="180974"/>
        </a:xfrm>
        <a:prstGeom prst="rect">
          <a:avLst/>
        </a:prstGeom>
      </xdr:spPr>
    </xdr:pic>
    <xdr:clientData/>
  </xdr:twoCellAnchor>
  <xdr:twoCellAnchor editAs="oneCell">
    <xdr:from>
      <xdr:col>0</xdr:col>
      <xdr:colOff>133351</xdr:colOff>
      <xdr:row>5</xdr:row>
      <xdr:rowOff>57149</xdr:rowOff>
    </xdr:from>
    <xdr:to>
      <xdr:col>2</xdr:col>
      <xdr:colOff>85725</xdr:colOff>
      <xdr:row>5</xdr:row>
      <xdr:rowOff>243014</xdr:rowOff>
    </xdr:to>
    <xdr:pic>
      <xdr:nvPicPr>
        <xdr:cNvPr id="13" name="그림 12" descr="1.png">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8" cstate="print"/>
        <a:stretch>
          <a:fillRect/>
        </a:stretch>
      </xdr:blipFill>
      <xdr:spPr>
        <a:xfrm>
          <a:off x="133351" y="1914524"/>
          <a:ext cx="180974" cy="185865"/>
        </a:xfrm>
        <a:prstGeom prst="rect">
          <a:avLst/>
        </a:prstGeom>
      </xdr:spPr>
    </xdr:pic>
    <xdr:clientData/>
  </xdr:twoCellAnchor>
  <xdr:twoCellAnchor editAs="oneCell">
    <xdr:from>
      <xdr:col>23</xdr:col>
      <xdr:colOff>90487</xdr:colOff>
      <xdr:row>40</xdr:row>
      <xdr:rowOff>57151</xdr:rowOff>
    </xdr:from>
    <xdr:to>
      <xdr:col>24</xdr:col>
      <xdr:colOff>35852</xdr:colOff>
      <xdr:row>41</xdr:row>
      <xdr:rowOff>38100</xdr:rowOff>
    </xdr:to>
    <xdr:pic>
      <xdr:nvPicPr>
        <xdr:cNvPr id="14" name="그림 13" descr="16.png">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1" cstate="print"/>
        <a:stretch>
          <a:fillRect/>
        </a:stretch>
      </xdr:blipFill>
      <xdr:spPr>
        <a:xfrm>
          <a:off x="3738562" y="8020051"/>
          <a:ext cx="135865" cy="13334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44</xdr:row>
          <xdr:rowOff>38100</xdr:rowOff>
        </xdr:from>
        <xdr:to>
          <xdr:col>35</xdr:col>
          <xdr:colOff>152400</xdr:colOff>
          <xdr:row>51</xdr:row>
          <xdr:rowOff>0</xdr:rowOff>
        </xdr:to>
        <xdr:pic>
          <xdr:nvPicPr>
            <xdr:cNvPr id="4569" name="Picture 473">
              <a:extLst>
                <a:ext uri="{FF2B5EF4-FFF2-40B4-BE49-F238E27FC236}">
                  <a16:creationId xmlns:a16="http://schemas.microsoft.com/office/drawing/2014/main" id="{00000000-0008-0000-1100-0000D9110000}"/>
                </a:ext>
              </a:extLst>
            </xdr:cNvPr>
            <xdr:cNvPicPr>
              <a:picLocks noChangeAspect="1" noChangeArrowheads="1"/>
              <a:extLst>
                <a:ext uri="{84589F7E-364E-4C9E-8A38-B11213B215E9}">
                  <a14:cameraTool cellRange="$AR$47:$BA$54" spid="_x0000_s4609"/>
                </a:ext>
              </a:extLst>
            </xdr:cNvPicPr>
          </xdr:nvPicPr>
          <xdr:blipFill>
            <a:blip xmlns:r="http://schemas.openxmlformats.org/officeDocument/2006/relationships" r:embed="rId9"/>
            <a:srcRect/>
            <a:stretch>
              <a:fillRect/>
            </a:stretch>
          </xdr:blipFill>
          <xdr:spPr bwMode="auto">
            <a:xfrm>
              <a:off x="104775" y="8239125"/>
              <a:ext cx="6162675" cy="1438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editAs="oneCell">
    <xdr:from>
      <xdr:col>0</xdr:col>
      <xdr:colOff>0</xdr:colOff>
      <xdr:row>74</xdr:row>
      <xdr:rowOff>157656</xdr:rowOff>
    </xdr:from>
    <xdr:to>
      <xdr:col>68</xdr:col>
      <xdr:colOff>24516</xdr:colOff>
      <xdr:row>130</xdr:row>
      <xdr:rowOff>35475</xdr:rowOff>
    </xdr:to>
    <xdr:pic>
      <xdr:nvPicPr>
        <xdr:cNvPr id="2" name="그림 1" descr="기타소득.jp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stretch>
          <a:fillRect/>
        </a:stretch>
      </xdr:blipFill>
      <xdr:spPr>
        <a:xfrm>
          <a:off x="0" y="11154104"/>
          <a:ext cx="9037137" cy="1275299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32</xdr:col>
      <xdr:colOff>73269</xdr:colOff>
      <xdr:row>3</xdr:row>
      <xdr:rowOff>180861</xdr:rowOff>
    </xdr:from>
    <xdr:to>
      <xdr:col>35</xdr:col>
      <xdr:colOff>131884</xdr:colOff>
      <xdr:row>5</xdr:row>
      <xdr:rowOff>100264</xdr:rowOff>
    </xdr:to>
    <xdr:sp macro="" textlink="">
      <xdr:nvSpPr>
        <xdr:cNvPr id="2" name="타원 1">
          <a:extLst>
            <a:ext uri="{FF2B5EF4-FFF2-40B4-BE49-F238E27FC236}">
              <a16:creationId xmlns:a16="http://schemas.microsoft.com/office/drawing/2014/main" id="{00000000-0008-0000-1400-000002000000}"/>
            </a:ext>
          </a:extLst>
        </xdr:cNvPr>
        <xdr:cNvSpPr/>
      </xdr:nvSpPr>
      <xdr:spPr>
        <a:xfrm>
          <a:off x="5568461" y="620476"/>
          <a:ext cx="608135" cy="146538"/>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ko-KR"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61</xdr:row>
      <xdr:rowOff>19050</xdr:rowOff>
    </xdr:from>
    <xdr:to>
      <xdr:col>3</xdr:col>
      <xdr:colOff>4340796</xdr:colOff>
      <xdr:row>119</xdr:row>
      <xdr:rowOff>133350</xdr:rowOff>
    </xdr:to>
    <xdr:pic>
      <xdr:nvPicPr>
        <xdr:cNvPr id="3" name="그림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7905750"/>
          <a:ext cx="7122096" cy="1005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27649" name="Group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27650" name="Option Button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27651" name="Option Button 3" hidden="1">
              <a:extLst>
                <a:ext uri="{63B3BB69-23CF-44E3-9099-C40C66FF867C}">
                  <a14:compatExt spid="_x0000_s27651"/>
                </a:ext>
                <a:ext uri="{FF2B5EF4-FFF2-40B4-BE49-F238E27FC236}">
                  <a16:creationId xmlns:a16="http://schemas.microsoft.com/office/drawing/2014/main" id="{00000000-0008-0000-0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27652" name="Group Box 4" hidden="1">
              <a:extLst>
                <a:ext uri="{63B3BB69-23CF-44E3-9099-C40C66FF867C}">
                  <a14:compatExt spid="_x0000_s27652"/>
                </a:ext>
                <a:ext uri="{FF2B5EF4-FFF2-40B4-BE49-F238E27FC236}">
                  <a16:creationId xmlns:a16="http://schemas.microsoft.com/office/drawing/2014/main" id="{00000000-0008-0000-0300-000004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27653" name="Option Button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27654" name="Option Button 6" hidden="1">
              <a:extLst>
                <a:ext uri="{63B3BB69-23CF-44E3-9099-C40C66FF867C}">
                  <a14:compatExt spid="_x0000_s27654"/>
                </a:ext>
                <a:ext uri="{FF2B5EF4-FFF2-40B4-BE49-F238E27FC236}">
                  <a16:creationId xmlns:a16="http://schemas.microsoft.com/office/drawing/2014/main" id="{00000000-0008-0000-03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27655" name="Option Button 7"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27656" name="Option Button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27657" name="Option Button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27670" name="Drop Down 22" hidden="1">
              <a:extLst>
                <a:ext uri="{63B3BB69-23CF-44E3-9099-C40C66FF867C}">
                  <a14:compatExt spid="_x0000_s27670"/>
                </a:ext>
                <a:ext uri="{FF2B5EF4-FFF2-40B4-BE49-F238E27FC236}">
                  <a16:creationId xmlns:a16="http://schemas.microsoft.com/office/drawing/2014/main" id="{00000000-0008-0000-0300-00001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78849" name="Group Box 1" hidden="1">
              <a:extLst>
                <a:ext uri="{63B3BB69-23CF-44E3-9099-C40C66FF867C}">
                  <a14:compatExt spid="_x0000_s78849"/>
                </a:ext>
                <a:ext uri="{FF2B5EF4-FFF2-40B4-BE49-F238E27FC236}">
                  <a16:creationId xmlns:a16="http://schemas.microsoft.com/office/drawing/2014/main" id="{00000000-0008-0000-0400-0000013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78850" name="Option Button 2" hidden="1">
              <a:extLst>
                <a:ext uri="{63B3BB69-23CF-44E3-9099-C40C66FF867C}">
                  <a14:compatExt spid="_x0000_s78850"/>
                </a:ext>
                <a:ext uri="{FF2B5EF4-FFF2-40B4-BE49-F238E27FC236}">
                  <a16:creationId xmlns:a16="http://schemas.microsoft.com/office/drawing/2014/main" id="{00000000-0008-0000-04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78851" name="Option Button 3" hidden="1">
              <a:extLst>
                <a:ext uri="{63B3BB69-23CF-44E3-9099-C40C66FF867C}">
                  <a14:compatExt spid="_x0000_s78851"/>
                </a:ext>
                <a:ext uri="{FF2B5EF4-FFF2-40B4-BE49-F238E27FC236}">
                  <a16:creationId xmlns:a16="http://schemas.microsoft.com/office/drawing/2014/main" id="{00000000-0008-0000-0400-00000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78852" name="Group Box 4" hidden="1">
              <a:extLst>
                <a:ext uri="{63B3BB69-23CF-44E3-9099-C40C66FF867C}">
                  <a14:compatExt spid="_x0000_s78852"/>
                </a:ext>
                <a:ext uri="{FF2B5EF4-FFF2-40B4-BE49-F238E27FC236}">
                  <a16:creationId xmlns:a16="http://schemas.microsoft.com/office/drawing/2014/main" id="{00000000-0008-0000-0400-0000043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78853" name="Option Button 5" hidden="1">
              <a:extLst>
                <a:ext uri="{63B3BB69-23CF-44E3-9099-C40C66FF867C}">
                  <a14:compatExt spid="_x0000_s78853"/>
                </a:ext>
                <a:ext uri="{FF2B5EF4-FFF2-40B4-BE49-F238E27FC236}">
                  <a16:creationId xmlns:a16="http://schemas.microsoft.com/office/drawing/2014/main" id="{00000000-0008-0000-04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78854" name="Option Button 6" hidden="1">
              <a:extLst>
                <a:ext uri="{63B3BB69-23CF-44E3-9099-C40C66FF867C}">
                  <a14:compatExt spid="_x0000_s78854"/>
                </a:ext>
                <a:ext uri="{FF2B5EF4-FFF2-40B4-BE49-F238E27FC236}">
                  <a16:creationId xmlns:a16="http://schemas.microsoft.com/office/drawing/2014/main" id="{00000000-0008-0000-04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78855" name="Option Button 7" hidden="1">
              <a:extLst>
                <a:ext uri="{63B3BB69-23CF-44E3-9099-C40C66FF867C}">
                  <a14:compatExt spid="_x0000_s78855"/>
                </a:ext>
                <a:ext uri="{FF2B5EF4-FFF2-40B4-BE49-F238E27FC236}">
                  <a16:creationId xmlns:a16="http://schemas.microsoft.com/office/drawing/2014/main" id="{00000000-0008-0000-0400-00000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78856" name="Option Button 8" hidden="1">
              <a:extLst>
                <a:ext uri="{63B3BB69-23CF-44E3-9099-C40C66FF867C}">
                  <a14:compatExt spid="_x0000_s78856"/>
                </a:ext>
                <a:ext uri="{FF2B5EF4-FFF2-40B4-BE49-F238E27FC236}">
                  <a16:creationId xmlns:a16="http://schemas.microsoft.com/office/drawing/2014/main" id="{00000000-0008-0000-0400-00000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78857" name="Option Button 9" hidden="1">
              <a:extLst>
                <a:ext uri="{63B3BB69-23CF-44E3-9099-C40C66FF867C}">
                  <a14:compatExt spid="_x0000_s78857"/>
                </a:ext>
                <a:ext uri="{FF2B5EF4-FFF2-40B4-BE49-F238E27FC236}">
                  <a16:creationId xmlns:a16="http://schemas.microsoft.com/office/drawing/2014/main" id="{00000000-0008-0000-0400-00000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78858" name="Drop Down 10" hidden="1">
              <a:extLst>
                <a:ext uri="{63B3BB69-23CF-44E3-9099-C40C66FF867C}">
                  <a14:compatExt spid="_x0000_s78858"/>
                </a:ext>
                <a:ext uri="{FF2B5EF4-FFF2-40B4-BE49-F238E27FC236}">
                  <a16:creationId xmlns:a16="http://schemas.microsoft.com/office/drawing/2014/main" id="{00000000-0008-0000-0400-00000A3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79873" name="Group Box 1" hidden="1">
              <a:extLst>
                <a:ext uri="{63B3BB69-23CF-44E3-9099-C40C66FF867C}">
                  <a14:compatExt spid="_x0000_s79873"/>
                </a:ext>
                <a:ext uri="{FF2B5EF4-FFF2-40B4-BE49-F238E27FC236}">
                  <a16:creationId xmlns:a16="http://schemas.microsoft.com/office/drawing/2014/main" id="{00000000-0008-0000-0500-00000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79874" name="Option Button 2" hidden="1">
              <a:extLst>
                <a:ext uri="{63B3BB69-23CF-44E3-9099-C40C66FF867C}">
                  <a14:compatExt spid="_x0000_s79874"/>
                </a:ext>
                <a:ext uri="{FF2B5EF4-FFF2-40B4-BE49-F238E27FC236}">
                  <a16:creationId xmlns:a16="http://schemas.microsoft.com/office/drawing/2014/main" id="{00000000-0008-0000-05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79875" name="Option Button 3" hidden="1">
              <a:extLst>
                <a:ext uri="{63B3BB69-23CF-44E3-9099-C40C66FF867C}">
                  <a14:compatExt spid="_x0000_s79875"/>
                </a:ext>
                <a:ext uri="{FF2B5EF4-FFF2-40B4-BE49-F238E27FC236}">
                  <a16:creationId xmlns:a16="http://schemas.microsoft.com/office/drawing/2014/main" id="{00000000-0008-0000-05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79876" name="Group Box 4" hidden="1">
              <a:extLst>
                <a:ext uri="{63B3BB69-23CF-44E3-9099-C40C66FF867C}">
                  <a14:compatExt spid="_x0000_s79876"/>
                </a:ext>
                <a:ext uri="{FF2B5EF4-FFF2-40B4-BE49-F238E27FC236}">
                  <a16:creationId xmlns:a16="http://schemas.microsoft.com/office/drawing/2014/main" id="{00000000-0008-0000-0500-00000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79877" name="Option Button 5" hidden="1">
              <a:extLst>
                <a:ext uri="{63B3BB69-23CF-44E3-9099-C40C66FF867C}">
                  <a14:compatExt spid="_x0000_s79877"/>
                </a:ext>
                <a:ext uri="{FF2B5EF4-FFF2-40B4-BE49-F238E27FC236}">
                  <a16:creationId xmlns:a16="http://schemas.microsoft.com/office/drawing/2014/main" id="{00000000-0008-0000-05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79878" name="Option Button 6" hidden="1">
              <a:extLst>
                <a:ext uri="{63B3BB69-23CF-44E3-9099-C40C66FF867C}">
                  <a14:compatExt spid="_x0000_s79878"/>
                </a:ext>
                <a:ext uri="{FF2B5EF4-FFF2-40B4-BE49-F238E27FC236}">
                  <a16:creationId xmlns:a16="http://schemas.microsoft.com/office/drawing/2014/main" id="{00000000-0008-0000-05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79879" name="Option Button 7" hidden="1">
              <a:extLst>
                <a:ext uri="{63B3BB69-23CF-44E3-9099-C40C66FF867C}">
                  <a14:compatExt spid="_x0000_s79879"/>
                </a:ext>
                <a:ext uri="{FF2B5EF4-FFF2-40B4-BE49-F238E27FC236}">
                  <a16:creationId xmlns:a16="http://schemas.microsoft.com/office/drawing/2014/main" id="{00000000-0008-0000-05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79880" name="Option Button 8" hidden="1">
              <a:extLst>
                <a:ext uri="{63B3BB69-23CF-44E3-9099-C40C66FF867C}">
                  <a14:compatExt spid="_x0000_s79880"/>
                </a:ext>
                <a:ext uri="{FF2B5EF4-FFF2-40B4-BE49-F238E27FC236}">
                  <a16:creationId xmlns:a16="http://schemas.microsoft.com/office/drawing/2014/main" id="{00000000-0008-0000-0500-00000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79881" name="Option Button 9" hidden="1">
              <a:extLst>
                <a:ext uri="{63B3BB69-23CF-44E3-9099-C40C66FF867C}">
                  <a14:compatExt spid="_x0000_s79881"/>
                </a:ext>
                <a:ext uri="{FF2B5EF4-FFF2-40B4-BE49-F238E27FC236}">
                  <a16:creationId xmlns:a16="http://schemas.microsoft.com/office/drawing/2014/main" id="{00000000-0008-0000-05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79882" name="Drop Down 10" hidden="1">
              <a:extLst>
                <a:ext uri="{63B3BB69-23CF-44E3-9099-C40C66FF867C}">
                  <a14:compatExt spid="_x0000_s79882"/>
                </a:ext>
                <a:ext uri="{FF2B5EF4-FFF2-40B4-BE49-F238E27FC236}">
                  <a16:creationId xmlns:a16="http://schemas.microsoft.com/office/drawing/2014/main" id="{00000000-0008-0000-0500-00000A3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80897" name="Group Box 1" hidden="1">
              <a:extLst>
                <a:ext uri="{63B3BB69-23CF-44E3-9099-C40C66FF867C}">
                  <a14:compatExt spid="_x0000_s80897"/>
                </a:ext>
                <a:ext uri="{FF2B5EF4-FFF2-40B4-BE49-F238E27FC236}">
                  <a16:creationId xmlns:a16="http://schemas.microsoft.com/office/drawing/2014/main" id="{00000000-0008-0000-0600-0000013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80898" name="Option Button 2" hidden="1">
              <a:extLst>
                <a:ext uri="{63B3BB69-23CF-44E3-9099-C40C66FF867C}">
                  <a14:compatExt spid="_x0000_s80898"/>
                </a:ext>
                <a:ext uri="{FF2B5EF4-FFF2-40B4-BE49-F238E27FC236}">
                  <a16:creationId xmlns:a16="http://schemas.microsoft.com/office/drawing/2014/main" id="{00000000-0008-0000-06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80899" name="Option Button 3" hidden="1">
              <a:extLst>
                <a:ext uri="{63B3BB69-23CF-44E3-9099-C40C66FF867C}">
                  <a14:compatExt spid="_x0000_s80899"/>
                </a:ext>
                <a:ext uri="{FF2B5EF4-FFF2-40B4-BE49-F238E27FC236}">
                  <a16:creationId xmlns:a16="http://schemas.microsoft.com/office/drawing/2014/main" id="{00000000-0008-0000-06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80900" name="Group Box 4" hidden="1">
              <a:extLst>
                <a:ext uri="{63B3BB69-23CF-44E3-9099-C40C66FF867C}">
                  <a14:compatExt spid="_x0000_s80900"/>
                </a:ext>
                <a:ext uri="{FF2B5EF4-FFF2-40B4-BE49-F238E27FC236}">
                  <a16:creationId xmlns:a16="http://schemas.microsoft.com/office/drawing/2014/main" id="{00000000-0008-0000-0600-0000043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80901" name="Option Button 5" hidden="1">
              <a:extLst>
                <a:ext uri="{63B3BB69-23CF-44E3-9099-C40C66FF867C}">
                  <a14:compatExt spid="_x0000_s80901"/>
                </a:ext>
                <a:ext uri="{FF2B5EF4-FFF2-40B4-BE49-F238E27FC236}">
                  <a16:creationId xmlns:a16="http://schemas.microsoft.com/office/drawing/2014/main" id="{00000000-0008-0000-06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80902" name="Option Button 6" hidden="1">
              <a:extLst>
                <a:ext uri="{63B3BB69-23CF-44E3-9099-C40C66FF867C}">
                  <a14:compatExt spid="_x0000_s80902"/>
                </a:ext>
                <a:ext uri="{FF2B5EF4-FFF2-40B4-BE49-F238E27FC236}">
                  <a16:creationId xmlns:a16="http://schemas.microsoft.com/office/drawing/2014/main" id="{00000000-0008-0000-06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80903" name="Option Button 7" hidden="1">
              <a:extLst>
                <a:ext uri="{63B3BB69-23CF-44E3-9099-C40C66FF867C}">
                  <a14:compatExt spid="_x0000_s80903"/>
                </a:ext>
                <a:ext uri="{FF2B5EF4-FFF2-40B4-BE49-F238E27FC236}">
                  <a16:creationId xmlns:a16="http://schemas.microsoft.com/office/drawing/2014/main" id="{00000000-0008-0000-06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80904" name="Option Button 8" hidden="1">
              <a:extLst>
                <a:ext uri="{63B3BB69-23CF-44E3-9099-C40C66FF867C}">
                  <a14:compatExt spid="_x0000_s80904"/>
                </a:ext>
                <a:ext uri="{FF2B5EF4-FFF2-40B4-BE49-F238E27FC236}">
                  <a16:creationId xmlns:a16="http://schemas.microsoft.com/office/drawing/2014/main" id="{00000000-0008-0000-06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80905" name="Option Button 9" hidden="1">
              <a:extLst>
                <a:ext uri="{63B3BB69-23CF-44E3-9099-C40C66FF867C}">
                  <a14:compatExt spid="_x0000_s80905"/>
                </a:ext>
                <a:ext uri="{FF2B5EF4-FFF2-40B4-BE49-F238E27FC236}">
                  <a16:creationId xmlns:a16="http://schemas.microsoft.com/office/drawing/2014/main" id="{00000000-0008-0000-06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80906" name="Drop Down 10" hidden="1">
              <a:extLst>
                <a:ext uri="{63B3BB69-23CF-44E3-9099-C40C66FF867C}">
                  <a14:compatExt spid="_x0000_s80906"/>
                </a:ext>
                <a:ext uri="{FF2B5EF4-FFF2-40B4-BE49-F238E27FC236}">
                  <a16:creationId xmlns:a16="http://schemas.microsoft.com/office/drawing/2014/main" id="{00000000-0008-0000-0600-00000A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81921" name="Group Box 1" hidden="1">
              <a:extLst>
                <a:ext uri="{63B3BB69-23CF-44E3-9099-C40C66FF867C}">
                  <a14:compatExt spid="_x0000_s81921"/>
                </a:ext>
                <a:ext uri="{FF2B5EF4-FFF2-40B4-BE49-F238E27FC236}">
                  <a16:creationId xmlns:a16="http://schemas.microsoft.com/office/drawing/2014/main" id="{00000000-0008-0000-0700-000001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81922" name="Option Button 2" hidden="1">
              <a:extLst>
                <a:ext uri="{63B3BB69-23CF-44E3-9099-C40C66FF867C}">
                  <a14:compatExt spid="_x0000_s81922"/>
                </a:ext>
                <a:ext uri="{FF2B5EF4-FFF2-40B4-BE49-F238E27FC236}">
                  <a16:creationId xmlns:a16="http://schemas.microsoft.com/office/drawing/2014/main" id="{00000000-0008-0000-07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81923" name="Option Button 3" hidden="1">
              <a:extLst>
                <a:ext uri="{63B3BB69-23CF-44E3-9099-C40C66FF867C}">
                  <a14:compatExt spid="_x0000_s81923"/>
                </a:ext>
                <a:ext uri="{FF2B5EF4-FFF2-40B4-BE49-F238E27FC236}">
                  <a16:creationId xmlns:a16="http://schemas.microsoft.com/office/drawing/2014/main" id="{00000000-0008-0000-07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81924" name="Group Box 4" hidden="1">
              <a:extLst>
                <a:ext uri="{63B3BB69-23CF-44E3-9099-C40C66FF867C}">
                  <a14:compatExt spid="_x0000_s81924"/>
                </a:ext>
                <a:ext uri="{FF2B5EF4-FFF2-40B4-BE49-F238E27FC236}">
                  <a16:creationId xmlns:a16="http://schemas.microsoft.com/office/drawing/2014/main" id="{00000000-0008-0000-0700-000004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81925" name="Option Button 5" hidden="1">
              <a:extLst>
                <a:ext uri="{63B3BB69-23CF-44E3-9099-C40C66FF867C}">
                  <a14:compatExt spid="_x0000_s81925"/>
                </a:ext>
                <a:ext uri="{FF2B5EF4-FFF2-40B4-BE49-F238E27FC236}">
                  <a16:creationId xmlns:a16="http://schemas.microsoft.com/office/drawing/2014/main" id="{00000000-0008-0000-07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81926" name="Option Button 6" hidden="1">
              <a:extLst>
                <a:ext uri="{63B3BB69-23CF-44E3-9099-C40C66FF867C}">
                  <a14:compatExt spid="_x0000_s81926"/>
                </a:ext>
                <a:ext uri="{FF2B5EF4-FFF2-40B4-BE49-F238E27FC236}">
                  <a16:creationId xmlns:a16="http://schemas.microsoft.com/office/drawing/2014/main" id="{00000000-0008-0000-07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81927" name="Option Button 7" hidden="1">
              <a:extLst>
                <a:ext uri="{63B3BB69-23CF-44E3-9099-C40C66FF867C}">
                  <a14:compatExt spid="_x0000_s81927"/>
                </a:ext>
                <a:ext uri="{FF2B5EF4-FFF2-40B4-BE49-F238E27FC236}">
                  <a16:creationId xmlns:a16="http://schemas.microsoft.com/office/drawing/2014/main" id="{00000000-0008-0000-07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81928" name="Option Button 8" hidden="1">
              <a:extLst>
                <a:ext uri="{63B3BB69-23CF-44E3-9099-C40C66FF867C}">
                  <a14:compatExt spid="_x0000_s81928"/>
                </a:ext>
                <a:ext uri="{FF2B5EF4-FFF2-40B4-BE49-F238E27FC236}">
                  <a16:creationId xmlns:a16="http://schemas.microsoft.com/office/drawing/2014/main" id="{00000000-0008-0000-07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81929" name="Option Button 9" hidden="1">
              <a:extLst>
                <a:ext uri="{63B3BB69-23CF-44E3-9099-C40C66FF867C}">
                  <a14:compatExt spid="_x0000_s81929"/>
                </a:ext>
                <a:ext uri="{FF2B5EF4-FFF2-40B4-BE49-F238E27FC236}">
                  <a16:creationId xmlns:a16="http://schemas.microsoft.com/office/drawing/2014/main" id="{00000000-0008-0000-07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81930" name="Drop Down 10" hidden="1">
              <a:extLst>
                <a:ext uri="{63B3BB69-23CF-44E3-9099-C40C66FF867C}">
                  <a14:compatExt spid="_x0000_s81930"/>
                </a:ext>
                <a:ext uri="{FF2B5EF4-FFF2-40B4-BE49-F238E27FC236}">
                  <a16:creationId xmlns:a16="http://schemas.microsoft.com/office/drawing/2014/main" id="{00000000-0008-0000-0700-00000A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82945" name="Group Box 1" hidden="1">
              <a:extLst>
                <a:ext uri="{63B3BB69-23CF-44E3-9099-C40C66FF867C}">
                  <a14:compatExt spid="_x0000_s82945"/>
                </a:ext>
                <a:ext uri="{FF2B5EF4-FFF2-40B4-BE49-F238E27FC236}">
                  <a16:creationId xmlns:a16="http://schemas.microsoft.com/office/drawing/2014/main" id="{00000000-0008-0000-0800-0000014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82946" name="Option Button 2" hidden="1">
              <a:extLst>
                <a:ext uri="{63B3BB69-23CF-44E3-9099-C40C66FF867C}">
                  <a14:compatExt spid="_x0000_s82946"/>
                </a:ext>
                <a:ext uri="{FF2B5EF4-FFF2-40B4-BE49-F238E27FC236}">
                  <a16:creationId xmlns:a16="http://schemas.microsoft.com/office/drawing/2014/main" id="{00000000-0008-0000-08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82947" name="Option Button 3" hidden="1">
              <a:extLst>
                <a:ext uri="{63B3BB69-23CF-44E3-9099-C40C66FF867C}">
                  <a14:compatExt spid="_x0000_s82947"/>
                </a:ext>
                <a:ext uri="{FF2B5EF4-FFF2-40B4-BE49-F238E27FC236}">
                  <a16:creationId xmlns:a16="http://schemas.microsoft.com/office/drawing/2014/main" id="{00000000-0008-0000-08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82948" name="Group Box 4" hidden="1">
              <a:extLst>
                <a:ext uri="{63B3BB69-23CF-44E3-9099-C40C66FF867C}">
                  <a14:compatExt spid="_x0000_s82948"/>
                </a:ext>
                <a:ext uri="{FF2B5EF4-FFF2-40B4-BE49-F238E27FC236}">
                  <a16:creationId xmlns:a16="http://schemas.microsoft.com/office/drawing/2014/main" id="{00000000-0008-0000-0800-0000044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82949" name="Option Button 5" hidden="1">
              <a:extLst>
                <a:ext uri="{63B3BB69-23CF-44E3-9099-C40C66FF867C}">
                  <a14:compatExt spid="_x0000_s82949"/>
                </a:ext>
                <a:ext uri="{FF2B5EF4-FFF2-40B4-BE49-F238E27FC236}">
                  <a16:creationId xmlns:a16="http://schemas.microsoft.com/office/drawing/2014/main" id="{00000000-0008-0000-08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82950" name="Option Button 6" hidden="1">
              <a:extLst>
                <a:ext uri="{63B3BB69-23CF-44E3-9099-C40C66FF867C}">
                  <a14:compatExt spid="_x0000_s82950"/>
                </a:ext>
                <a:ext uri="{FF2B5EF4-FFF2-40B4-BE49-F238E27FC236}">
                  <a16:creationId xmlns:a16="http://schemas.microsoft.com/office/drawing/2014/main" id="{00000000-0008-0000-08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82951" name="Option Button 7" hidden="1">
              <a:extLst>
                <a:ext uri="{63B3BB69-23CF-44E3-9099-C40C66FF867C}">
                  <a14:compatExt spid="_x0000_s82951"/>
                </a:ext>
                <a:ext uri="{FF2B5EF4-FFF2-40B4-BE49-F238E27FC236}">
                  <a16:creationId xmlns:a16="http://schemas.microsoft.com/office/drawing/2014/main" id="{00000000-0008-0000-08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82952" name="Option Button 8" hidden="1">
              <a:extLst>
                <a:ext uri="{63B3BB69-23CF-44E3-9099-C40C66FF867C}">
                  <a14:compatExt spid="_x0000_s82952"/>
                </a:ext>
                <a:ext uri="{FF2B5EF4-FFF2-40B4-BE49-F238E27FC236}">
                  <a16:creationId xmlns:a16="http://schemas.microsoft.com/office/drawing/2014/main" id="{00000000-0008-0000-08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82953" name="Option Button 9" hidden="1">
              <a:extLst>
                <a:ext uri="{63B3BB69-23CF-44E3-9099-C40C66FF867C}">
                  <a14:compatExt spid="_x0000_s82953"/>
                </a:ext>
                <a:ext uri="{FF2B5EF4-FFF2-40B4-BE49-F238E27FC236}">
                  <a16:creationId xmlns:a16="http://schemas.microsoft.com/office/drawing/2014/main" id="{00000000-0008-0000-08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82954" name="Drop Down 10" hidden="1">
              <a:extLst>
                <a:ext uri="{63B3BB69-23CF-44E3-9099-C40C66FF867C}">
                  <a14:compatExt spid="_x0000_s82954"/>
                </a:ext>
                <a:ext uri="{FF2B5EF4-FFF2-40B4-BE49-F238E27FC236}">
                  <a16:creationId xmlns:a16="http://schemas.microsoft.com/office/drawing/2014/main" id="{00000000-0008-0000-0800-00000A4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xdr:row>
          <xdr:rowOff>0</xdr:rowOff>
        </xdr:from>
        <xdr:to>
          <xdr:col>12</xdr:col>
          <xdr:colOff>466725</xdr:colOff>
          <xdr:row>2</xdr:row>
          <xdr:rowOff>219075</xdr:rowOff>
        </xdr:to>
        <xdr:sp macro="" textlink="">
          <xdr:nvSpPr>
            <xdr:cNvPr id="83969" name="Group Box 1" hidden="1">
              <a:extLst>
                <a:ext uri="{63B3BB69-23CF-44E3-9099-C40C66FF867C}">
                  <a14:compatExt spid="_x0000_s83969"/>
                </a:ext>
                <a:ext uri="{FF2B5EF4-FFF2-40B4-BE49-F238E27FC236}">
                  <a16:creationId xmlns:a16="http://schemas.microsoft.com/office/drawing/2014/main" id="{00000000-0008-0000-0900-000001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원천세부담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xdr:row>
          <xdr:rowOff>104775</xdr:rowOff>
        </xdr:from>
        <xdr:to>
          <xdr:col>11</xdr:col>
          <xdr:colOff>762000</xdr:colOff>
          <xdr:row>2</xdr:row>
          <xdr:rowOff>142875</xdr:rowOff>
        </xdr:to>
        <xdr:sp macro="" textlink="">
          <xdr:nvSpPr>
            <xdr:cNvPr id="83970" name="Option Button 2" hidden="1">
              <a:extLst>
                <a:ext uri="{63B3BB69-23CF-44E3-9099-C40C66FF867C}">
                  <a14:compatExt spid="_x0000_s83970"/>
                </a:ext>
                <a:ext uri="{FF2B5EF4-FFF2-40B4-BE49-F238E27FC236}">
                  <a16:creationId xmlns:a16="http://schemas.microsoft.com/office/drawing/2014/main" id="{00000000-0008-0000-09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소득자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866775</xdr:colOff>
          <xdr:row>1</xdr:row>
          <xdr:rowOff>114300</xdr:rowOff>
        </xdr:from>
        <xdr:to>
          <xdr:col>12</xdr:col>
          <xdr:colOff>371475</xdr:colOff>
          <xdr:row>2</xdr:row>
          <xdr:rowOff>152400</xdr:rowOff>
        </xdr:to>
        <xdr:sp macro="" textlink="">
          <xdr:nvSpPr>
            <xdr:cNvPr id="83971" name="Option Button 3" hidden="1">
              <a:extLst>
                <a:ext uri="{63B3BB69-23CF-44E3-9099-C40C66FF867C}">
                  <a14:compatExt spid="_x0000_s83971"/>
                </a:ext>
                <a:ext uri="{FF2B5EF4-FFF2-40B4-BE49-F238E27FC236}">
                  <a16:creationId xmlns:a16="http://schemas.microsoft.com/office/drawing/2014/main" id="{00000000-0008-0000-09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사업자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0</xdr:row>
          <xdr:rowOff>152400</xdr:rowOff>
        </xdr:from>
        <xdr:to>
          <xdr:col>22</xdr:col>
          <xdr:colOff>1190625</xdr:colOff>
          <xdr:row>3</xdr:row>
          <xdr:rowOff>47625</xdr:rowOff>
        </xdr:to>
        <xdr:sp macro="" textlink="">
          <xdr:nvSpPr>
            <xdr:cNvPr id="83972" name="Group Box 4" hidden="1">
              <a:extLst>
                <a:ext uri="{63B3BB69-23CF-44E3-9099-C40C66FF867C}">
                  <a14:compatExt spid="_x0000_s83972"/>
                </a:ext>
                <a:ext uri="{FF2B5EF4-FFF2-40B4-BE49-F238E27FC236}">
                  <a16:creationId xmlns:a16="http://schemas.microsoft.com/office/drawing/2014/main" id="{00000000-0008-0000-0900-000004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지급일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xdr:row>
          <xdr:rowOff>76200</xdr:rowOff>
        </xdr:from>
        <xdr:to>
          <xdr:col>18</xdr:col>
          <xdr:colOff>1000125</xdr:colOff>
          <xdr:row>2</xdr:row>
          <xdr:rowOff>114300</xdr:rowOff>
        </xdr:to>
        <xdr:sp macro="" textlink="">
          <xdr:nvSpPr>
            <xdr:cNvPr id="83973" name="Option Button 5" hidden="1">
              <a:extLst>
                <a:ext uri="{63B3BB69-23CF-44E3-9099-C40C66FF867C}">
                  <a14:compatExt spid="_x0000_s83973"/>
                </a:ext>
                <a:ext uri="{FF2B5EF4-FFF2-40B4-BE49-F238E27FC236}">
                  <a16:creationId xmlns:a16="http://schemas.microsoft.com/office/drawing/2014/main" id="{00000000-0008-0000-09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해당월 말일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1114425</xdr:colOff>
          <xdr:row>1</xdr:row>
          <xdr:rowOff>76200</xdr:rowOff>
        </xdr:from>
        <xdr:to>
          <xdr:col>19</xdr:col>
          <xdr:colOff>666750</xdr:colOff>
          <xdr:row>2</xdr:row>
          <xdr:rowOff>114300</xdr:rowOff>
        </xdr:to>
        <xdr:sp macro="" textlink="">
          <xdr:nvSpPr>
            <xdr:cNvPr id="83974" name="Option Button 6" hidden="1">
              <a:extLst>
                <a:ext uri="{63B3BB69-23CF-44E3-9099-C40C66FF867C}">
                  <a14:compatExt spid="_x0000_s83974"/>
                </a:ext>
                <a:ext uri="{FF2B5EF4-FFF2-40B4-BE49-F238E27FC236}">
                  <a16:creationId xmlns:a16="http://schemas.microsoft.com/office/drawing/2014/main" id="{00000000-0008-0000-0900-00000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xdr:row>
          <xdr:rowOff>76200</xdr:rowOff>
        </xdr:from>
        <xdr:to>
          <xdr:col>21</xdr:col>
          <xdr:colOff>238125</xdr:colOff>
          <xdr:row>2</xdr:row>
          <xdr:rowOff>114300</xdr:rowOff>
        </xdr:to>
        <xdr:sp macro="" textlink="">
          <xdr:nvSpPr>
            <xdr:cNvPr id="83975" name="Option Button 7" hidden="1">
              <a:extLst>
                <a:ext uri="{63B3BB69-23CF-44E3-9099-C40C66FF867C}">
                  <a14:compatExt spid="_x0000_s83975"/>
                </a:ext>
                <a:ext uri="{FF2B5EF4-FFF2-40B4-BE49-F238E27FC236}">
                  <a16:creationId xmlns:a16="http://schemas.microsoft.com/office/drawing/2014/main" id="{00000000-0008-0000-0900-00000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xdr:row>
          <xdr:rowOff>76200</xdr:rowOff>
        </xdr:from>
        <xdr:to>
          <xdr:col>22</xdr:col>
          <xdr:colOff>114300</xdr:colOff>
          <xdr:row>2</xdr:row>
          <xdr:rowOff>114300</xdr:rowOff>
        </xdr:to>
        <xdr:sp macro="" textlink="">
          <xdr:nvSpPr>
            <xdr:cNvPr id="83976" name="Option Button 8" hidden="1">
              <a:extLst>
                <a:ext uri="{63B3BB69-23CF-44E3-9099-C40C66FF867C}">
                  <a14:compatExt spid="_x0000_s83976"/>
                </a:ext>
                <a:ext uri="{FF2B5EF4-FFF2-40B4-BE49-F238E27FC236}">
                  <a16:creationId xmlns:a16="http://schemas.microsoft.com/office/drawing/2014/main" id="{00000000-0008-0000-0900-00000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15일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xdr:row>
          <xdr:rowOff>76200</xdr:rowOff>
        </xdr:from>
        <xdr:to>
          <xdr:col>22</xdr:col>
          <xdr:colOff>1076325</xdr:colOff>
          <xdr:row>2</xdr:row>
          <xdr:rowOff>114300</xdr:rowOff>
        </xdr:to>
        <xdr:sp macro="" textlink="">
          <xdr:nvSpPr>
            <xdr:cNvPr id="83977" name="Option Button 9" hidden="1">
              <a:extLst>
                <a:ext uri="{63B3BB69-23CF-44E3-9099-C40C66FF867C}">
                  <a14:compatExt spid="_x0000_s83977"/>
                </a:ext>
                <a:ext uri="{FF2B5EF4-FFF2-40B4-BE49-F238E27FC236}">
                  <a16:creationId xmlns:a16="http://schemas.microsoft.com/office/drawing/2014/main" id="{00000000-0008-0000-0900-00000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다음달 20일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9525</xdr:colOff>
          <xdr:row>8</xdr:row>
          <xdr:rowOff>9525</xdr:rowOff>
        </xdr:to>
        <xdr:sp macro="" textlink="">
          <xdr:nvSpPr>
            <xdr:cNvPr id="83978" name="Drop Down 10" hidden="1">
              <a:extLst>
                <a:ext uri="{63B3BB69-23CF-44E3-9099-C40C66FF867C}">
                  <a14:compatExt spid="_x0000_s83978"/>
                </a:ext>
                <a:ext uri="{FF2B5EF4-FFF2-40B4-BE49-F238E27FC236}">
                  <a16:creationId xmlns:a16="http://schemas.microsoft.com/office/drawing/2014/main" id="{00000000-0008-0000-0900-00000A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cafe.daum.net/transtax/QNG9/10"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4.xml"/><Relationship Id="rId13" Type="http://schemas.openxmlformats.org/officeDocument/2006/relationships/ctrlProp" Target="../ctrlProps/ctrlProp79.xml"/><Relationship Id="rId3" Type="http://schemas.openxmlformats.org/officeDocument/2006/relationships/vmlDrawing" Target="../drawings/vmlDrawing10.vml"/><Relationship Id="rId7" Type="http://schemas.openxmlformats.org/officeDocument/2006/relationships/ctrlProp" Target="../ctrlProps/ctrlProp73.xml"/><Relationship Id="rId12" Type="http://schemas.openxmlformats.org/officeDocument/2006/relationships/ctrlProp" Target="../ctrlProps/ctrlProp78.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72.xml"/><Relationship Id="rId11" Type="http://schemas.openxmlformats.org/officeDocument/2006/relationships/ctrlProp" Target="../ctrlProps/ctrlProp77.xml"/><Relationship Id="rId5" Type="http://schemas.openxmlformats.org/officeDocument/2006/relationships/ctrlProp" Target="../ctrlProps/ctrlProp71.xml"/><Relationship Id="rId10" Type="http://schemas.openxmlformats.org/officeDocument/2006/relationships/ctrlProp" Target="../ctrlProps/ctrlProp76.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3" Type="http://schemas.openxmlformats.org/officeDocument/2006/relationships/vmlDrawing" Target="../drawings/vmlDrawing11.vml"/><Relationship Id="rId7" Type="http://schemas.openxmlformats.org/officeDocument/2006/relationships/ctrlProp" Target="../ctrlProps/ctrlProp83.xml"/><Relationship Id="rId12" Type="http://schemas.openxmlformats.org/officeDocument/2006/relationships/ctrlProp" Target="../ctrlProps/ctrlProp88.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0" Type="http://schemas.openxmlformats.org/officeDocument/2006/relationships/ctrlProp" Target="../ctrlProps/ctrlProp86.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94.xml"/><Relationship Id="rId13" Type="http://schemas.openxmlformats.org/officeDocument/2006/relationships/ctrlProp" Target="../ctrlProps/ctrlProp99.xml"/><Relationship Id="rId3" Type="http://schemas.openxmlformats.org/officeDocument/2006/relationships/vmlDrawing" Target="../drawings/vmlDrawing12.vml"/><Relationship Id="rId7" Type="http://schemas.openxmlformats.org/officeDocument/2006/relationships/ctrlProp" Target="../ctrlProps/ctrlProp93.xml"/><Relationship Id="rId12" Type="http://schemas.openxmlformats.org/officeDocument/2006/relationships/ctrlProp" Target="../ctrlProps/ctrlProp98.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92.xml"/><Relationship Id="rId11" Type="http://schemas.openxmlformats.org/officeDocument/2006/relationships/ctrlProp" Target="../ctrlProps/ctrlProp97.xml"/><Relationship Id="rId5" Type="http://schemas.openxmlformats.org/officeDocument/2006/relationships/ctrlProp" Target="../ctrlProps/ctrlProp91.xml"/><Relationship Id="rId10" Type="http://schemas.openxmlformats.org/officeDocument/2006/relationships/ctrlProp" Target="../ctrlProps/ctrlProp96.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3" Type="http://schemas.openxmlformats.org/officeDocument/2006/relationships/vmlDrawing" Target="../drawings/vmlDrawing13.vml"/><Relationship Id="rId7" Type="http://schemas.openxmlformats.org/officeDocument/2006/relationships/ctrlProp" Target="../ctrlProps/ctrlProp103.xml"/><Relationship Id="rId12" Type="http://schemas.openxmlformats.org/officeDocument/2006/relationships/ctrlProp" Target="../ctrlProps/ctrlProp108.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102.xml"/><Relationship Id="rId11" Type="http://schemas.openxmlformats.org/officeDocument/2006/relationships/ctrlProp" Target="../ctrlProps/ctrlProp107.xml"/><Relationship Id="rId5" Type="http://schemas.openxmlformats.org/officeDocument/2006/relationships/ctrlProp" Target="../ctrlProps/ctrlProp101.xml"/><Relationship Id="rId10" Type="http://schemas.openxmlformats.org/officeDocument/2006/relationships/ctrlProp" Target="../ctrlProps/ctrlProp106.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14.xml"/><Relationship Id="rId13" Type="http://schemas.openxmlformats.org/officeDocument/2006/relationships/ctrlProp" Target="../ctrlProps/ctrlProp119.xml"/><Relationship Id="rId3" Type="http://schemas.openxmlformats.org/officeDocument/2006/relationships/vmlDrawing" Target="../drawings/vmlDrawing14.vml"/><Relationship Id="rId7" Type="http://schemas.openxmlformats.org/officeDocument/2006/relationships/ctrlProp" Target="../ctrlProps/ctrlProp113.xml"/><Relationship Id="rId12" Type="http://schemas.openxmlformats.org/officeDocument/2006/relationships/ctrlProp" Target="../ctrlProps/ctrlProp118.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112.xml"/><Relationship Id="rId11" Type="http://schemas.openxmlformats.org/officeDocument/2006/relationships/ctrlProp" Target="../ctrlProps/ctrlProp117.xml"/><Relationship Id="rId5" Type="http://schemas.openxmlformats.org/officeDocument/2006/relationships/ctrlProp" Target="../ctrlProps/ctrlProp111.xml"/><Relationship Id="rId10" Type="http://schemas.openxmlformats.org/officeDocument/2006/relationships/ctrlProp" Target="../ctrlProps/ctrlProp116.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24.xml"/><Relationship Id="rId13" Type="http://schemas.openxmlformats.org/officeDocument/2006/relationships/ctrlProp" Target="../ctrlProps/ctrlProp129.xml"/><Relationship Id="rId3" Type="http://schemas.openxmlformats.org/officeDocument/2006/relationships/vmlDrawing" Target="../drawings/vmlDrawing15.vml"/><Relationship Id="rId7" Type="http://schemas.openxmlformats.org/officeDocument/2006/relationships/ctrlProp" Target="../ctrlProps/ctrlProp123.xml"/><Relationship Id="rId12" Type="http://schemas.openxmlformats.org/officeDocument/2006/relationships/ctrlProp" Target="../ctrlProps/ctrlProp128.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122.xml"/><Relationship Id="rId11" Type="http://schemas.openxmlformats.org/officeDocument/2006/relationships/ctrlProp" Target="../ctrlProps/ctrlProp127.xml"/><Relationship Id="rId5" Type="http://schemas.openxmlformats.org/officeDocument/2006/relationships/ctrlProp" Target="../ctrlProps/ctrlProp121.xml"/><Relationship Id="rId10" Type="http://schemas.openxmlformats.org/officeDocument/2006/relationships/ctrlProp" Target="../ctrlProps/ctrlProp126.xml"/><Relationship Id="rId4" Type="http://schemas.openxmlformats.org/officeDocument/2006/relationships/ctrlProp" Target="../ctrlProps/ctrlProp120.xml"/><Relationship Id="rId9" Type="http://schemas.openxmlformats.org/officeDocument/2006/relationships/ctrlProp" Target="../ctrlProps/ctrlProp125.xml"/><Relationship Id="rId1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cafe.daum.net/transtax/QNG9/11"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5.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3" Type="http://schemas.openxmlformats.org/officeDocument/2006/relationships/vmlDrawing" Target="../drawings/vmlDrawing6.vml"/><Relationship Id="rId7" Type="http://schemas.openxmlformats.org/officeDocument/2006/relationships/ctrlProp" Target="../ctrlProps/ctrlProp33.xml"/><Relationship Id="rId12" Type="http://schemas.openxmlformats.org/officeDocument/2006/relationships/ctrlProp" Target="../ctrlProps/ctrlProp3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7.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3" Type="http://schemas.openxmlformats.org/officeDocument/2006/relationships/vmlDrawing" Target="../drawings/vmlDrawing8.vml"/><Relationship Id="rId7" Type="http://schemas.openxmlformats.org/officeDocument/2006/relationships/ctrlProp" Target="../ctrlProps/ctrlProp53.xml"/><Relationship Id="rId12" Type="http://schemas.openxmlformats.org/officeDocument/2006/relationships/ctrlProp" Target="../ctrlProps/ctrlProp58.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52.xml"/><Relationship Id="rId11" Type="http://schemas.openxmlformats.org/officeDocument/2006/relationships/ctrlProp" Target="../ctrlProps/ctrlProp57.xml"/><Relationship Id="rId5" Type="http://schemas.openxmlformats.org/officeDocument/2006/relationships/ctrlProp" Target="../ctrlProps/ctrlProp51.xml"/><Relationship Id="rId10" Type="http://schemas.openxmlformats.org/officeDocument/2006/relationships/ctrlProp" Target="../ctrlProps/ctrlProp56.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3" Type="http://schemas.openxmlformats.org/officeDocument/2006/relationships/vmlDrawing" Target="../drawings/vmlDrawing9.vml"/><Relationship Id="rId7" Type="http://schemas.openxmlformats.org/officeDocument/2006/relationships/ctrlProp" Target="../ctrlProps/ctrlProp63.xml"/><Relationship Id="rId12" Type="http://schemas.openxmlformats.org/officeDocument/2006/relationships/ctrlProp" Target="../ctrlProps/ctrlProp68.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62.xml"/><Relationship Id="rId11" Type="http://schemas.openxmlformats.org/officeDocument/2006/relationships/ctrlProp" Target="../ctrlProps/ctrlProp67.xml"/><Relationship Id="rId5" Type="http://schemas.openxmlformats.org/officeDocument/2006/relationships/ctrlProp" Target="../ctrlProps/ctrlProp61.xml"/><Relationship Id="rId10" Type="http://schemas.openxmlformats.org/officeDocument/2006/relationships/ctrlProp" Target="../ctrlProps/ctrlProp66.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7"/>
  <sheetViews>
    <sheetView showGridLines="0" workbookViewId="0">
      <selection activeCell="G7" sqref="G7"/>
    </sheetView>
  </sheetViews>
  <sheetFormatPr defaultRowHeight="13.5" x14ac:dyDescent="0.15"/>
  <cols>
    <col min="1" max="1" width="9" style="171"/>
    <col min="2" max="2" width="11" style="171" bestFit="1" customWidth="1"/>
    <col min="3" max="3" width="11.625" style="171" bestFit="1" customWidth="1"/>
    <col min="4" max="4" width="9" style="171"/>
    <col min="5" max="5" width="16.125" style="171" bestFit="1" customWidth="1"/>
    <col min="6" max="6" width="22.375" style="171" customWidth="1"/>
    <col min="7" max="9" width="9" style="171"/>
    <col min="10" max="10" width="13.625" style="171" customWidth="1"/>
    <col min="11" max="11" width="9" style="171"/>
    <col min="12" max="12" width="9.75" style="171" bestFit="1" customWidth="1"/>
    <col min="13" max="13" width="11.125" style="171" bestFit="1" customWidth="1"/>
    <col min="14" max="14" width="10.875" style="171" customWidth="1"/>
    <col min="15" max="15" width="13.75" style="171" customWidth="1"/>
    <col min="16" max="16" width="12.625" style="171" customWidth="1"/>
    <col min="17" max="17" width="27.375" style="171" customWidth="1"/>
    <col min="18" max="18" width="9" style="171"/>
    <col min="19" max="19" width="14" style="171" bestFit="1" customWidth="1"/>
    <col min="20" max="20" width="9" style="171"/>
    <col min="21" max="21" width="12.625" style="171" bestFit="1" customWidth="1"/>
    <col min="22" max="22" width="11.125" style="171" bestFit="1" customWidth="1"/>
    <col min="23" max="23" width="14.625" style="171" bestFit="1" customWidth="1"/>
    <col min="24" max="29" width="9" style="171"/>
    <col min="30" max="30" width="11.875" style="171" bestFit="1" customWidth="1"/>
    <col min="31" max="16384" width="9" style="171"/>
  </cols>
  <sheetData>
    <row r="1" spans="1:30" x14ac:dyDescent="0.15">
      <c r="A1" s="170" t="s">
        <v>524</v>
      </c>
      <c r="C1" s="171" t="s">
        <v>525</v>
      </c>
      <c r="L1" s="172" t="s">
        <v>526</v>
      </c>
    </row>
    <row r="2" spans="1:30" x14ac:dyDescent="0.15">
      <c r="K2" s="173">
        <v>0.03</v>
      </c>
      <c r="L2" s="290" t="s">
        <v>744</v>
      </c>
      <c r="S2" s="171" t="s">
        <v>527</v>
      </c>
    </row>
    <row r="3" spans="1:30" s="176" customFormat="1" ht="14.25" thickBot="1" x14ac:dyDescent="0.2">
      <c r="A3" s="174" t="s">
        <v>528</v>
      </c>
      <c r="B3" s="175" t="s">
        <v>529</v>
      </c>
      <c r="C3" s="175" t="s">
        <v>530</v>
      </c>
      <c r="D3" s="175" t="s">
        <v>531</v>
      </c>
      <c r="E3" s="175" t="s">
        <v>464</v>
      </c>
      <c r="F3" s="175" t="s">
        <v>532</v>
      </c>
      <c r="G3" s="175" t="s">
        <v>533</v>
      </c>
      <c r="H3" s="175" t="s">
        <v>534</v>
      </c>
      <c r="I3" s="175" t="s">
        <v>535</v>
      </c>
      <c r="J3" s="175" t="s">
        <v>536</v>
      </c>
      <c r="K3" s="174" t="s">
        <v>537</v>
      </c>
      <c r="L3" s="174" t="s">
        <v>538</v>
      </c>
      <c r="M3" s="174" t="s">
        <v>539</v>
      </c>
      <c r="N3" s="174" t="s">
        <v>540</v>
      </c>
      <c r="O3" s="174" t="s">
        <v>541</v>
      </c>
      <c r="P3" s="174" t="s">
        <v>542</v>
      </c>
      <c r="Q3" s="174" t="s">
        <v>543</v>
      </c>
      <c r="S3" s="177" t="s">
        <v>465</v>
      </c>
      <c r="T3" s="177" t="s">
        <v>466</v>
      </c>
      <c r="U3" s="177" t="s">
        <v>467</v>
      </c>
      <c r="V3" s="177" t="s">
        <v>468</v>
      </c>
      <c r="W3" s="177" t="s">
        <v>469</v>
      </c>
      <c r="X3" s="177" t="s">
        <v>470</v>
      </c>
      <c r="Y3" s="177" t="s">
        <v>471</v>
      </c>
      <c r="Z3" s="177" t="s">
        <v>472</v>
      </c>
      <c r="AA3" s="177" t="s">
        <v>473</v>
      </c>
      <c r="AB3" s="177" t="s">
        <v>474</v>
      </c>
      <c r="AC3" s="177" t="s">
        <v>475</v>
      </c>
      <c r="AD3" s="177" t="s">
        <v>476</v>
      </c>
    </row>
    <row r="4" spans="1:30" ht="35.25" customHeight="1" x14ac:dyDescent="0.15">
      <c r="A4" s="178">
        <v>1</v>
      </c>
      <c r="B4" s="179">
        <v>42186</v>
      </c>
      <c r="C4" s="180">
        <v>42216</v>
      </c>
      <c r="D4" s="181" t="s">
        <v>544</v>
      </c>
      <c r="E4" s="182">
        <v>7301011234563</v>
      </c>
      <c r="F4" s="183" t="s">
        <v>545</v>
      </c>
      <c r="G4" s="181" t="s">
        <v>546</v>
      </c>
      <c r="H4" s="181" t="s">
        <v>547</v>
      </c>
      <c r="I4" s="181">
        <v>940903</v>
      </c>
      <c r="J4" s="184">
        <v>34500</v>
      </c>
      <c r="K4" s="185">
        <f>$K$2</f>
        <v>0.03</v>
      </c>
      <c r="L4" s="186">
        <f>IF(J4&gt;33330,TRUNC(J4*K4,-1),0)</f>
        <v>1030</v>
      </c>
      <c r="M4" s="186">
        <f>TRUNC(L4*10%,-1)</f>
        <v>100</v>
      </c>
      <c r="N4" s="186">
        <f t="shared" ref="N4:N13" si="0">SUM(L4:M4)</f>
        <v>1130</v>
      </c>
      <c r="O4" s="187">
        <f t="shared" ref="O4:O13" si="1">J4-N4</f>
        <v>33370</v>
      </c>
      <c r="P4" s="188"/>
      <c r="Q4" s="189"/>
      <c r="S4" s="190">
        <f>IF(LEN(CLEAN(E4))=10,IF(AND(VALUE(MID(E4,4,1))&gt;=1,VALUE(MID(E4,4,1))&lt;=4),MOD(11-MOD(0*2+0*3+0*4+MID(E4,1,1)*5+MID(E4,2,1)*6+MID(E4,3,1)*7+MID(E4,4,1)*8+MID(E4,5,1)*9+MID(E4,6,1)*2+MID(E4,7,1)*3+MID(E4,8,1)*4+MID(E4,9,1)*5,11),10),IF(AND(VALUE(MID(E4,4,1))&gt;=5,VALUE(MID(E4,4,1))&lt;=8),MOD(11-MOD(0*2+0*3+0*4+MID(E4,1,1)*5+MID(E4,2,1)*6+MID(E4,3,1)*7+MID(E4,4,1)*8+MID(E4,5,1)*9+MID(E4,6,1)*2+MID(E4,7,1)*3+MID(E4,8,1)*4+MID(E4,9,1)*5,11),10),"오류")),IF(LEN(CLEAN(E4))=11,IF(AND(VALUE(MID(E4,5,1))&gt;=1,VALUE(MID(E4,5,1))&lt;=4),MOD(11-MOD(0*2+0*3+MID(E4,1,1)*4+MID(E4,2,1)*5+MID(E4,3,1)*6+MID(E4,4,1)*7+MID(E4,5,1)*8+MID(E4,6,1)*9+MID(E4,7,1)*2+MID(E4,8,1)*3+MID(E4,9,1)*4+MID(E4,10,1)*5,11),10),IF(AND(VALUE(MID(E4,5,1))&gt;=5,VALUE(MID(E4,5,1))&lt;=8),MOD(11-MOD(0*2+0*3+MID(E4,1,1)*4+MID(E4,2,1)*5+MID(E4,3,1)*6+MID(E4,4,1)*7+MID(E4,5,1)*8+MID(E4,6,1)*9+MID(E4,7,1)*2+MID(E4,8,1)*3+MID(E4,9,1)*4+MID(E4,10,1)*5,11),10),"오류")),IF(LEN(CLEAN(E4))=12,IF(AND(VALUE(MID(E4,6,1))&gt;=1,VALUE(MID(E4,6,1))&lt;=4),MOD(11-MOD(0*2+MID(E4,1,1)*3+MID(E4,2,1)*4+MID(E4,3,1)*5+MID(E4,4,1)*6+MID(E4,5,1)*7+MID(E4,6,1)*8+MID(E4,7,1)*9+MID(E4,8,1)*2+MID(E4,9,1)*3+MID(E4,10,1)*4+MID(E4,11,1)*5,11),10),IF(AND(VALUE(MID(E4,7,1))&gt;=5,VALUE(MID(E4,7,1))&lt;=8),MOD(11-MOD(0*2+MID(E4,1,1)*3+MID(E4,2,1)*4+MID(E4,3,1)*5+MID(E4,4,1)*6+MID(E4,5,1)*7+MID(E4,6,1)*8+MID(E4,7,1)*9+MID(E4,8,1)*2+MID(E4,9,1)*3+MID(E4,10,1)*4+MID(E4,11,1)*5,11),10),"오류")),IF(AND(VALUE(MID(E4,7,1))&gt;=1,VALUE(MID(E4,7,1))&lt;=4),MOD(11-MOD(MID(E4,1,1)*2+MID(E4,2,1)*3+MID(E4,3,1)*4+MID(E4,4,1)*5+MID(E4,5,1)*6+MID(E4,6,1)*7+MID(E4,7,1)*8+MID(E4,8,1)*9+MID(E4,9,1)*2+MID(E4,10,1)*3+MID(E4,11,1)*4+MID(E4,12,1)*5,11),10),IF(AND(VALUE(MID(E4,7,1))&gt;=5,VALUE(MID(E4,7,1))&lt;=8),IF(LEN(CLEAN(E4))=12,MOD(MOD(11-MOD(0*2+MID(E4,1,1)*3+MID(E4,2,1)*4+MID(E4,3,1)*5+MID(E4,4,1)*6+MID(E4,5,1)*7+MID(E4,6,1)*8+MID(E4,7,1)*9+MID(E4,8,1)*2+MID(E4,9,1)*3+MID(E4,10,1)*4+MID(E4,11,1)*5,11),10)+2,10),MOD(MOD(11-MOD(MID(E4,1,1)*2+MID(E4,2,1)*3+MID(E4,3,1)*4+MID(E4,4,1)*5+MID(E4,5,1)*6+MID(E4,6,1)*7+MID(E4,7,1)*8+MID(E4,8,1)*9+MID(E4,9,1)*2+MID(E4,10,1)*3+MID(E4,11,1)*4+MID(E4,12,1)*5,11),10)+2,10)))))))</f>
        <v>3</v>
      </c>
      <c r="T4" s="190" t="str">
        <f>IF(INT(RIGHT(E4,1))=S4,"OK","주민오류")</f>
        <v>OK</v>
      </c>
      <c r="U4" s="191">
        <f ca="1">DATEDIF(IF(OR(MID(E4,LEN(CLEAN(E4))-6,1)&lt;="2",MID(E4,LEN(CLEAN(E4))-6,1)="5",MID(E4,LEN(CLEAN(E4))-6,1)="6"),DATE(MID(E4,1,2),MID(E4,3,2),MID(E4,5,2)),CHOOSE(14-LEN(CLEAN(E4)), DATE(MID(E4,1,2)+100,MID(E4,3,2),MID(E4,5,2)), DATE(MID(E4,1,1)+100,MID(E4,2,2),MID(E4,4,2)),DATE(2000,MID(E4,1,2),MID(E4,3,2)),DATE(2000,MID(E4,1,1),MID(E4,2,2)))),TODAY(),"y")</f>
        <v>48</v>
      </c>
      <c r="V4" s="192">
        <f ca="1">TODAY()</f>
        <v>44387</v>
      </c>
      <c r="W4" s="191">
        <f ca="1">DATEDIF(IF(OR(MID(E4,LEN(CLEAN(E4))-6,1)&lt;="2",MID(E4,LEN(CLEAN(E4))-6,1)="5",MID(E4,LEN(CLEAN(E4))-6,1)="6"),DATE(MID(E4,1,2),MID(E4,3,2),MID(E4,5,2)),CHOOSE(14-LEN(CLEAN(E4)), DATE(MID(E4,1,2)+100,MID(E4,3,2),MID(E4,5,2)), DATE(MID(E4,1,1)+100,MID(E4,2,2),MID(E4,4,2)),DATE(2000,MID(E4,1,2),MID(E4,3,2)),DATE(2000,MID(E4,1,1),MID(E4,2,2)))),V4,"y")</f>
        <v>48</v>
      </c>
      <c r="X4" s="190" t="str">
        <f>CHOOSE(14-LEN(CLEAN(E4)),CHOOSE(MID(E4,7,1),"남","여","남","여","남","여","남","여","남","여"),CHOOSE(MID(E4,6,1),"남","여","남","여","남","여","남","여","남","여"),CHOOSE(MID(E4,5,1),"남","여","남","여","남","여","남","여","남","여"),CHOOSE(MID(E4,4,1),"남","여","남","여","남","여","남","여","남","여"),CHOOSE(MID(E4,3,1),"남","여","남","여","남","여","남","여","남","여"))</f>
        <v>남</v>
      </c>
      <c r="Y4" s="190" t="str">
        <f>CHOOSE(14-LEN(CLEAN(E4)),MID(E4,7,1),MID(E4,6,1),MID(E4,5,1),MID(E4,4,1))</f>
        <v>1</v>
      </c>
      <c r="Z4" s="190" t="str">
        <f>CHOOSE(Y4,"내국인","내국인","내국인","내국인","외국인","외국인","외국인","외국인")</f>
        <v>내국인</v>
      </c>
      <c r="AA4" s="190" t="str">
        <f>IF(Z4="외국인","고용허가체크","")</f>
        <v/>
      </c>
      <c r="AB4" s="190">
        <f>IF(LEN(CLEAN(E4))=12,MOD(MID(E4,7,1)*10+MID(E4,8,1),2),MOD(MID(E4,8,1)*10+MID(E4,9,1),2))</f>
        <v>1</v>
      </c>
      <c r="AC4" s="190" t="str">
        <f>IF(AB4=0,"OK","")</f>
        <v/>
      </c>
      <c r="AD4" s="190">
        <f>LEN(CLEAN(E4))</f>
        <v>13</v>
      </c>
    </row>
    <row r="5" spans="1:30" ht="35.25" customHeight="1" x14ac:dyDescent="0.15">
      <c r="A5" s="178">
        <f>A4+1</f>
        <v>2</v>
      </c>
      <c r="B5" s="193"/>
      <c r="C5" s="194"/>
      <c r="D5" s="195"/>
      <c r="E5" s="196"/>
      <c r="F5" s="197"/>
      <c r="G5" s="195"/>
      <c r="H5" s="195"/>
      <c r="I5" s="195"/>
      <c r="J5" s="198">
        <v>1034120</v>
      </c>
      <c r="K5" s="185">
        <f t="shared" ref="K5:K13" si="2">$K$2</f>
        <v>0.03</v>
      </c>
      <c r="L5" s="186">
        <f t="shared" ref="L5:L13" si="3">IF(J5&gt;33330,TRUNC(J5*K5,-1),0)</f>
        <v>31020</v>
      </c>
      <c r="M5" s="186">
        <f t="shared" ref="M5:M13" si="4">TRUNC(L5*10%,-1)</f>
        <v>3100</v>
      </c>
      <c r="N5" s="186">
        <f t="shared" si="0"/>
        <v>34120</v>
      </c>
      <c r="O5" s="187">
        <f t="shared" si="1"/>
        <v>1000000</v>
      </c>
      <c r="P5" s="188"/>
      <c r="Q5" s="189"/>
      <c r="S5" s="190" t="e">
        <f t="shared" ref="S5:S13" si="5">IF(LEN(CLEAN(E5))=10,IF(AND(VALUE(MID(E5,4,1))&gt;=1,VALUE(MID(E5,4,1))&lt;=4),MOD(11-MOD(0*2+0*3+0*4+MID(E5,1,1)*5+MID(E5,2,1)*6+MID(E5,3,1)*7+MID(E5,4,1)*8+MID(E5,5,1)*9+MID(E5,6,1)*2+MID(E5,7,1)*3+MID(E5,8,1)*4+MID(E5,9,1)*5,11),10),IF(AND(VALUE(MID(E5,4,1))&gt;=5,VALUE(MID(E5,4,1))&lt;=8),MOD(11-MOD(0*2+0*3+0*4+MID(E5,1,1)*5+MID(E5,2,1)*6+MID(E5,3,1)*7+MID(E5,4,1)*8+MID(E5,5,1)*9+MID(E5,6,1)*2+MID(E5,7,1)*3+MID(E5,8,1)*4+MID(E5,9,1)*5,11),10),"오류")),IF(LEN(CLEAN(E5))=11,IF(AND(VALUE(MID(E5,5,1))&gt;=1,VALUE(MID(E5,5,1))&lt;=4),MOD(11-MOD(0*2+0*3+MID(E5,1,1)*4+MID(E5,2,1)*5+MID(E5,3,1)*6+MID(E5,4,1)*7+MID(E5,5,1)*8+MID(E5,6,1)*9+MID(E5,7,1)*2+MID(E5,8,1)*3+MID(E5,9,1)*4+MID(E5,10,1)*5,11),10),IF(AND(VALUE(MID(E5,5,1))&gt;=5,VALUE(MID(E5,5,1))&lt;=8),MOD(11-MOD(0*2+0*3+MID(E5,1,1)*4+MID(E5,2,1)*5+MID(E5,3,1)*6+MID(E5,4,1)*7+MID(E5,5,1)*8+MID(E5,6,1)*9+MID(E5,7,1)*2+MID(E5,8,1)*3+MID(E5,9,1)*4+MID(E5,10,1)*5,11),10),"오류")),IF(LEN(CLEAN(E5))=12,IF(AND(VALUE(MID(E5,6,1))&gt;=1,VALUE(MID(E5,6,1))&lt;=4),MOD(11-MOD(0*2+MID(E5,1,1)*3+MID(E5,2,1)*4+MID(E5,3,1)*5+MID(E5,4,1)*6+MID(E5,5,1)*7+MID(E5,6,1)*8+MID(E5,7,1)*9+MID(E5,8,1)*2+MID(E5,9,1)*3+MID(E5,10,1)*4+MID(E5,11,1)*5,11),10),IF(AND(VALUE(MID(E5,7,1))&gt;=5,VALUE(MID(E5,7,1))&lt;=8),MOD(11-MOD(0*2+MID(E5,1,1)*3+MID(E5,2,1)*4+MID(E5,3,1)*5+MID(E5,4,1)*6+MID(E5,5,1)*7+MID(E5,6,1)*8+MID(E5,7,1)*9+MID(E5,8,1)*2+MID(E5,9,1)*3+MID(E5,10,1)*4+MID(E5,11,1)*5,11),10),"오류")),IF(AND(VALUE(MID(E5,7,1))&gt;=1,VALUE(MID(E5,7,1))&lt;=4),MOD(11-MOD(MID(E5,1,1)*2+MID(E5,2,1)*3+MID(E5,3,1)*4+MID(E5,4,1)*5+MID(E5,5,1)*6+MID(E5,6,1)*7+MID(E5,7,1)*8+MID(E5,8,1)*9+MID(E5,9,1)*2+MID(E5,10,1)*3+MID(E5,11,1)*4+MID(E5,12,1)*5,11),10),IF(AND(VALUE(MID(E5,7,1))&gt;=5,VALUE(MID(E5,7,1))&lt;=8),IF(LEN(CLEAN(E5))=12,MOD(MOD(11-MOD(0*2+MID(E5,1,1)*3+MID(E5,2,1)*4+MID(E5,3,1)*5+MID(E5,4,1)*6+MID(E5,5,1)*7+MID(E5,6,1)*8+MID(E5,7,1)*9+MID(E5,8,1)*2+MID(E5,9,1)*3+MID(E5,10,1)*4+MID(E5,11,1)*5,11),10)+2,10),MOD(MOD(11-MOD(MID(E5,1,1)*2+MID(E5,2,1)*3+MID(E5,3,1)*4+MID(E5,4,1)*5+MID(E5,5,1)*6+MID(E5,6,1)*7+MID(E5,7,1)*8+MID(E5,8,1)*9+MID(E5,9,1)*2+MID(E5,10,1)*3+MID(E5,11,1)*4+MID(E5,12,1)*5,11),10)+2,10)))))))</f>
        <v>#VALUE!</v>
      </c>
      <c r="T5" s="190" t="e">
        <f t="shared" ref="T5:T13" si="6">IF(INT(RIGHT(E5,1))=S5,"OK","주민오류")</f>
        <v>#VALUE!</v>
      </c>
      <c r="U5" s="191" t="e">
        <f t="shared" ref="U5:U13" ca="1" si="7">DATEDIF(IF(OR(MID(E5,LEN(CLEAN(E5))-6,1)&lt;="2",MID(E5,LEN(CLEAN(E5))-6,1)="5",MID(E5,LEN(CLEAN(E5))-6,1)="6"),DATE(MID(E5,1,2),MID(E5,3,2),MID(E5,5,2)),CHOOSE(14-LEN(CLEAN(E5)), DATE(MID(E5,1,2)+100,MID(E5,3,2),MID(E5,5,2)), DATE(MID(E5,1,1)+100,MID(E5,2,2),MID(E5,4,2)),DATE(2000,MID(E5,1,2),MID(E5,3,2)),DATE(2000,MID(E5,1,1),MID(E5,2,2)))),TODAY(),"y")</f>
        <v>#VALUE!</v>
      </c>
      <c r="V5" s="192">
        <f t="shared" ref="V5:V13" ca="1" si="8">TODAY()</f>
        <v>44387</v>
      </c>
      <c r="W5" s="191" t="e">
        <f t="shared" ref="W5:W13" ca="1" si="9">DATEDIF(IF(OR(MID(E5,LEN(CLEAN(E5))-6,1)&lt;="2",MID(E5,LEN(CLEAN(E5))-6,1)="5",MID(E5,LEN(CLEAN(E5))-6,1)="6"),DATE(MID(E5,1,2),MID(E5,3,2),MID(E5,5,2)),CHOOSE(14-LEN(CLEAN(E5)), DATE(MID(E5,1,2)+100,MID(E5,3,2),MID(E5,5,2)), DATE(MID(E5,1,1)+100,MID(E5,2,2),MID(E5,4,2)),DATE(2000,MID(E5,1,2),MID(E5,3,2)),DATE(2000,MID(E5,1,1),MID(E5,2,2)))),V5,"y")</f>
        <v>#VALUE!</v>
      </c>
      <c r="X5" s="190" t="e">
        <f t="shared" ref="X5:X13" si="10">CHOOSE(14-LEN(CLEAN(E5)),CHOOSE(MID(E5,7,1),"남","여","남","여","남","여","남","여","남","여"),CHOOSE(MID(E5,6,1),"남","여","남","여","남","여","남","여","남","여"),CHOOSE(MID(E5,5,1),"남","여","남","여","남","여","남","여","남","여"),CHOOSE(MID(E5,4,1),"남","여","남","여","남","여","남","여","남","여"),CHOOSE(MID(E5,3,1),"남","여","남","여","남","여","남","여","남","여"))</f>
        <v>#VALUE!</v>
      </c>
      <c r="Y5" s="190" t="e">
        <f t="shared" ref="Y5:Y13" si="11">CHOOSE(14-LEN(CLEAN(E5)),MID(E5,7,1),MID(E5,6,1),MID(E5,5,1),MID(E5,4,1))</f>
        <v>#VALUE!</v>
      </c>
      <c r="Z5" s="190" t="e">
        <f t="shared" ref="Z5:Z13" si="12">CHOOSE(Y5,"내국인","내국인","내국인","내국인","외국인","외국인","외국인","외국인")</f>
        <v>#VALUE!</v>
      </c>
      <c r="AA5" s="190" t="e">
        <f t="shared" ref="AA5:AA13" si="13">IF(Z5="외국인","고용허가체크","")</f>
        <v>#VALUE!</v>
      </c>
      <c r="AB5" s="190" t="e">
        <f t="shared" ref="AB5:AB13" si="14">IF(LEN(CLEAN(E5))=12,MOD(MID(E5,7,1)*10+MID(E5,8,1),2),MOD(MID(E5,8,1)*10+MID(E5,9,1),2))</f>
        <v>#VALUE!</v>
      </c>
      <c r="AC5" s="190" t="e">
        <f t="shared" ref="AC5:AC13" si="15">IF(AB5=0,"OK","")</f>
        <v>#VALUE!</v>
      </c>
      <c r="AD5" s="190">
        <f t="shared" ref="AD5:AD13" si="16">LEN(CLEAN(E5))</f>
        <v>0</v>
      </c>
    </row>
    <row r="6" spans="1:30" ht="35.25" customHeight="1" x14ac:dyDescent="0.15">
      <c r="A6" s="178">
        <f t="shared" ref="A6:A13" si="17">A5+1</f>
        <v>3</v>
      </c>
      <c r="B6" s="193"/>
      <c r="C6" s="194"/>
      <c r="D6" s="195"/>
      <c r="E6" s="196"/>
      <c r="F6" s="197"/>
      <c r="G6" s="195"/>
      <c r="H6" s="195"/>
      <c r="I6" s="195"/>
      <c r="J6" s="198">
        <v>33500</v>
      </c>
      <c r="K6" s="185">
        <f t="shared" si="2"/>
        <v>0.03</v>
      </c>
      <c r="L6" s="186">
        <f t="shared" si="3"/>
        <v>1000</v>
      </c>
      <c r="M6" s="186">
        <f t="shared" si="4"/>
        <v>100</v>
      </c>
      <c r="N6" s="186">
        <f t="shared" si="0"/>
        <v>1100</v>
      </c>
      <c r="O6" s="187">
        <f t="shared" si="1"/>
        <v>32400</v>
      </c>
      <c r="P6" s="188"/>
      <c r="Q6" s="189"/>
      <c r="S6" s="190" t="e">
        <f t="shared" si="5"/>
        <v>#VALUE!</v>
      </c>
      <c r="T6" s="190" t="e">
        <f t="shared" si="6"/>
        <v>#VALUE!</v>
      </c>
      <c r="U6" s="191" t="e">
        <f t="shared" ca="1" si="7"/>
        <v>#VALUE!</v>
      </c>
      <c r="V6" s="192">
        <f t="shared" ca="1" si="8"/>
        <v>44387</v>
      </c>
      <c r="W6" s="191" t="e">
        <f t="shared" ca="1" si="9"/>
        <v>#VALUE!</v>
      </c>
      <c r="X6" s="190" t="e">
        <f t="shared" si="10"/>
        <v>#VALUE!</v>
      </c>
      <c r="Y6" s="190" t="e">
        <f t="shared" si="11"/>
        <v>#VALUE!</v>
      </c>
      <c r="Z6" s="190" t="e">
        <f t="shared" si="12"/>
        <v>#VALUE!</v>
      </c>
      <c r="AA6" s="190" t="e">
        <f t="shared" si="13"/>
        <v>#VALUE!</v>
      </c>
      <c r="AB6" s="190" t="e">
        <f t="shared" si="14"/>
        <v>#VALUE!</v>
      </c>
      <c r="AC6" s="190" t="e">
        <f t="shared" si="15"/>
        <v>#VALUE!</v>
      </c>
      <c r="AD6" s="190">
        <f t="shared" si="16"/>
        <v>0</v>
      </c>
    </row>
    <row r="7" spans="1:30" ht="35.25" customHeight="1" x14ac:dyDescent="0.15">
      <c r="A7" s="178">
        <f t="shared" si="17"/>
        <v>4</v>
      </c>
      <c r="B7" s="193"/>
      <c r="C7" s="194"/>
      <c r="D7" s="195"/>
      <c r="E7" s="196"/>
      <c r="F7" s="197"/>
      <c r="G7" s="195"/>
      <c r="H7" s="195"/>
      <c r="I7" s="195"/>
      <c r="J7" s="198">
        <v>33340</v>
      </c>
      <c r="K7" s="185">
        <f t="shared" si="2"/>
        <v>0.03</v>
      </c>
      <c r="L7" s="186">
        <f t="shared" si="3"/>
        <v>1000</v>
      </c>
      <c r="M7" s="186">
        <f t="shared" si="4"/>
        <v>100</v>
      </c>
      <c r="N7" s="186">
        <f t="shared" si="0"/>
        <v>1100</v>
      </c>
      <c r="O7" s="187">
        <f t="shared" si="1"/>
        <v>32240</v>
      </c>
      <c r="P7" s="188"/>
      <c r="Q7" s="189"/>
      <c r="S7" s="190" t="e">
        <f t="shared" si="5"/>
        <v>#VALUE!</v>
      </c>
      <c r="T7" s="190" t="e">
        <f t="shared" si="6"/>
        <v>#VALUE!</v>
      </c>
      <c r="U7" s="191" t="e">
        <f t="shared" ca="1" si="7"/>
        <v>#VALUE!</v>
      </c>
      <c r="V7" s="192">
        <f t="shared" ca="1" si="8"/>
        <v>44387</v>
      </c>
      <c r="W7" s="191" t="e">
        <f t="shared" ca="1" si="9"/>
        <v>#VALUE!</v>
      </c>
      <c r="X7" s="190" t="e">
        <f t="shared" si="10"/>
        <v>#VALUE!</v>
      </c>
      <c r="Y7" s="190" t="e">
        <f t="shared" si="11"/>
        <v>#VALUE!</v>
      </c>
      <c r="Z7" s="190" t="e">
        <f t="shared" si="12"/>
        <v>#VALUE!</v>
      </c>
      <c r="AA7" s="190" t="e">
        <f t="shared" si="13"/>
        <v>#VALUE!</v>
      </c>
      <c r="AB7" s="190" t="e">
        <f t="shared" si="14"/>
        <v>#VALUE!</v>
      </c>
      <c r="AC7" s="190" t="e">
        <f t="shared" si="15"/>
        <v>#VALUE!</v>
      </c>
      <c r="AD7" s="190">
        <f t="shared" si="16"/>
        <v>0</v>
      </c>
    </row>
    <row r="8" spans="1:30" ht="35.25" customHeight="1" x14ac:dyDescent="0.15">
      <c r="A8" s="178">
        <f t="shared" si="17"/>
        <v>5</v>
      </c>
      <c r="B8" s="193"/>
      <c r="C8" s="194"/>
      <c r="D8" s="195"/>
      <c r="E8" s="196"/>
      <c r="F8" s="197"/>
      <c r="G8" s="195"/>
      <c r="H8" s="195"/>
      <c r="I8" s="195"/>
      <c r="J8" s="198">
        <v>33330</v>
      </c>
      <c r="K8" s="185">
        <f t="shared" si="2"/>
        <v>0.03</v>
      </c>
      <c r="L8" s="186">
        <f t="shared" si="3"/>
        <v>0</v>
      </c>
      <c r="M8" s="186">
        <f t="shared" si="4"/>
        <v>0</v>
      </c>
      <c r="N8" s="186">
        <f t="shared" si="0"/>
        <v>0</v>
      </c>
      <c r="O8" s="187">
        <f t="shared" si="1"/>
        <v>33330</v>
      </c>
      <c r="P8" s="188"/>
      <c r="Q8" s="189"/>
      <c r="S8" s="190" t="e">
        <f t="shared" si="5"/>
        <v>#VALUE!</v>
      </c>
      <c r="T8" s="190" t="e">
        <f t="shared" si="6"/>
        <v>#VALUE!</v>
      </c>
      <c r="U8" s="191" t="e">
        <f t="shared" ca="1" si="7"/>
        <v>#VALUE!</v>
      </c>
      <c r="V8" s="192">
        <f t="shared" ca="1" si="8"/>
        <v>44387</v>
      </c>
      <c r="W8" s="191" t="e">
        <f t="shared" ca="1" si="9"/>
        <v>#VALUE!</v>
      </c>
      <c r="X8" s="190" t="e">
        <f t="shared" si="10"/>
        <v>#VALUE!</v>
      </c>
      <c r="Y8" s="190" t="e">
        <f t="shared" si="11"/>
        <v>#VALUE!</v>
      </c>
      <c r="Z8" s="190" t="e">
        <f t="shared" si="12"/>
        <v>#VALUE!</v>
      </c>
      <c r="AA8" s="190" t="e">
        <f t="shared" si="13"/>
        <v>#VALUE!</v>
      </c>
      <c r="AB8" s="190" t="e">
        <f t="shared" si="14"/>
        <v>#VALUE!</v>
      </c>
      <c r="AC8" s="190" t="e">
        <f t="shared" si="15"/>
        <v>#VALUE!</v>
      </c>
      <c r="AD8" s="190">
        <f t="shared" si="16"/>
        <v>0</v>
      </c>
    </row>
    <row r="9" spans="1:30" ht="35.25" customHeight="1" x14ac:dyDescent="0.15">
      <c r="A9" s="178">
        <f t="shared" si="17"/>
        <v>6</v>
      </c>
      <c r="B9" s="193"/>
      <c r="C9" s="194"/>
      <c r="D9" s="195"/>
      <c r="E9" s="196"/>
      <c r="F9" s="197"/>
      <c r="G9" s="195"/>
      <c r="H9" s="195"/>
      <c r="I9" s="195"/>
      <c r="J9" s="198">
        <v>33000</v>
      </c>
      <c r="K9" s="185">
        <f t="shared" si="2"/>
        <v>0.03</v>
      </c>
      <c r="L9" s="186">
        <f t="shared" si="3"/>
        <v>0</v>
      </c>
      <c r="M9" s="186">
        <f t="shared" si="4"/>
        <v>0</v>
      </c>
      <c r="N9" s="186">
        <f t="shared" si="0"/>
        <v>0</v>
      </c>
      <c r="O9" s="187">
        <f t="shared" si="1"/>
        <v>33000</v>
      </c>
      <c r="P9" s="188"/>
      <c r="Q9" s="189"/>
      <c r="S9" s="190" t="e">
        <f t="shared" si="5"/>
        <v>#VALUE!</v>
      </c>
      <c r="T9" s="190" t="e">
        <f t="shared" si="6"/>
        <v>#VALUE!</v>
      </c>
      <c r="U9" s="191" t="e">
        <f t="shared" ca="1" si="7"/>
        <v>#VALUE!</v>
      </c>
      <c r="V9" s="192">
        <f t="shared" ca="1" si="8"/>
        <v>44387</v>
      </c>
      <c r="W9" s="191" t="e">
        <f t="shared" ca="1" si="9"/>
        <v>#VALUE!</v>
      </c>
      <c r="X9" s="190" t="e">
        <f t="shared" si="10"/>
        <v>#VALUE!</v>
      </c>
      <c r="Y9" s="190" t="e">
        <f t="shared" si="11"/>
        <v>#VALUE!</v>
      </c>
      <c r="Z9" s="190" t="e">
        <f t="shared" si="12"/>
        <v>#VALUE!</v>
      </c>
      <c r="AA9" s="190" t="e">
        <f t="shared" si="13"/>
        <v>#VALUE!</v>
      </c>
      <c r="AB9" s="190" t="e">
        <f t="shared" si="14"/>
        <v>#VALUE!</v>
      </c>
      <c r="AC9" s="190" t="e">
        <f t="shared" si="15"/>
        <v>#VALUE!</v>
      </c>
      <c r="AD9" s="190">
        <f t="shared" si="16"/>
        <v>0</v>
      </c>
    </row>
    <row r="10" spans="1:30" ht="35.25" customHeight="1" x14ac:dyDescent="0.15">
      <c r="A10" s="178">
        <f t="shared" si="17"/>
        <v>7</v>
      </c>
      <c r="B10" s="193"/>
      <c r="C10" s="194"/>
      <c r="D10" s="195"/>
      <c r="E10" s="196"/>
      <c r="F10" s="197"/>
      <c r="G10" s="195"/>
      <c r="H10" s="195"/>
      <c r="I10" s="195"/>
      <c r="J10" s="198">
        <v>33300</v>
      </c>
      <c r="K10" s="185">
        <f t="shared" si="2"/>
        <v>0.03</v>
      </c>
      <c r="L10" s="186">
        <f t="shared" si="3"/>
        <v>0</v>
      </c>
      <c r="M10" s="186">
        <f t="shared" si="4"/>
        <v>0</v>
      </c>
      <c r="N10" s="186">
        <f t="shared" si="0"/>
        <v>0</v>
      </c>
      <c r="O10" s="187">
        <f t="shared" si="1"/>
        <v>33300</v>
      </c>
      <c r="P10" s="188"/>
      <c r="Q10" s="189"/>
      <c r="S10" s="190" t="e">
        <f t="shared" si="5"/>
        <v>#VALUE!</v>
      </c>
      <c r="T10" s="190" t="e">
        <f t="shared" si="6"/>
        <v>#VALUE!</v>
      </c>
      <c r="U10" s="191" t="e">
        <f t="shared" ca="1" si="7"/>
        <v>#VALUE!</v>
      </c>
      <c r="V10" s="192">
        <f t="shared" ca="1" si="8"/>
        <v>44387</v>
      </c>
      <c r="W10" s="191" t="e">
        <f t="shared" ca="1" si="9"/>
        <v>#VALUE!</v>
      </c>
      <c r="X10" s="190" t="e">
        <f t="shared" si="10"/>
        <v>#VALUE!</v>
      </c>
      <c r="Y10" s="190" t="e">
        <f t="shared" si="11"/>
        <v>#VALUE!</v>
      </c>
      <c r="Z10" s="190" t="e">
        <f t="shared" si="12"/>
        <v>#VALUE!</v>
      </c>
      <c r="AA10" s="190" t="e">
        <f t="shared" si="13"/>
        <v>#VALUE!</v>
      </c>
      <c r="AB10" s="190" t="e">
        <f t="shared" si="14"/>
        <v>#VALUE!</v>
      </c>
      <c r="AC10" s="190" t="e">
        <f t="shared" si="15"/>
        <v>#VALUE!</v>
      </c>
      <c r="AD10" s="190">
        <f t="shared" si="16"/>
        <v>0</v>
      </c>
    </row>
    <row r="11" spans="1:30" ht="35.25" customHeight="1" x14ac:dyDescent="0.15">
      <c r="A11" s="178">
        <f t="shared" si="17"/>
        <v>8</v>
      </c>
      <c r="B11" s="193"/>
      <c r="C11" s="194"/>
      <c r="D11" s="195"/>
      <c r="E11" s="196"/>
      <c r="F11" s="197"/>
      <c r="G11" s="195"/>
      <c r="H11" s="195"/>
      <c r="I11" s="195"/>
      <c r="J11" s="198">
        <v>33400</v>
      </c>
      <c r="K11" s="185">
        <f t="shared" si="2"/>
        <v>0.03</v>
      </c>
      <c r="L11" s="186">
        <f t="shared" si="3"/>
        <v>1000</v>
      </c>
      <c r="M11" s="186">
        <f t="shared" si="4"/>
        <v>100</v>
      </c>
      <c r="N11" s="186">
        <f t="shared" si="0"/>
        <v>1100</v>
      </c>
      <c r="O11" s="187">
        <f t="shared" si="1"/>
        <v>32300</v>
      </c>
      <c r="P11" s="188"/>
      <c r="Q11" s="189"/>
      <c r="S11" s="190" t="e">
        <f t="shared" si="5"/>
        <v>#VALUE!</v>
      </c>
      <c r="T11" s="190" t="e">
        <f t="shared" si="6"/>
        <v>#VALUE!</v>
      </c>
      <c r="U11" s="191" t="e">
        <f t="shared" ca="1" si="7"/>
        <v>#VALUE!</v>
      </c>
      <c r="V11" s="192">
        <f t="shared" ca="1" si="8"/>
        <v>44387</v>
      </c>
      <c r="W11" s="191" t="e">
        <f t="shared" ca="1" si="9"/>
        <v>#VALUE!</v>
      </c>
      <c r="X11" s="190" t="e">
        <f t="shared" si="10"/>
        <v>#VALUE!</v>
      </c>
      <c r="Y11" s="190" t="e">
        <f t="shared" si="11"/>
        <v>#VALUE!</v>
      </c>
      <c r="Z11" s="190" t="e">
        <f t="shared" si="12"/>
        <v>#VALUE!</v>
      </c>
      <c r="AA11" s="190" t="e">
        <f t="shared" si="13"/>
        <v>#VALUE!</v>
      </c>
      <c r="AB11" s="190" t="e">
        <f t="shared" si="14"/>
        <v>#VALUE!</v>
      </c>
      <c r="AC11" s="190" t="e">
        <f t="shared" si="15"/>
        <v>#VALUE!</v>
      </c>
      <c r="AD11" s="190">
        <f t="shared" si="16"/>
        <v>0</v>
      </c>
    </row>
    <row r="12" spans="1:30" ht="35.25" customHeight="1" x14ac:dyDescent="0.15">
      <c r="A12" s="178">
        <f t="shared" si="17"/>
        <v>9</v>
      </c>
      <c r="B12" s="193"/>
      <c r="C12" s="194"/>
      <c r="D12" s="195"/>
      <c r="E12" s="196"/>
      <c r="F12" s="197"/>
      <c r="G12" s="195"/>
      <c r="H12" s="195"/>
      <c r="I12" s="195"/>
      <c r="J12" s="198">
        <v>40000</v>
      </c>
      <c r="K12" s="185">
        <f t="shared" si="2"/>
        <v>0.03</v>
      </c>
      <c r="L12" s="186">
        <f t="shared" si="3"/>
        <v>1200</v>
      </c>
      <c r="M12" s="186">
        <f t="shared" si="4"/>
        <v>120</v>
      </c>
      <c r="N12" s="186">
        <f t="shared" si="0"/>
        <v>1320</v>
      </c>
      <c r="O12" s="187">
        <f t="shared" si="1"/>
        <v>38680</v>
      </c>
      <c r="P12" s="188"/>
      <c r="Q12" s="189"/>
      <c r="S12" s="190" t="e">
        <f t="shared" si="5"/>
        <v>#VALUE!</v>
      </c>
      <c r="T12" s="190" t="e">
        <f t="shared" si="6"/>
        <v>#VALUE!</v>
      </c>
      <c r="U12" s="191" t="e">
        <f t="shared" ca="1" si="7"/>
        <v>#VALUE!</v>
      </c>
      <c r="V12" s="192">
        <f t="shared" ca="1" si="8"/>
        <v>44387</v>
      </c>
      <c r="W12" s="191" t="e">
        <f t="shared" ca="1" si="9"/>
        <v>#VALUE!</v>
      </c>
      <c r="X12" s="190" t="e">
        <f t="shared" si="10"/>
        <v>#VALUE!</v>
      </c>
      <c r="Y12" s="190" t="e">
        <f t="shared" si="11"/>
        <v>#VALUE!</v>
      </c>
      <c r="Z12" s="190" t="e">
        <f t="shared" si="12"/>
        <v>#VALUE!</v>
      </c>
      <c r="AA12" s="190" t="e">
        <f t="shared" si="13"/>
        <v>#VALUE!</v>
      </c>
      <c r="AB12" s="190" t="e">
        <f t="shared" si="14"/>
        <v>#VALUE!</v>
      </c>
      <c r="AC12" s="190" t="e">
        <f t="shared" si="15"/>
        <v>#VALUE!</v>
      </c>
      <c r="AD12" s="190">
        <f t="shared" si="16"/>
        <v>0</v>
      </c>
    </row>
    <row r="13" spans="1:30" ht="35.25" customHeight="1" thickBot="1" x14ac:dyDescent="0.2">
      <c r="A13" s="178">
        <f t="shared" si="17"/>
        <v>10</v>
      </c>
      <c r="B13" s="199"/>
      <c r="C13" s="200"/>
      <c r="D13" s="201"/>
      <c r="E13" s="202"/>
      <c r="F13" s="203"/>
      <c r="G13" s="201"/>
      <c r="H13" s="201"/>
      <c r="I13" s="201"/>
      <c r="J13" s="204">
        <v>0</v>
      </c>
      <c r="K13" s="185">
        <f t="shared" si="2"/>
        <v>0.03</v>
      </c>
      <c r="L13" s="186">
        <f t="shared" si="3"/>
        <v>0</v>
      </c>
      <c r="M13" s="186">
        <f t="shared" si="4"/>
        <v>0</v>
      </c>
      <c r="N13" s="186">
        <f t="shared" si="0"/>
        <v>0</v>
      </c>
      <c r="O13" s="187">
        <f t="shared" si="1"/>
        <v>0</v>
      </c>
      <c r="P13" s="188"/>
      <c r="Q13" s="189"/>
      <c r="S13" s="190" t="e">
        <f t="shared" si="5"/>
        <v>#VALUE!</v>
      </c>
      <c r="T13" s="190" t="e">
        <f t="shared" si="6"/>
        <v>#VALUE!</v>
      </c>
      <c r="U13" s="191" t="e">
        <f t="shared" ca="1" si="7"/>
        <v>#VALUE!</v>
      </c>
      <c r="V13" s="192">
        <f t="shared" ca="1" si="8"/>
        <v>44387</v>
      </c>
      <c r="W13" s="191" t="e">
        <f t="shared" ca="1" si="9"/>
        <v>#VALUE!</v>
      </c>
      <c r="X13" s="190" t="e">
        <f t="shared" si="10"/>
        <v>#VALUE!</v>
      </c>
      <c r="Y13" s="190" t="e">
        <f t="shared" si="11"/>
        <v>#VALUE!</v>
      </c>
      <c r="Z13" s="190" t="e">
        <f t="shared" si="12"/>
        <v>#VALUE!</v>
      </c>
      <c r="AA13" s="190" t="e">
        <f t="shared" si="13"/>
        <v>#VALUE!</v>
      </c>
      <c r="AB13" s="190" t="e">
        <f t="shared" si="14"/>
        <v>#VALUE!</v>
      </c>
      <c r="AC13" s="190" t="e">
        <f t="shared" si="15"/>
        <v>#VALUE!</v>
      </c>
      <c r="AD13" s="190">
        <f t="shared" si="16"/>
        <v>0</v>
      </c>
    </row>
    <row r="14" spans="1:30" ht="33.75" customHeight="1" x14ac:dyDescent="0.15">
      <c r="A14" s="205"/>
      <c r="B14" s="206"/>
      <c r="C14" s="206"/>
      <c r="D14" s="206"/>
      <c r="E14" s="206"/>
      <c r="F14" s="206"/>
      <c r="G14" s="206"/>
      <c r="H14" s="206"/>
      <c r="I14" s="206"/>
      <c r="J14" s="207">
        <f>SUM(J4:J13)</f>
        <v>1308490</v>
      </c>
      <c r="K14" s="208"/>
      <c r="L14" s="207">
        <f t="shared" ref="L14:O14" si="18">SUM(L4:L13)</f>
        <v>36250</v>
      </c>
      <c r="M14" s="207">
        <f t="shared" si="18"/>
        <v>3620</v>
      </c>
      <c r="N14" s="207">
        <f t="shared" si="18"/>
        <v>39870</v>
      </c>
      <c r="O14" s="207">
        <f t="shared" si="18"/>
        <v>1268620</v>
      </c>
      <c r="P14" s="209"/>
      <c r="Q14" s="210"/>
    </row>
    <row r="17" spans="1:12" x14ac:dyDescent="0.15">
      <c r="L17" s="171" t="s">
        <v>548</v>
      </c>
    </row>
    <row r="18" spans="1:12" x14ac:dyDescent="0.15">
      <c r="A18" s="211" t="s">
        <v>549</v>
      </c>
      <c r="B18" s="212" t="s">
        <v>550</v>
      </c>
      <c r="C18" s="211" t="s">
        <v>549</v>
      </c>
      <c r="D18" s="212" t="s">
        <v>550</v>
      </c>
      <c r="E18" s="211" t="s">
        <v>549</v>
      </c>
      <c r="F18" s="212" t="s">
        <v>550</v>
      </c>
      <c r="G18" s="211" t="s">
        <v>549</v>
      </c>
      <c r="H18" s="212" t="s">
        <v>550</v>
      </c>
      <c r="I18" s="211" t="s">
        <v>549</v>
      </c>
      <c r="J18" s="212" t="s">
        <v>550</v>
      </c>
      <c r="L18" s="171" t="s">
        <v>551</v>
      </c>
    </row>
    <row r="19" spans="1:12" x14ac:dyDescent="0.15">
      <c r="A19" s="213">
        <v>940100</v>
      </c>
      <c r="B19" s="214" t="s">
        <v>552</v>
      </c>
      <c r="C19" s="213">
        <v>940305</v>
      </c>
      <c r="D19" s="214" t="s">
        <v>553</v>
      </c>
      <c r="E19" s="213">
        <v>940904</v>
      </c>
      <c r="F19" s="214" t="s">
        <v>554</v>
      </c>
      <c r="G19" s="213">
        <v>940910</v>
      </c>
      <c r="H19" s="214" t="s">
        <v>555</v>
      </c>
      <c r="I19" s="213">
        <v>940916</v>
      </c>
      <c r="J19" s="214" t="s">
        <v>556</v>
      </c>
    </row>
    <row r="20" spans="1:12" x14ac:dyDescent="0.15">
      <c r="A20" s="215">
        <v>940200</v>
      </c>
      <c r="B20" s="216" t="s">
        <v>557</v>
      </c>
      <c r="C20" s="215">
        <v>940500</v>
      </c>
      <c r="D20" s="216" t="s">
        <v>558</v>
      </c>
      <c r="E20" s="215">
        <v>940905</v>
      </c>
      <c r="F20" s="216" t="s">
        <v>559</v>
      </c>
      <c r="G20" s="215">
        <v>940911</v>
      </c>
      <c r="H20" s="216" t="s">
        <v>560</v>
      </c>
      <c r="I20" s="215">
        <v>940917</v>
      </c>
      <c r="J20" s="216" t="s">
        <v>561</v>
      </c>
      <c r="L20" s="217" t="s">
        <v>562</v>
      </c>
    </row>
    <row r="21" spans="1:12" x14ac:dyDescent="0.15">
      <c r="A21" s="215">
        <v>940301</v>
      </c>
      <c r="B21" s="216" t="s">
        <v>563</v>
      </c>
      <c r="C21" s="215">
        <v>940600</v>
      </c>
      <c r="D21" s="216" t="s">
        <v>564</v>
      </c>
      <c r="E21" s="215">
        <v>940906</v>
      </c>
      <c r="F21" s="216" t="s">
        <v>565</v>
      </c>
      <c r="G21" s="215">
        <v>940912</v>
      </c>
      <c r="H21" s="216" t="s">
        <v>566</v>
      </c>
      <c r="I21" s="215">
        <v>940918</v>
      </c>
      <c r="J21" s="216" t="s">
        <v>567</v>
      </c>
    </row>
    <row r="22" spans="1:12" x14ac:dyDescent="0.15">
      <c r="A22" s="215">
        <v>940302</v>
      </c>
      <c r="B22" s="216" t="s">
        <v>568</v>
      </c>
      <c r="C22" s="215">
        <v>940901</v>
      </c>
      <c r="D22" s="216" t="s">
        <v>569</v>
      </c>
      <c r="E22" s="215">
        <v>940907</v>
      </c>
      <c r="F22" s="216" t="s">
        <v>570</v>
      </c>
      <c r="G22" s="215">
        <v>940913</v>
      </c>
      <c r="H22" s="216" t="s">
        <v>571</v>
      </c>
      <c r="I22" s="215">
        <v>940919</v>
      </c>
      <c r="J22" s="216" t="s">
        <v>572</v>
      </c>
    </row>
    <row r="23" spans="1:12" x14ac:dyDescent="0.15">
      <c r="A23" s="215">
        <v>940303</v>
      </c>
      <c r="B23" s="216" t="s">
        <v>573</v>
      </c>
      <c r="C23" s="215">
        <v>940902</v>
      </c>
      <c r="D23" s="216" t="s">
        <v>574</v>
      </c>
      <c r="E23" s="215">
        <v>940908</v>
      </c>
      <c r="F23" s="216" t="s">
        <v>575</v>
      </c>
      <c r="G23" s="215">
        <v>940914</v>
      </c>
      <c r="H23" s="216" t="s">
        <v>576</v>
      </c>
      <c r="I23" s="215">
        <v>851101</v>
      </c>
      <c r="J23" s="216" t="s">
        <v>577</v>
      </c>
      <c r="L23" s="171" t="s">
        <v>578</v>
      </c>
    </row>
    <row r="24" spans="1:12" x14ac:dyDescent="0.15">
      <c r="A24" s="218">
        <v>940304</v>
      </c>
      <c r="B24" s="219" t="s">
        <v>579</v>
      </c>
      <c r="C24" s="218">
        <v>940903</v>
      </c>
      <c r="D24" s="219" t="s">
        <v>580</v>
      </c>
      <c r="E24" s="218">
        <v>940909</v>
      </c>
      <c r="F24" s="219" t="s">
        <v>581</v>
      </c>
      <c r="G24" s="218">
        <v>940915</v>
      </c>
      <c r="H24" s="219" t="s">
        <v>582</v>
      </c>
      <c r="I24" s="218" t="s">
        <v>583</v>
      </c>
      <c r="J24" s="219" t="s">
        <v>583</v>
      </c>
      <c r="L24" s="220" t="s">
        <v>584</v>
      </c>
    </row>
    <row r="26" spans="1:12" x14ac:dyDescent="0.15">
      <c r="L26" s="171" t="s">
        <v>585</v>
      </c>
    </row>
    <row r="27" spans="1:12" x14ac:dyDescent="0.15">
      <c r="L27" s="221">
        <v>1034120</v>
      </c>
    </row>
  </sheetData>
  <phoneticPr fontId="2" type="noConversion"/>
  <conditionalFormatting sqref="AB4:AB13">
    <cfRule type="cellIs" dxfId="527" priority="8" operator="greaterThan">
      <formula>0</formula>
    </cfRule>
  </conditionalFormatting>
  <conditionalFormatting sqref="AC4:AC13 T4:T13">
    <cfRule type="cellIs" dxfId="526" priority="7" operator="equal">
      <formula>"주민오류"</formula>
    </cfRule>
  </conditionalFormatting>
  <conditionalFormatting sqref="Z4:Z13">
    <cfRule type="cellIs" dxfId="525" priority="6" operator="equal">
      <formula>"외국인"</formula>
    </cfRule>
  </conditionalFormatting>
  <conditionalFormatting sqref="AA4:AA13">
    <cfRule type="cellIs" dxfId="524" priority="5" operator="equal">
      <formula>"고용허가체크"</formula>
    </cfRule>
  </conditionalFormatting>
  <conditionalFormatting sqref="AD4:AD13">
    <cfRule type="cellIs" dxfId="523" priority="3" operator="equal">
      <formula>13</formula>
    </cfRule>
    <cfRule type="cellIs" dxfId="522" priority="4" operator="equal">
      <formula>"고용허가체크"</formula>
    </cfRule>
  </conditionalFormatting>
  <conditionalFormatting sqref="J4:J13">
    <cfRule type="cellIs" dxfId="521" priority="2" operator="between">
      <formula>0</formula>
      <formula>33330</formula>
    </cfRule>
  </conditionalFormatting>
  <conditionalFormatting sqref="L4:L13">
    <cfRule type="cellIs" dxfId="520" priority="1" operator="lessThan">
      <formula>1000</formula>
    </cfRule>
  </conditionalFormatting>
  <hyperlinks>
    <hyperlink ref="L1" r:id="rId1" xr:uid="{00000000-0004-0000-0000-000000000000}"/>
  </hyperlinks>
  <pageMargins left="0.11811023622047245" right="0.11811023622047245" top="0.74803149606299213" bottom="0.74803149606299213" header="0.31496062992125984" footer="0.31496062992125984"/>
  <pageSetup paperSize="9" scale="47" orientation="landscape" verticalDpi="0"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5F94-A48C-4EEF-A1C1-57F7207C3395}">
  <dimension ref="A1:AL110"/>
  <sheetViews>
    <sheetView showGridLines="0" workbookViewId="0">
      <pane ySplit="7" topLeftCell="A8" activePane="bottomLeft" state="frozen"/>
      <selection pane="bottomLeft" activeCell="N5" sqref="N5"/>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55" t="s">
        <v>596</v>
      </c>
      <c r="F3" s="254"/>
      <c r="G3" s="368" t="str">
        <f>기본입력사항!$D$3</f>
        <v>주황규</v>
      </c>
      <c r="H3" s="368"/>
      <c r="I3" s="255" t="s">
        <v>638</v>
      </c>
      <c r="J3" s="356">
        <v>44378</v>
      </c>
      <c r="K3" s="356"/>
      <c r="N3" s="266">
        <v>1</v>
      </c>
      <c r="P3" s="230">
        <f>IF(10-MOD(MID(D4,1,1)*1+MID(D4,2,1)*3+MID(D4,3,1)*7+MID(D4,4,1)*1+MID(D4,5,1)*3+MID(D4,6,1)*7+MID(D4,7,1)*1+MID(D4,8,1)*3+INT((MID(D4,9,1)*5)/10)+MOD(MID(D4,9,1)*5,10),10)=10,0,10-MOD(MID(D4,1,1)*1+MID(D4,2,1)*3+MID(D4,3,1)*7+MID(D4,4,1)*1+MID(D4,5,1)*3+MID(D4,6,1)*7+MID(D4,7,1)*1+MID(D4,8,1)*3+INT((MID(D4,9,1)*5)/10)+MOD(MID(D4,9,1)*5,10),10))</f>
        <v>7</v>
      </c>
      <c r="Q3" s="257"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58" t="s">
        <v>601</v>
      </c>
      <c r="W6" s="258"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1</v>
      </c>
      <c r="H7" s="371"/>
      <c r="I7" s="371"/>
      <c r="J7" s="371"/>
      <c r="K7" s="370"/>
      <c r="L7" s="370"/>
      <c r="M7" s="279">
        <v>0.03</v>
      </c>
      <c r="N7" s="370"/>
      <c r="O7" s="370"/>
      <c r="P7" s="370"/>
      <c r="Q7" s="370"/>
      <c r="S7" s="340"/>
      <c r="T7" s="343"/>
      <c r="V7" s="259" t="s">
        <v>603</v>
      </c>
      <c r="W7" s="259"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44378</v>
      </c>
      <c r="I8" s="271">
        <f>IF(H8="","",CHOOSE($R$3,EOMONTH($H$8,0),EOMONTH($H$8,0)+5,EOMONTH($H$8,0)+10,EOMONTH($H$8,0)+15,EOMONTH($H$8,0)+20))</f>
        <v>44408</v>
      </c>
      <c r="J8" s="272" t="str">
        <f>TEXT(I8,"aaa")</f>
        <v>토</v>
      </c>
      <c r="K8" s="273"/>
      <c r="L8" s="274">
        <f t="shared" ref="L8:L71" si="0">IF(OR($N$3=1,K8&lt;=33330),K8,TRUNC(K8/96.7%,-1))</f>
        <v>0</v>
      </c>
      <c r="M8" s="275">
        <f>$M$7</f>
        <v>0.03</v>
      </c>
      <c r="N8" s="276">
        <f>IF(L8&gt;33330,TRUNC(L8*$M$7,-1),0)</f>
        <v>0</v>
      </c>
      <c r="O8" s="276">
        <f>TRUNC(N8*10%,-1)</f>
        <v>0</v>
      </c>
      <c r="P8" s="277">
        <f>SUM(N8:O8)</f>
        <v>0</v>
      </c>
      <c r="Q8" s="277">
        <f>L8-P8</f>
        <v>0</v>
      </c>
      <c r="S8" s="225">
        <f t="shared" ref="S8:S71" si="1">IF($N$3=2,L8-(Q8-K8),0)</f>
        <v>0</v>
      </c>
      <c r="T8" s="226">
        <f t="shared" ref="T8:T71"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60">
        <f>A8+1</f>
        <v>2</v>
      </c>
      <c r="B9" s="282" t="str">
        <f t="shared" ref="B9:B72" si="3">$N$4</f>
        <v>A팀</v>
      </c>
      <c r="C9" s="232"/>
      <c r="D9" s="233"/>
      <c r="E9" s="248" t="str">
        <f>IF(C9="","",$E$8)</f>
        <v/>
      </c>
      <c r="F9" s="248"/>
      <c r="G9" s="246" t="str">
        <f t="shared" ref="G9:G72" si="4">IF(E9="","",VLOOKUP(E9,종목,2))</f>
        <v/>
      </c>
      <c r="H9" s="281" t="str">
        <f>IF(C9="","",$H$8)</f>
        <v/>
      </c>
      <c r="I9" s="265" t="str">
        <f>IF(C9="","",$I$8)</f>
        <v/>
      </c>
      <c r="J9" s="247" t="str">
        <f t="shared" ref="J9:J72"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si="4"/>
        <v/>
      </c>
      <c r="H28" s="281"/>
      <c r="I28" s="265"/>
      <c r="J28" s="247" t="str">
        <f t="shared" si="5"/>
        <v>토</v>
      </c>
      <c r="K28" s="239"/>
      <c r="L28" s="240">
        <f t="shared" si="0"/>
        <v>0</v>
      </c>
      <c r="M28" s="241">
        <f>$M$7</f>
        <v>0.03</v>
      </c>
      <c r="N28" s="242">
        <f>IF(L28&gt;33330,TRUNC(L28*$M$7,-1),0)</f>
        <v>0</v>
      </c>
      <c r="O28" s="242">
        <f>TRUNC(N28*10%,-1)</f>
        <v>0</v>
      </c>
      <c r="P28" s="243">
        <f>SUM(N28:O28)</f>
        <v>0</v>
      </c>
      <c r="Q28" s="243">
        <f>L28-P28</f>
        <v>0</v>
      </c>
      <c r="S28" s="225">
        <f t="shared" si="1"/>
        <v>0</v>
      </c>
      <c r="T28" s="226">
        <f t="shared" si="2"/>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4"/>
        <v/>
      </c>
      <c r="H29" s="281" t="str">
        <f>IF(C29="","",$H$8)</f>
        <v/>
      </c>
      <c r="I29" s="265" t="str">
        <f>IF(C29="","",$I$8)</f>
        <v/>
      </c>
      <c r="J29" s="247" t="str">
        <f t="shared" si="5"/>
        <v/>
      </c>
      <c r="K29" s="239"/>
      <c r="L29" s="240">
        <f t="shared" si="0"/>
        <v>0</v>
      </c>
      <c r="M29" s="241">
        <f t="shared" si="6"/>
        <v>0.03</v>
      </c>
      <c r="N29" s="242">
        <f t="shared" ref="N29:N47" si="27">IF(L29&gt;33330,TRUNC(L29*$M$7,-1),0)</f>
        <v>0</v>
      </c>
      <c r="O29" s="242">
        <f t="shared" ref="O29:O47" si="28">TRUNC(N29*10%,-1)</f>
        <v>0</v>
      </c>
      <c r="P29" s="243">
        <f t="shared" ref="P29:P47" si="29">SUM(N29:O29)</f>
        <v>0</v>
      </c>
      <c r="Q29" s="243">
        <f t="shared" ref="Q29:Q47" si="30">L29-P29</f>
        <v>0</v>
      </c>
      <c r="S29" s="225">
        <f t="shared" si="1"/>
        <v>0</v>
      </c>
      <c r="T29" s="226">
        <f t="shared" si="2"/>
        <v>0</v>
      </c>
      <c r="V29" s="123"/>
      <c r="W29" s="123"/>
      <c r="X29" s="123"/>
      <c r="Y29" s="123"/>
      <c r="AA29" s="190" t="e">
        <f t="shared" ref="AA29:AA47" si="31">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2">IF(INT(RIGHT(D29,1))=AA29,"OK","주민오류")</f>
        <v>#VALUE!</v>
      </c>
      <c r="AC29" s="191" t="e">
        <f t="shared" ref="AC29:AC47" ca="1" si="33">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4">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5">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36">CHOOSE(14-LEN(CLEAN(D29)),MID(D29,7,1),MID(D29,6,1),MID(D29,5,1),MID(D29,4,1))</f>
        <v>#VALUE!</v>
      </c>
      <c r="AH29" s="190" t="e">
        <f t="shared" ref="AH29:AH47" si="37">CHOOSE(AG29,"내국인","내국인","내국인","내국인","외국인","외국인","외국인","외국인")</f>
        <v>#VALUE!</v>
      </c>
      <c r="AI29" s="190" t="e">
        <f t="shared" ref="AI29:AI47" si="38">IF(AH29="외국인","고용허가체크","")</f>
        <v>#VALUE!</v>
      </c>
      <c r="AJ29" s="190" t="e">
        <f t="shared" ref="AJ29:AJ47" si="39">IF(LEN(CLEAN(D29))=12,MOD(MID(D29,7,1)*10+MID(D29,8,1),2),MOD(MID(D29,8,1)*10+MID(D29,9,1),2))</f>
        <v>#VALUE!</v>
      </c>
      <c r="AK29" s="190" t="e">
        <f t="shared" ref="AK29:AK47" si="40">IF(AJ29=0,"OK","")</f>
        <v>#VALUE!</v>
      </c>
      <c r="AL29" s="190">
        <f t="shared" ref="AL29:AL47" si="41">LEN(CLEAN(D29))</f>
        <v>0</v>
      </c>
    </row>
    <row r="30" spans="1:38" ht="23.25" customHeight="1" x14ac:dyDescent="0.15">
      <c r="A30" s="260">
        <f t="shared" ref="A30:A48" si="42">A29+1</f>
        <v>23</v>
      </c>
      <c r="B30" s="282" t="str">
        <f t="shared" si="3"/>
        <v>A팀</v>
      </c>
      <c r="C30" s="232"/>
      <c r="D30" s="233"/>
      <c r="E30" s="248" t="str">
        <f t="shared" ref="E30:E47" si="43">IF(C30="","",$E$8)</f>
        <v/>
      </c>
      <c r="F30" s="248"/>
      <c r="G30" s="246" t="str">
        <f t="shared" si="4"/>
        <v/>
      </c>
      <c r="H30" s="281" t="str">
        <f t="shared" ref="H30:H47" si="44">IF(C30="","",$H$8)</f>
        <v/>
      </c>
      <c r="I30" s="265" t="str">
        <f t="shared" ref="I30:I47" si="45">IF(C30="","",$I$8)</f>
        <v/>
      </c>
      <c r="J30" s="247" t="str">
        <f t="shared" si="5"/>
        <v/>
      </c>
      <c r="K30" s="239"/>
      <c r="L30" s="240">
        <f t="shared" si="0"/>
        <v>0</v>
      </c>
      <c r="M30" s="241">
        <f t="shared" si="6"/>
        <v>0.03</v>
      </c>
      <c r="N30" s="242">
        <f t="shared" si="27"/>
        <v>0</v>
      </c>
      <c r="O30" s="242">
        <f t="shared" si="28"/>
        <v>0</v>
      </c>
      <c r="P30" s="243">
        <f t="shared" si="29"/>
        <v>0</v>
      </c>
      <c r="Q30" s="243">
        <f t="shared" si="30"/>
        <v>0</v>
      </c>
      <c r="S30" s="225">
        <f t="shared" si="1"/>
        <v>0</v>
      </c>
      <c r="T30" s="226">
        <f t="shared" si="2"/>
        <v>0</v>
      </c>
      <c r="V30" s="123"/>
      <c r="W30" s="123"/>
      <c r="X30" s="123"/>
      <c r="Y30" s="123"/>
      <c r="AA30" s="190" t="e">
        <f t="shared" si="31"/>
        <v>#VALUE!</v>
      </c>
      <c r="AB30" s="190" t="e">
        <f t="shared" si="32"/>
        <v>#VALUE!</v>
      </c>
      <c r="AC30" s="191" t="e">
        <f t="shared" ca="1" si="33"/>
        <v>#VALUE!</v>
      </c>
      <c r="AD30" s="192">
        <f t="shared" ca="1" si="14"/>
        <v>44387</v>
      </c>
      <c r="AE30" s="191" t="e">
        <f t="shared" ca="1" si="34"/>
        <v>#VALUE!</v>
      </c>
      <c r="AF30" s="190" t="e">
        <f t="shared" si="35"/>
        <v>#VALUE!</v>
      </c>
      <c r="AG30" s="190" t="e">
        <f t="shared" si="36"/>
        <v>#VALUE!</v>
      </c>
      <c r="AH30" s="190" t="e">
        <f t="shared" si="37"/>
        <v>#VALUE!</v>
      </c>
      <c r="AI30" s="190" t="e">
        <f t="shared" si="38"/>
        <v>#VALUE!</v>
      </c>
      <c r="AJ30" s="190" t="e">
        <f t="shared" si="39"/>
        <v>#VALUE!</v>
      </c>
      <c r="AK30" s="190" t="e">
        <f t="shared" si="40"/>
        <v>#VALUE!</v>
      </c>
      <c r="AL30" s="190">
        <f t="shared" si="41"/>
        <v>0</v>
      </c>
    </row>
    <row r="31" spans="1:38" ht="23.25" customHeight="1" x14ac:dyDescent="0.15">
      <c r="A31" s="260">
        <f t="shared" si="42"/>
        <v>24</v>
      </c>
      <c r="B31" s="282" t="str">
        <f t="shared" si="3"/>
        <v>A팀</v>
      </c>
      <c r="C31" s="232"/>
      <c r="D31" s="233"/>
      <c r="E31" s="248" t="str">
        <f t="shared" si="43"/>
        <v/>
      </c>
      <c r="F31" s="248"/>
      <c r="G31" s="246" t="str">
        <f t="shared" si="4"/>
        <v/>
      </c>
      <c r="H31" s="281" t="str">
        <f t="shared" si="44"/>
        <v/>
      </c>
      <c r="I31" s="265" t="str">
        <f t="shared" si="45"/>
        <v/>
      </c>
      <c r="J31" s="247" t="str">
        <f t="shared" si="5"/>
        <v/>
      </c>
      <c r="K31" s="239"/>
      <c r="L31" s="240">
        <f t="shared" si="0"/>
        <v>0</v>
      </c>
      <c r="M31" s="241">
        <f t="shared" si="6"/>
        <v>0.03</v>
      </c>
      <c r="N31" s="242">
        <f t="shared" si="27"/>
        <v>0</v>
      </c>
      <c r="O31" s="242">
        <f t="shared" si="28"/>
        <v>0</v>
      </c>
      <c r="P31" s="243">
        <f t="shared" si="29"/>
        <v>0</v>
      </c>
      <c r="Q31" s="243">
        <f t="shared" si="30"/>
        <v>0</v>
      </c>
      <c r="S31" s="225">
        <f t="shared" si="1"/>
        <v>0</v>
      </c>
      <c r="T31" s="226">
        <f t="shared" si="2"/>
        <v>0</v>
      </c>
      <c r="V31" s="123"/>
      <c r="W31" s="123"/>
      <c r="X31" s="123"/>
      <c r="Y31" s="123"/>
      <c r="AA31" s="190" t="e">
        <f t="shared" si="31"/>
        <v>#VALUE!</v>
      </c>
      <c r="AB31" s="190" t="e">
        <f t="shared" si="32"/>
        <v>#VALUE!</v>
      </c>
      <c r="AC31" s="191" t="e">
        <f t="shared" ca="1" si="33"/>
        <v>#VALUE!</v>
      </c>
      <c r="AD31" s="192">
        <f t="shared" ca="1" si="14"/>
        <v>44387</v>
      </c>
      <c r="AE31" s="191" t="e">
        <f t="shared" ca="1" si="34"/>
        <v>#VALUE!</v>
      </c>
      <c r="AF31" s="190" t="e">
        <f t="shared" si="35"/>
        <v>#VALUE!</v>
      </c>
      <c r="AG31" s="190" t="e">
        <f t="shared" si="36"/>
        <v>#VALUE!</v>
      </c>
      <c r="AH31" s="190" t="e">
        <f t="shared" si="37"/>
        <v>#VALUE!</v>
      </c>
      <c r="AI31" s="190" t="e">
        <f t="shared" si="38"/>
        <v>#VALUE!</v>
      </c>
      <c r="AJ31" s="190" t="e">
        <f t="shared" si="39"/>
        <v>#VALUE!</v>
      </c>
      <c r="AK31" s="190" t="e">
        <f t="shared" si="40"/>
        <v>#VALUE!</v>
      </c>
      <c r="AL31" s="190">
        <f t="shared" si="41"/>
        <v>0</v>
      </c>
    </row>
    <row r="32" spans="1:38" ht="23.25" customHeight="1" x14ac:dyDescent="0.15">
      <c r="A32" s="260">
        <f t="shared" si="42"/>
        <v>25</v>
      </c>
      <c r="B32" s="282" t="str">
        <f t="shared" si="3"/>
        <v>A팀</v>
      </c>
      <c r="C32" s="232"/>
      <c r="D32" s="233"/>
      <c r="E32" s="248" t="str">
        <f t="shared" si="43"/>
        <v/>
      </c>
      <c r="F32" s="248"/>
      <c r="G32" s="246" t="str">
        <f t="shared" si="4"/>
        <v/>
      </c>
      <c r="H32" s="281" t="str">
        <f t="shared" si="44"/>
        <v/>
      </c>
      <c r="I32" s="265" t="str">
        <f t="shared" si="45"/>
        <v/>
      </c>
      <c r="J32" s="247" t="str">
        <f t="shared" si="5"/>
        <v/>
      </c>
      <c r="K32" s="239"/>
      <c r="L32" s="240">
        <f t="shared" si="0"/>
        <v>0</v>
      </c>
      <c r="M32" s="241">
        <f t="shared" si="6"/>
        <v>0.03</v>
      </c>
      <c r="N32" s="242">
        <f t="shared" si="27"/>
        <v>0</v>
      </c>
      <c r="O32" s="242">
        <f t="shared" si="28"/>
        <v>0</v>
      </c>
      <c r="P32" s="243">
        <f t="shared" si="29"/>
        <v>0</v>
      </c>
      <c r="Q32" s="243">
        <f t="shared" si="30"/>
        <v>0</v>
      </c>
      <c r="S32" s="225">
        <f t="shared" si="1"/>
        <v>0</v>
      </c>
      <c r="T32" s="226">
        <f t="shared" si="2"/>
        <v>0</v>
      </c>
      <c r="V32" s="123"/>
      <c r="W32" s="123"/>
      <c r="X32" s="123"/>
      <c r="Y32" s="123"/>
      <c r="AA32" s="190" t="e">
        <f t="shared" si="31"/>
        <v>#VALUE!</v>
      </c>
      <c r="AB32" s="190" t="e">
        <f t="shared" si="32"/>
        <v>#VALUE!</v>
      </c>
      <c r="AC32" s="191" t="e">
        <f t="shared" ca="1" si="33"/>
        <v>#VALUE!</v>
      </c>
      <c r="AD32" s="192">
        <f t="shared" ca="1" si="14"/>
        <v>44387</v>
      </c>
      <c r="AE32" s="191" t="e">
        <f t="shared" ca="1" si="34"/>
        <v>#VALUE!</v>
      </c>
      <c r="AF32" s="190" t="e">
        <f t="shared" si="35"/>
        <v>#VALUE!</v>
      </c>
      <c r="AG32" s="190" t="e">
        <f t="shared" si="36"/>
        <v>#VALUE!</v>
      </c>
      <c r="AH32" s="190" t="e">
        <f t="shared" si="37"/>
        <v>#VALUE!</v>
      </c>
      <c r="AI32" s="190" t="e">
        <f t="shared" si="38"/>
        <v>#VALUE!</v>
      </c>
      <c r="AJ32" s="190" t="e">
        <f t="shared" si="39"/>
        <v>#VALUE!</v>
      </c>
      <c r="AK32" s="190" t="e">
        <f t="shared" si="40"/>
        <v>#VALUE!</v>
      </c>
      <c r="AL32" s="190">
        <f t="shared" si="41"/>
        <v>0</v>
      </c>
    </row>
    <row r="33" spans="1:38" ht="23.25" customHeight="1" x14ac:dyDescent="0.15">
      <c r="A33" s="260">
        <f t="shared" si="42"/>
        <v>26</v>
      </c>
      <c r="B33" s="282" t="str">
        <f t="shared" si="3"/>
        <v>A팀</v>
      </c>
      <c r="C33" s="232"/>
      <c r="D33" s="233"/>
      <c r="E33" s="248" t="str">
        <f t="shared" si="43"/>
        <v/>
      </c>
      <c r="F33" s="248"/>
      <c r="G33" s="246" t="str">
        <f t="shared" si="4"/>
        <v/>
      </c>
      <c r="H33" s="281" t="str">
        <f t="shared" si="44"/>
        <v/>
      </c>
      <c r="I33" s="265" t="str">
        <f t="shared" si="45"/>
        <v/>
      </c>
      <c r="J33" s="247" t="str">
        <f t="shared" si="5"/>
        <v/>
      </c>
      <c r="K33" s="239"/>
      <c r="L33" s="240">
        <f t="shared" si="0"/>
        <v>0</v>
      </c>
      <c r="M33" s="241">
        <f t="shared" si="6"/>
        <v>0.03</v>
      </c>
      <c r="N33" s="242">
        <f t="shared" si="27"/>
        <v>0</v>
      </c>
      <c r="O33" s="242">
        <f t="shared" si="28"/>
        <v>0</v>
      </c>
      <c r="P33" s="243">
        <f t="shared" si="29"/>
        <v>0</v>
      </c>
      <c r="Q33" s="243">
        <f t="shared" si="30"/>
        <v>0</v>
      </c>
      <c r="S33" s="225">
        <f t="shared" si="1"/>
        <v>0</v>
      </c>
      <c r="T33" s="226">
        <f t="shared" si="2"/>
        <v>0</v>
      </c>
      <c r="V33" s="123"/>
      <c r="W33" s="123"/>
      <c r="X33" s="123"/>
      <c r="Y33" s="123"/>
      <c r="AA33" s="190" t="e">
        <f t="shared" si="31"/>
        <v>#VALUE!</v>
      </c>
      <c r="AB33" s="190" t="e">
        <f t="shared" si="32"/>
        <v>#VALUE!</v>
      </c>
      <c r="AC33" s="191" t="e">
        <f t="shared" ca="1" si="33"/>
        <v>#VALUE!</v>
      </c>
      <c r="AD33" s="192">
        <f t="shared" ca="1" si="14"/>
        <v>44387</v>
      </c>
      <c r="AE33" s="191" t="e">
        <f t="shared" ca="1" si="34"/>
        <v>#VALUE!</v>
      </c>
      <c r="AF33" s="190" t="e">
        <f t="shared" si="35"/>
        <v>#VALUE!</v>
      </c>
      <c r="AG33" s="190" t="e">
        <f t="shared" si="36"/>
        <v>#VALUE!</v>
      </c>
      <c r="AH33" s="190" t="e">
        <f t="shared" si="37"/>
        <v>#VALUE!</v>
      </c>
      <c r="AI33" s="190" t="e">
        <f t="shared" si="38"/>
        <v>#VALUE!</v>
      </c>
      <c r="AJ33" s="190" t="e">
        <f t="shared" si="39"/>
        <v>#VALUE!</v>
      </c>
      <c r="AK33" s="190" t="e">
        <f t="shared" si="40"/>
        <v>#VALUE!</v>
      </c>
      <c r="AL33" s="190">
        <f t="shared" si="41"/>
        <v>0</v>
      </c>
    </row>
    <row r="34" spans="1:38" ht="23.25" customHeight="1" x14ac:dyDescent="0.15">
      <c r="A34" s="260">
        <f t="shared" si="42"/>
        <v>27</v>
      </c>
      <c r="B34" s="282" t="str">
        <f t="shared" si="3"/>
        <v>A팀</v>
      </c>
      <c r="C34" s="232"/>
      <c r="D34" s="233"/>
      <c r="E34" s="248" t="str">
        <f t="shared" si="43"/>
        <v/>
      </c>
      <c r="F34" s="248"/>
      <c r="G34" s="246" t="str">
        <f t="shared" si="4"/>
        <v/>
      </c>
      <c r="H34" s="281" t="str">
        <f t="shared" si="44"/>
        <v/>
      </c>
      <c r="I34" s="265" t="str">
        <f t="shared" si="45"/>
        <v/>
      </c>
      <c r="J34" s="247" t="str">
        <f t="shared" si="5"/>
        <v/>
      </c>
      <c r="K34" s="239"/>
      <c r="L34" s="240">
        <f t="shared" si="0"/>
        <v>0</v>
      </c>
      <c r="M34" s="241">
        <f t="shared" si="6"/>
        <v>0.03</v>
      </c>
      <c r="N34" s="242">
        <f t="shared" si="27"/>
        <v>0</v>
      </c>
      <c r="O34" s="242">
        <f t="shared" si="28"/>
        <v>0</v>
      </c>
      <c r="P34" s="243">
        <f t="shared" si="29"/>
        <v>0</v>
      </c>
      <c r="Q34" s="243">
        <f t="shared" si="30"/>
        <v>0</v>
      </c>
      <c r="S34" s="225">
        <f t="shared" si="1"/>
        <v>0</v>
      </c>
      <c r="T34" s="226">
        <f t="shared" si="2"/>
        <v>0</v>
      </c>
      <c r="V34" s="123"/>
      <c r="W34" s="123"/>
      <c r="X34" s="123"/>
      <c r="Y34" s="123"/>
      <c r="AA34" s="190" t="e">
        <f t="shared" si="31"/>
        <v>#VALUE!</v>
      </c>
      <c r="AB34" s="190" t="e">
        <f t="shared" si="32"/>
        <v>#VALUE!</v>
      </c>
      <c r="AC34" s="191" t="e">
        <f t="shared" ca="1" si="33"/>
        <v>#VALUE!</v>
      </c>
      <c r="AD34" s="192">
        <f t="shared" ca="1" si="14"/>
        <v>44387</v>
      </c>
      <c r="AE34" s="191" t="e">
        <f t="shared" ca="1" si="34"/>
        <v>#VALUE!</v>
      </c>
      <c r="AF34" s="190" t="e">
        <f t="shared" si="35"/>
        <v>#VALUE!</v>
      </c>
      <c r="AG34" s="190" t="e">
        <f t="shared" si="36"/>
        <v>#VALUE!</v>
      </c>
      <c r="AH34" s="190" t="e">
        <f t="shared" si="37"/>
        <v>#VALUE!</v>
      </c>
      <c r="AI34" s="190" t="e">
        <f t="shared" si="38"/>
        <v>#VALUE!</v>
      </c>
      <c r="AJ34" s="190" t="e">
        <f t="shared" si="39"/>
        <v>#VALUE!</v>
      </c>
      <c r="AK34" s="190" t="e">
        <f t="shared" si="40"/>
        <v>#VALUE!</v>
      </c>
      <c r="AL34" s="190">
        <f t="shared" si="41"/>
        <v>0</v>
      </c>
    </row>
    <row r="35" spans="1:38" ht="23.25" customHeight="1" x14ac:dyDescent="0.15">
      <c r="A35" s="260">
        <f t="shared" si="42"/>
        <v>28</v>
      </c>
      <c r="B35" s="282" t="str">
        <f t="shared" si="3"/>
        <v>A팀</v>
      </c>
      <c r="C35" s="232"/>
      <c r="D35" s="233"/>
      <c r="E35" s="248" t="str">
        <f t="shared" si="43"/>
        <v/>
      </c>
      <c r="F35" s="248"/>
      <c r="G35" s="246" t="str">
        <f t="shared" si="4"/>
        <v/>
      </c>
      <c r="H35" s="281" t="str">
        <f t="shared" si="44"/>
        <v/>
      </c>
      <c r="I35" s="265" t="str">
        <f t="shared" si="45"/>
        <v/>
      </c>
      <c r="J35" s="247" t="str">
        <f t="shared" si="5"/>
        <v/>
      </c>
      <c r="K35" s="239"/>
      <c r="L35" s="240">
        <f t="shared" si="0"/>
        <v>0</v>
      </c>
      <c r="M35" s="241">
        <f t="shared" si="6"/>
        <v>0.03</v>
      </c>
      <c r="N35" s="242">
        <f t="shared" si="27"/>
        <v>0</v>
      </c>
      <c r="O35" s="242">
        <f t="shared" si="28"/>
        <v>0</v>
      </c>
      <c r="P35" s="243">
        <f t="shared" si="29"/>
        <v>0</v>
      </c>
      <c r="Q35" s="243">
        <f t="shared" si="30"/>
        <v>0</v>
      </c>
      <c r="S35" s="225">
        <f t="shared" si="1"/>
        <v>0</v>
      </c>
      <c r="T35" s="226">
        <f t="shared" si="2"/>
        <v>0</v>
      </c>
      <c r="V35" s="123"/>
      <c r="W35" s="123"/>
      <c r="X35" s="123"/>
      <c r="Y35" s="123"/>
      <c r="AA35" s="190" t="e">
        <f t="shared" si="31"/>
        <v>#VALUE!</v>
      </c>
      <c r="AB35" s="190" t="e">
        <f t="shared" si="32"/>
        <v>#VALUE!</v>
      </c>
      <c r="AC35" s="191" t="e">
        <f t="shared" ca="1" si="33"/>
        <v>#VALUE!</v>
      </c>
      <c r="AD35" s="192">
        <f t="shared" ca="1" si="14"/>
        <v>44387</v>
      </c>
      <c r="AE35" s="191" t="e">
        <f t="shared" ca="1" si="34"/>
        <v>#VALUE!</v>
      </c>
      <c r="AF35" s="190" t="e">
        <f t="shared" si="35"/>
        <v>#VALUE!</v>
      </c>
      <c r="AG35" s="190" t="e">
        <f t="shared" si="36"/>
        <v>#VALUE!</v>
      </c>
      <c r="AH35" s="190" t="e">
        <f t="shared" si="37"/>
        <v>#VALUE!</v>
      </c>
      <c r="AI35" s="190" t="e">
        <f t="shared" si="38"/>
        <v>#VALUE!</v>
      </c>
      <c r="AJ35" s="190" t="e">
        <f t="shared" si="39"/>
        <v>#VALUE!</v>
      </c>
      <c r="AK35" s="190" t="e">
        <f t="shared" si="40"/>
        <v>#VALUE!</v>
      </c>
      <c r="AL35" s="190">
        <f t="shared" si="41"/>
        <v>0</v>
      </c>
    </row>
    <row r="36" spans="1:38" ht="23.25" customHeight="1" x14ac:dyDescent="0.15">
      <c r="A36" s="260">
        <f t="shared" si="42"/>
        <v>29</v>
      </c>
      <c r="B36" s="282" t="str">
        <f t="shared" si="3"/>
        <v>A팀</v>
      </c>
      <c r="C36" s="232"/>
      <c r="D36" s="233"/>
      <c r="E36" s="248" t="str">
        <f t="shared" si="43"/>
        <v/>
      </c>
      <c r="F36" s="248"/>
      <c r="G36" s="246" t="str">
        <f t="shared" si="4"/>
        <v/>
      </c>
      <c r="H36" s="281" t="str">
        <f t="shared" si="44"/>
        <v/>
      </c>
      <c r="I36" s="265" t="str">
        <f t="shared" si="45"/>
        <v/>
      </c>
      <c r="J36" s="247" t="str">
        <f t="shared" si="5"/>
        <v/>
      </c>
      <c r="K36" s="239"/>
      <c r="L36" s="240">
        <f t="shared" si="0"/>
        <v>0</v>
      </c>
      <c r="M36" s="241">
        <f t="shared" si="6"/>
        <v>0.03</v>
      </c>
      <c r="N36" s="242">
        <f t="shared" si="27"/>
        <v>0</v>
      </c>
      <c r="O36" s="242">
        <f t="shared" si="28"/>
        <v>0</v>
      </c>
      <c r="P36" s="243">
        <f t="shared" si="29"/>
        <v>0</v>
      </c>
      <c r="Q36" s="243">
        <f t="shared" si="30"/>
        <v>0</v>
      </c>
      <c r="S36" s="225">
        <f t="shared" si="1"/>
        <v>0</v>
      </c>
      <c r="T36" s="226">
        <f t="shared" si="2"/>
        <v>0</v>
      </c>
      <c r="V36" s="123"/>
      <c r="W36" s="123"/>
      <c r="X36" s="123"/>
      <c r="Y36" s="123"/>
      <c r="AA36" s="190" t="e">
        <f t="shared" si="31"/>
        <v>#VALUE!</v>
      </c>
      <c r="AB36" s="190" t="e">
        <f t="shared" si="32"/>
        <v>#VALUE!</v>
      </c>
      <c r="AC36" s="191" t="e">
        <f t="shared" ca="1" si="33"/>
        <v>#VALUE!</v>
      </c>
      <c r="AD36" s="192">
        <f t="shared" ca="1" si="14"/>
        <v>44387</v>
      </c>
      <c r="AE36" s="191" t="e">
        <f t="shared" ca="1" si="34"/>
        <v>#VALUE!</v>
      </c>
      <c r="AF36" s="190" t="e">
        <f t="shared" si="35"/>
        <v>#VALUE!</v>
      </c>
      <c r="AG36" s="190" t="e">
        <f t="shared" si="36"/>
        <v>#VALUE!</v>
      </c>
      <c r="AH36" s="190" t="e">
        <f t="shared" si="37"/>
        <v>#VALUE!</v>
      </c>
      <c r="AI36" s="190" t="e">
        <f t="shared" si="38"/>
        <v>#VALUE!</v>
      </c>
      <c r="AJ36" s="190" t="e">
        <f t="shared" si="39"/>
        <v>#VALUE!</v>
      </c>
      <c r="AK36" s="190" t="e">
        <f t="shared" si="40"/>
        <v>#VALUE!</v>
      </c>
      <c r="AL36" s="190">
        <f t="shared" si="41"/>
        <v>0</v>
      </c>
    </row>
    <row r="37" spans="1:38" ht="23.25" customHeight="1" x14ac:dyDescent="0.15">
      <c r="A37" s="260">
        <f t="shared" si="42"/>
        <v>30</v>
      </c>
      <c r="B37" s="282" t="str">
        <f t="shared" si="3"/>
        <v>A팀</v>
      </c>
      <c r="C37" s="232"/>
      <c r="D37" s="233"/>
      <c r="E37" s="248" t="str">
        <f t="shared" si="43"/>
        <v/>
      </c>
      <c r="F37" s="248"/>
      <c r="G37" s="246" t="str">
        <f t="shared" si="4"/>
        <v/>
      </c>
      <c r="H37" s="281" t="str">
        <f t="shared" si="44"/>
        <v/>
      </c>
      <c r="I37" s="265" t="str">
        <f t="shared" si="45"/>
        <v/>
      </c>
      <c r="J37" s="247" t="str">
        <f t="shared" si="5"/>
        <v/>
      </c>
      <c r="K37" s="239"/>
      <c r="L37" s="240">
        <f t="shared" si="0"/>
        <v>0</v>
      </c>
      <c r="M37" s="241">
        <f t="shared" si="6"/>
        <v>0.03</v>
      </c>
      <c r="N37" s="242">
        <f t="shared" si="27"/>
        <v>0</v>
      </c>
      <c r="O37" s="242">
        <f t="shared" si="28"/>
        <v>0</v>
      </c>
      <c r="P37" s="243">
        <f t="shared" si="29"/>
        <v>0</v>
      </c>
      <c r="Q37" s="243">
        <f t="shared" si="30"/>
        <v>0</v>
      </c>
      <c r="S37" s="225">
        <f t="shared" si="1"/>
        <v>0</v>
      </c>
      <c r="T37" s="226">
        <f t="shared" si="2"/>
        <v>0</v>
      </c>
      <c r="V37" s="123"/>
      <c r="W37" s="123"/>
      <c r="X37" s="123"/>
      <c r="Y37" s="123"/>
      <c r="AA37" s="190" t="e">
        <f t="shared" si="31"/>
        <v>#VALUE!</v>
      </c>
      <c r="AB37" s="190" t="e">
        <f t="shared" si="32"/>
        <v>#VALUE!</v>
      </c>
      <c r="AC37" s="191" t="e">
        <f t="shared" ca="1" si="33"/>
        <v>#VALUE!</v>
      </c>
      <c r="AD37" s="192">
        <f t="shared" ca="1" si="14"/>
        <v>44387</v>
      </c>
      <c r="AE37" s="191" t="e">
        <f t="shared" ca="1" si="34"/>
        <v>#VALUE!</v>
      </c>
      <c r="AF37" s="190" t="e">
        <f t="shared" si="35"/>
        <v>#VALUE!</v>
      </c>
      <c r="AG37" s="190" t="e">
        <f t="shared" si="36"/>
        <v>#VALUE!</v>
      </c>
      <c r="AH37" s="190" t="e">
        <f t="shared" si="37"/>
        <v>#VALUE!</v>
      </c>
      <c r="AI37" s="190" t="e">
        <f t="shared" si="38"/>
        <v>#VALUE!</v>
      </c>
      <c r="AJ37" s="190" t="e">
        <f t="shared" si="39"/>
        <v>#VALUE!</v>
      </c>
      <c r="AK37" s="190" t="e">
        <f t="shared" si="40"/>
        <v>#VALUE!</v>
      </c>
      <c r="AL37" s="190">
        <f t="shared" si="41"/>
        <v>0</v>
      </c>
    </row>
    <row r="38" spans="1:38" ht="23.25" customHeight="1" x14ac:dyDescent="0.15">
      <c r="A38" s="260">
        <f t="shared" si="42"/>
        <v>31</v>
      </c>
      <c r="B38" s="282" t="str">
        <f t="shared" si="3"/>
        <v>A팀</v>
      </c>
      <c r="C38" s="232"/>
      <c r="D38" s="233"/>
      <c r="E38" s="248" t="str">
        <f t="shared" si="43"/>
        <v/>
      </c>
      <c r="F38" s="248"/>
      <c r="G38" s="246" t="str">
        <f t="shared" si="4"/>
        <v/>
      </c>
      <c r="H38" s="281" t="str">
        <f t="shared" si="44"/>
        <v/>
      </c>
      <c r="I38" s="265" t="str">
        <f t="shared" si="45"/>
        <v/>
      </c>
      <c r="J38" s="247" t="str">
        <f t="shared" si="5"/>
        <v/>
      </c>
      <c r="K38" s="239"/>
      <c r="L38" s="240">
        <f t="shared" si="0"/>
        <v>0</v>
      </c>
      <c r="M38" s="241">
        <f t="shared" si="6"/>
        <v>0.03</v>
      </c>
      <c r="N38" s="242">
        <f t="shared" si="27"/>
        <v>0</v>
      </c>
      <c r="O38" s="242">
        <f t="shared" si="28"/>
        <v>0</v>
      </c>
      <c r="P38" s="243">
        <f t="shared" si="29"/>
        <v>0</v>
      </c>
      <c r="Q38" s="243">
        <f t="shared" si="30"/>
        <v>0</v>
      </c>
      <c r="S38" s="225">
        <f t="shared" si="1"/>
        <v>0</v>
      </c>
      <c r="T38" s="226">
        <f t="shared" si="2"/>
        <v>0</v>
      </c>
      <c r="V38" s="123"/>
      <c r="W38" s="123"/>
      <c r="X38" s="123"/>
      <c r="Y38" s="123"/>
      <c r="AA38" s="190" t="e">
        <f t="shared" si="31"/>
        <v>#VALUE!</v>
      </c>
      <c r="AB38" s="190" t="e">
        <f t="shared" si="32"/>
        <v>#VALUE!</v>
      </c>
      <c r="AC38" s="191" t="e">
        <f t="shared" ca="1" si="33"/>
        <v>#VALUE!</v>
      </c>
      <c r="AD38" s="192">
        <f t="shared" ca="1" si="14"/>
        <v>44387</v>
      </c>
      <c r="AE38" s="191" t="e">
        <f t="shared" ca="1" si="34"/>
        <v>#VALUE!</v>
      </c>
      <c r="AF38" s="190" t="e">
        <f t="shared" si="35"/>
        <v>#VALUE!</v>
      </c>
      <c r="AG38" s="190" t="e">
        <f t="shared" si="36"/>
        <v>#VALUE!</v>
      </c>
      <c r="AH38" s="190" t="e">
        <f t="shared" si="37"/>
        <v>#VALUE!</v>
      </c>
      <c r="AI38" s="190" t="e">
        <f t="shared" si="38"/>
        <v>#VALUE!</v>
      </c>
      <c r="AJ38" s="190" t="e">
        <f t="shared" si="39"/>
        <v>#VALUE!</v>
      </c>
      <c r="AK38" s="190" t="e">
        <f t="shared" si="40"/>
        <v>#VALUE!</v>
      </c>
      <c r="AL38" s="190">
        <f t="shared" si="41"/>
        <v>0</v>
      </c>
    </row>
    <row r="39" spans="1:38" ht="23.25" customHeight="1" x14ac:dyDescent="0.15">
      <c r="A39" s="260">
        <f t="shared" si="42"/>
        <v>32</v>
      </c>
      <c r="B39" s="282" t="str">
        <f t="shared" si="3"/>
        <v>A팀</v>
      </c>
      <c r="C39" s="232"/>
      <c r="D39" s="233"/>
      <c r="E39" s="248" t="str">
        <f t="shared" si="43"/>
        <v/>
      </c>
      <c r="F39" s="248"/>
      <c r="G39" s="246" t="str">
        <f t="shared" si="4"/>
        <v/>
      </c>
      <c r="H39" s="281" t="str">
        <f t="shared" si="44"/>
        <v/>
      </c>
      <c r="I39" s="265" t="str">
        <f t="shared" si="45"/>
        <v/>
      </c>
      <c r="J39" s="247" t="str">
        <f t="shared" si="5"/>
        <v/>
      </c>
      <c r="K39" s="239"/>
      <c r="L39" s="240">
        <f t="shared" si="0"/>
        <v>0</v>
      </c>
      <c r="M39" s="241">
        <f t="shared" si="6"/>
        <v>0.03</v>
      </c>
      <c r="N39" s="242">
        <f t="shared" si="27"/>
        <v>0</v>
      </c>
      <c r="O39" s="242">
        <f t="shared" si="28"/>
        <v>0</v>
      </c>
      <c r="P39" s="243">
        <f t="shared" si="29"/>
        <v>0</v>
      </c>
      <c r="Q39" s="243">
        <f t="shared" si="30"/>
        <v>0</v>
      </c>
      <c r="S39" s="225">
        <f t="shared" si="1"/>
        <v>0</v>
      </c>
      <c r="T39" s="226">
        <f t="shared" si="2"/>
        <v>0</v>
      </c>
      <c r="V39" s="123"/>
      <c r="W39" s="123"/>
      <c r="X39" s="123"/>
      <c r="Y39" s="123"/>
      <c r="AA39" s="190" t="e">
        <f t="shared" si="31"/>
        <v>#VALUE!</v>
      </c>
      <c r="AB39" s="190" t="e">
        <f t="shared" si="32"/>
        <v>#VALUE!</v>
      </c>
      <c r="AC39" s="191" t="e">
        <f t="shared" ca="1" si="33"/>
        <v>#VALUE!</v>
      </c>
      <c r="AD39" s="192">
        <f t="shared" ca="1" si="14"/>
        <v>44387</v>
      </c>
      <c r="AE39" s="191" t="e">
        <f t="shared" ca="1" si="34"/>
        <v>#VALUE!</v>
      </c>
      <c r="AF39" s="190" t="e">
        <f t="shared" si="35"/>
        <v>#VALUE!</v>
      </c>
      <c r="AG39" s="190" t="e">
        <f t="shared" si="36"/>
        <v>#VALUE!</v>
      </c>
      <c r="AH39" s="190" t="e">
        <f t="shared" si="37"/>
        <v>#VALUE!</v>
      </c>
      <c r="AI39" s="190" t="e">
        <f t="shared" si="38"/>
        <v>#VALUE!</v>
      </c>
      <c r="AJ39" s="190" t="e">
        <f t="shared" si="39"/>
        <v>#VALUE!</v>
      </c>
      <c r="AK39" s="190" t="e">
        <f t="shared" si="40"/>
        <v>#VALUE!</v>
      </c>
      <c r="AL39" s="190">
        <f t="shared" si="41"/>
        <v>0</v>
      </c>
    </row>
    <row r="40" spans="1:38" ht="23.25" customHeight="1" x14ac:dyDescent="0.15">
      <c r="A40" s="260">
        <f t="shared" si="42"/>
        <v>33</v>
      </c>
      <c r="B40" s="282" t="str">
        <f t="shared" si="3"/>
        <v>A팀</v>
      </c>
      <c r="C40" s="232"/>
      <c r="D40" s="233"/>
      <c r="E40" s="248" t="str">
        <f t="shared" si="43"/>
        <v/>
      </c>
      <c r="F40" s="248"/>
      <c r="G40" s="246" t="str">
        <f t="shared" si="4"/>
        <v/>
      </c>
      <c r="H40" s="281" t="str">
        <f t="shared" si="44"/>
        <v/>
      </c>
      <c r="I40" s="265" t="str">
        <f t="shared" si="45"/>
        <v/>
      </c>
      <c r="J40" s="247" t="str">
        <f t="shared" si="5"/>
        <v/>
      </c>
      <c r="K40" s="239"/>
      <c r="L40" s="240">
        <f t="shared" si="0"/>
        <v>0</v>
      </c>
      <c r="M40" s="241">
        <f t="shared" si="6"/>
        <v>0.03</v>
      </c>
      <c r="N40" s="242">
        <f t="shared" si="27"/>
        <v>0</v>
      </c>
      <c r="O40" s="242">
        <f t="shared" si="28"/>
        <v>0</v>
      </c>
      <c r="P40" s="243">
        <f t="shared" si="29"/>
        <v>0</v>
      </c>
      <c r="Q40" s="243">
        <f t="shared" si="30"/>
        <v>0</v>
      </c>
      <c r="S40" s="225">
        <f t="shared" si="1"/>
        <v>0</v>
      </c>
      <c r="T40" s="226">
        <f t="shared" si="2"/>
        <v>0</v>
      </c>
      <c r="V40" s="123"/>
      <c r="W40" s="123"/>
      <c r="X40" s="123"/>
      <c r="Y40" s="123"/>
      <c r="AA40" s="190" t="e">
        <f t="shared" si="31"/>
        <v>#VALUE!</v>
      </c>
      <c r="AB40" s="190" t="e">
        <f t="shared" si="32"/>
        <v>#VALUE!</v>
      </c>
      <c r="AC40" s="191" t="e">
        <f t="shared" ca="1" si="33"/>
        <v>#VALUE!</v>
      </c>
      <c r="AD40" s="192">
        <f t="shared" ca="1" si="14"/>
        <v>44387</v>
      </c>
      <c r="AE40" s="191" t="e">
        <f t="shared" ca="1" si="34"/>
        <v>#VALUE!</v>
      </c>
      <c r="AF40" s="190" t="e">
        <f t="shared" si="35"/>
        <v>#VALUE!</v>
      </c>
      <c r="AG40" s="190" t="e">
        <f t="shared" si="36"/>
        <v>#VALUE!</v>
      </c>
      <c r="AH40" s="190" t="e">
        <f t="shared" si="37"/>
        <v>#VALUE!</v>
      </c>
      <c r="AI40" s="190" t="e">
        <f t="shared" si="38"/>
        <v>#VALUE!</v>
      </c>
      <c r="AJ40" s="190" t="e">
        <f t="shared" si="39"/>
        <v>#VALUE!</v>
      </c>
      <c r="AK40" s="190" t="e">
        <f t="shared" si="40"/>
        <v>#VALUE!</v>
      </c>
      <c r="AL40" s="190">
        <f t="shared" si="41"/>
        <v>0</v>
      </c>
    </row>
    <row r="41" spans="1:38" ht="23.25" customHeight="1" x14ac:dyDescent="0.15">
      <c r="A41" s="260">
        <f t="shared" si="42"/>
        <v>34</v>
      </c>
      <c r="B41" s="282" t="str">
        <f t="shared" si="3"/>
        <v>A팀</v>
      </c>
      <c r="C41" s="232"/>
      <c r="D41" s="233"/>
      <c r="E41" s="248" t="str">
        <f t="shared" si="43"/>
        <v/>
      </c>
      <c r="F41" s="248"/>
      <c r="G41" s="246" t="str">
        <f t="shared" si="4"/>
        <v/>
      </c>
      <c r="H41" s="281" t="str">
        <f t="shared" si="44"/>
        <v/>
      </c>
      <c r="I41" s="265" t="str">
        <f t="shared" si="45"/>
        <v/>
      </c>
      <c r="J41" s="247" t="str">
        <f t="shared" si="5"/>
        <v/>
      </c>
      <c r="K41" s="239"/>
      <c r="L41" s="240">
        <f t="shared" si="0"/>
        <v>0</v>
      </c>
      <c r="M41" s="241">
        <f t="shared" si="6"/>
        <v>0.03</v>
      </c>
      <c r="N41" s="242">
        <f t="shared" si="27"/>
        <v>0</v>
      </c>
      <c r="O41" s="242">
        <f t="shared" si="28"/>
        <v>0</v>
      </c>
      <c r="P41" s="243">
        <f t="shared" si="29"/>
        <v>0</v>
      </c>
      <c r="Q41" s="243">
        <f t="shared" si="30"/>
        <v>0</v>
      </c>
      <c r="S41" s="225">
        <f t="shared" si="1"/>
        <v>0</v>
      </c>
      <c r="T41" s="226">
        <f t="shared" si="2"/>
        <v>0</v>
      </c>
      <c r="V41" s="123"/>
      <c r="W41" s="123"/>
      <c r="X41" s="123"/>
      <c r="Y41" s="123"/>
      <c r="AA41" s="190" t="e">
        <f t="shared" si="31"/>
        <v>#VALUE!</v>
      </c>
      <c r="AB41" s="190" t="e">
        <f t="shared" si="32"/>
        <v>#VALUE!</v>
      </c>
      <c r="AC41" s="191" t="e">
        <f t="shared" ca="1" si="33"/>
        <v>#VALUE!</v>
      </c>
      <c r="AD41" s="192">
        <f t="shared" ca="1" si="14"/>
        <v>44387</v>
      </c>
      <c r="AE41" s="191" t="e">
        <f t="shared" ca="1" si="34"/>
        <v>#VALUE!</v>
      </c>
      <c r="AF41" s="190" t="e">
        <f t="shared" si="35"/>
        <v>#VALUE!</v>
      </c>
      <c r="AG41" s="190" t="e">
        <f t="shared" si="36"/>
        <v>#VALUE!</v>
      </c>
      <c r="AH41" s="190" t="e">
        <f t="shared" si="37"/>
        <v>#VALUE!</v>
      </c>
      <c r="AI41" s="190" t="e">
        <f t="shared" si="38"/>
        <v>#VALUE!</v>
      </c>
      <c r="AJ41" s="190" t="e">
        <f t="shared" si="39"/>
        <v>#VALUE!</v>
      </c>
      <c r="AK41" s="190" t="e">
        <f t="shared" si="40"/>
        <v>#VALUE!</v>
      </c>
      <c r="AL41" s="190">
        <f t="shared" si="41"/>
        <v>0</v>
      </c>
    </row>
    <row r="42" spans="1:38" ht="23.25" customHeight="1" x14ac:dyDescent="0.15">
      <c r="A42" s="260">
        <f t="shared" si="42"/>
        <v>35</v>
      </c>
      <c r="B42" s="282" t="str">
        <f t="shared" si="3"/>
        <v>A팀</v>
      </c>
      <c r="C42" s="232"/>
      <c r="D42" s="233"/>
      <c r="E42" s="248" t="str">
        <f t="shared" si="43"/>
        <v/>
      </c>
      <c r="F42" s="248"/>
      <c r="G42" s="246" t="str">
        <f t="shared" si="4"/>
        <v/>
      </c>
      <c r="H42" s="281" t="str">
        <f t="shared" si="44"/>
        <v/>
      </c>
      <c r="I42" s="265" t="str">
        <f t="shared" si="45"/>
        <v/>
      </c>
      <c r="J42" s="247" t="str">
        <f t="shared" si="5"/>
        <v/>
      </c>
      <c r="K42" s="239"/>
      <c r="L42" s="240">
        <f t="shared" si="0"/>
        <v>0</v>
      </c>
      <c r="M42" s="241">
        <f t="shared" si="6"/>
        <v>0.03</v>
      </c>
      <c r="N42" s="242">
        <f t="shared" si="27"/>
        <v>0</v>
      </c>
      <c r="O42" s="242">
        <f t="shared" si="28"/>
        <v>0</v>
      </c>
      <c r="P42" s="243">
        <f t="shared" si="29"/>
        <v>0</v>
      </c>
      <c r="Q42" s="243">
        <f t="shared" si="30"/>
        <v>0</v>
      </c>
      <c r="S42" s="225">
        <f t="shared" si="1"/>
        <v>0</v>
      </c>
      <c r="T42" s="226">
        <f t="shared" si="2"/>
        <v>0</v>
      </c>
      <c r="V42" s="123"/>
      <c r="W42" s="123"/>
      <c r="X42" s="123"/>
      <c r="Y42" s="123"/>
      <c r="AA42" s="190" t="e">
        <f t="shared" si="31"/>
        <v>#VALUE!</v>
      </c>
      <c r="AB42" s="190" t="e">
        <f t="shared" si="32"/>
        <v>#VALUE!</v>
      </c>
      <c r="AC42" s="191" t="e">
        <f t="shared" ca="1" si="33"/>
        <v>#VALUE!</v>
      </c>
      <c r="AD42" s="192">
        <f t="shared" ca="1" si="14"/>
        <v>44387</v>
      </c>
      <c r="AE42" s="191" t="e">
        <f t="shared" ca="1" si="34"/>
        <v>#VALUE!</v>
      </c>
      <c r="AF42" s="190" t="e">
        <f t="shared" si="35"/>
        <v>#VALUE!</v>
      </c>
      <c r="AG42" s="190" t="e">
        <f t="shared" si="36"/>
        <v>#VALUE!</v>
      </c>
      <c r="AH42" s="190" t="e">
        <f t="shared" si="37"/>
        <v>#VALUE!</v>
      </c>
      <c r="AI42" s="190" t="e">
        <f t="shared" si="38"/>
        <v>#VALUE!</v>
      </c>
      <c r="AJ42" s="190" t="e">
        <f t="shared" si="39"/>
        <v>#VALUE!</v>
      </c>
      <c r="AK42" s="190" t="e">
        <f t="shared" si="40"/>
        <v>#VALUE!</v>
      </c>
      <c r="AL42" s="190">
        <f t="shared" si="41"/>
        <v>0</v>
      </c>
    </row>
    <row r="43" spans="1:38" ht="23.25" customHeight="1" x14ac:dyDescent="0.15">
      <c r="A43" s="260">
        <f t="shared" si="42"/>
        <v>36</v>
      </c>
      <c r="B43" s="282" t="str">
        <f t="shared" si="3"/>
        <v>A팀</v>
      </c>
      <c r="C43" s="232"/>
      <c r="D43" s="233"/>
      <c r="E43" s="248" t="str">
        <f t="shared" si="43"/>
        <v/>
      </c>
      <c r="F43" s="248"/>
      <c r="G43" s="246" t="str">
        <f t="shared" si="4"/>
        <v/>
      </c>
      <c r="H43" s="281" t="str">
        <f t="shared" si="44"/>
        <v/>
      </c>
      <c r="I43" s="265" t="str">
        <f t="shared" si="45"/>
        <v/>
      </c>
      <c r="J43" s="247" t="str">
        <f t="shared" si="5"/>
        <v/>
      </c>
      <c r="K43" s="239"/>
      <c r="L43" s="240">
        <f t="shared" si="0"/>
        <v>0</v>
      </c>
      <c r="M43" s="241">
        <f t="shared" si="6"/>
        <v>0.03</v>
      </c>
      <c r="N43" s="242">
        <f t="shared" si="27"/>
        <v>0</v>
      </c>
      <c r="O43" s="242">
        <f t="shared" si="28"/>
        <v>0</v>
      </c>
      <c r="P43" s="243">
        <f t="shared" si="29"/>
        <v>0</v>
      </c>
      <c r="Q43" s="243">
        <f t="shared" si="30"/>
        <v>0</v>
      </c>
      <c r="S43" s="225">
        <f t="shared" si="1"/>
        <v>0</v>
      </c>
      <c r="T43" s="226">
        <f t="shared" si="2"/>
        <v>0</v>
      </c>
      <c r="V43" s="123"/>
      <c r="W43" s="123"/>
      <c r="X43" s="123"/>
      <c r="Y43" s="123"/>
      <c r="AA43" s="190" t="e">
        <f t="shared" si="31"/>
        <v>#VALUE!</v>
      </c>
      <c r="AB43" s="190" t="e">
        <f t="shared" si="32"/>
        <v>#VALUE!</v>
      </c>
      <c r="AC43" s="191" t="e">
        <f t="shared" ca="1" si="33"/>
        <v>#VALUE!</v>
      </c>
      <c r="AD43" s="192">
        <f t="shared" ca="1" si="14"/>
        <v>44387</v>
      </c>
      <c r="AE43" s="191" t="e">
        <f t="shared" ca="1" si="34"/>
        <v>#VALUE!</v>
      </c>
      <c r="AF43" s="190" t="e">
        <f t="shared" si="35"/>
        <v>#VALUE!</v>
      </c>
      <c r="AG43" s="190" t="e">
        <f t="shared" si="36"/>
        <v>#VALUE!</v>
      </c>
      <c r="AH43" s="190" t="e">
        <f t="shared" si="37"/>
        <v>#VALUE!</v>
      </c>
      <c r="AI43" s="190" t="e">
        <f t="shared" si="38"/>
        <v>#VALUE!</v>
      </c>
      <c r="AJ43" s="190" t="e">
        <f t="shared" si="39"/>
        <v>#VALUE!</v>
      </c>
      <c r="AK43" s="190" t="e">
        <f t="shared" si="40"/>
        <v>#VALUE!</v>
      </c>
      <c r="AL43" s="190">
        <f t="shared" si="41"/>
        <v>0</v>
      </c>
    </row>
    <row r="44" spans="1:38" ht="23.25" customHeight="1" x14ac:dyDescent="0.15">
      <c r="A44" s="260">
        <f t="shared" si="42"/>
        <v>37</v>
      </c>
      <c r="B44" s="282" t="str">
        <f t="shared" si="3"/>
        <v>A팀</v>
      </c>
      <c r="C44" s="232"/>
      <c r="D44" s="233"/>
      <c r="E44" s="248" t="str">
        <f t="shared" si="43"/>
        <v/>
      </c>
      <c r="F44" s="248"/>
      <c r="G44" s="246" t="str">
        <f t="shared" si="4"/>
        <v/>
      </c>
      <c r="H44" s="281" t="str">
        <f t="shared" si="44"/>
        <v/>
      </c>
      <c r="I44" s="265" t="str">
        <f t="shared" si="45"/>
        <v/>
      </c>
      <c r="J44" s="247" t="str">
        <f t="shared" si="5"/>
        <v/>
      </c>
      <c r="K44" s="239"/>
      <c r="L44" s="240">
        <f t="shared" si="0"/>
        <v>0</v>
      </c>
      <c r="M44" s="241">
        <f t="shared" si="6"/>
        <v>0.03</v>
      </c>
      <c r="N44" s="242">
        <f t="shared" si="27"/>
        <v>0</v>
      </c>
      <c r="O44" s="242">
        <f t="shared" si="28"/>
        <v>0</v>
      </c>
      <c r="P44" s="243">
        <f t="shared" si="29"/>
        <v>0</v>
      </c>
      <c r="Q44" s="243">
        <f t="shared" si="30"/>
        <v>0</v>
      </c>
      <c r="S44" s="225">
        <f t="shared" si="1"/>
        <v>0</v>
      </c>
      <c r="T44" s="226">
        <f t="shared" si="2"/>
        <v>0</v>
      </c>
      <c r="V44" s="123"/>
      <c r="W44" s="123"/>
      <c r="X44" s="123"/>
      <c r="Y44" s="123"/>
      <c r="AA44" s="190" t="e">
        <f t="shared" si="31"/>
        <v>#VALUE!</v>
      </c>
      <c r="AB44" s="190" t="e">
        <f t="shared" si="32"/>
        <v>#VALUE!</v>
      </c>
      <c r="AC44" s="191" t="e">
        <f t="shared" ca="1" si="33"/>
        <v>#VALUE!</v>
      </c>
      <c r="AD44" s="192">
        <f t="shared" ca="1" si="14"/>
        <v>44387</v>
      </c>
      <c r="AE44" s="191" t="e">
        <f t="shared" ca="1" si="34"/>
        <v>#VALUE!</v>
      </c>
      <c r="AF44" s="190" t="e">
        <f t="shared" si="35"/>
        <v>#VALUE!</v>
      </c>
      <c r="AG44" s="190" t="e">
        <f t="shared" si="36"/>
        <v>#VALUE!</v>
      </c>
      <c r="AH44" s="190" t="e">
        <f t="shared" si="37"/>
        <v>#VALUE!</v>
      </c>
      <c r="AI44" s="190" t="e">
        <f t="shared" si="38"/>
        <v>#VALUE!</v>
      </c>
      <c r="AJ44" s="190" t="e">
        <f t="shared" si="39"/>
        <v>#VALUE!</v>
      </c>
      <c r="AK44" s="190" t="e">
        <f t="shared" si="40"/>
        <v>#VALUE!</v>
      </c>
      <c r="AL44" s="190">
        <f t="shared" si="41"/>
        <v>0</v>
      </c>
    </row>
    <row r="45" spans="1:38" ht="23.25" customHeight="1" x14ac:dyDescent="0.15">
      <c r="A45" s="260">
        <f t="shared" si="42"/>
        <v>38</v>
      </c>
      <c r="B45" s="282" t="str">
        <f t="shared" si="3"/>
        <v>A팀</v>
      </c>
      <c r="C45" s="232"/>
      <c r="D45" s="233"/>
      <c r="E45" s="248" t="str">
        <f t="shared" si="43"/>
        <v/>
      </c>
      <c r="F45" s="248"/>
      <c r="G45" s="246" t="str">
        <f t="shared" si="4"/>
        <v/>
      </c>
      <c r="H45" s="281" t="str">
        <f t="shared" si="44"/>
        <v/>
      </c>
      <c r="I45" s="265" t="str">
        <f t="shared" si="45"/>
        <v/>
      </c>
      <c r="J45" s="247" t="str">
        <f t="shared" si="5"/>
        <v/>
      </c>
      <c r="K45" s="239"/>
      <c r="L45" s="240">
        <f t="shared" si="0"/>
        <v>0</v>
      </c>
      <c r="M45" s="241">
        <f t="shared" si="6"/>
        <v>0.03</v>
      </c>
      <c r="N45" s="242">
        <f t="shared" si="27"/>
        <v>0</v>
      </c>
      <c r="O45" s="242">
        <f t="shared" si="28"/>
        <v>0</v>
      </c>
      <c r="P45" s="243">
        <f t="shared" si="29"/>
        <v>0</v>
      </c>
      <c r="Q45" s="243">
        <f t="shared" si="30"/>
        <v>0</v>
      </c>
      <c r="S45" s="225">
        <f t="shared" si="1"/>
        <v>0</v>
      </c>
      <c r="T45" s="226">
        <f t="shared" si="2"/>
        <v>0</v>
      </c>
      <c r="V45" s="123"/>
      <c r="W45" s="123"/>
      <c r="X45" s="123"/>
      <c r="Y45" s="123"/>
      <c r="AA45" s="190" t="e">
        <f t="shared" si="31"/>
        <v>#VALUE!</v>
      </c>
      <c r="AB45" s="190" t="e">
        <f t="shared" si="32"/>
        <v>#VALUE!</v>
      </c>
      <c r="AC45" s="191" t="e">
        <f t="shared" ca="1" si="33"/>
        <v>#VALUE!</v>
      </c>
      <c r="AD45" s="192">
        <f t="shared" ca="1" si="14"/>
        <v>44387</v>
      </c>
      <c r="AE45" s="191" t="e">
        <f t="shared" ca="1" si="34"/>
        <v>#VALUE!</v>
      </c>
      <c r="AF45" s="190" t="e">
        <f t="shared" si="35"/>
        <v>#VALUE!</v>
      </c>
      <c r="AG45" s="190" t="e">
        <f t="shared" si="36"/>
        <v>#VALUE!</v>
      </c>
      <c r="AH45" s="190" t="e">
        <f t="shared" si="37"/>
        <v>#VALUE!</v>
      </c>
      <c r="AI45" s="190" t="e">
        <f t="shared" si="38"/>
        <v>#VALUE!</v>
      </c>
      <c r="AJ45" s="190" t="e">
        <f t="shared" si="39"/>
        <v>#VALUE!</v>
      </c>
      <c r="AK45" s="190" t="e">
        <f t="shared" si="40"/>
        <v>#VALUE!</v>
      </c>
      <c r="AL45" s="190">
        <f t="shared" si="41"/>
        <v>0</v>
      </c>
    </row>
    <row r="46" spans="1:38" ht="23.25" customHeight="1" x14ac:dyDescent="0.15">
      <c r="A46" s="260">
        <f t="shared" si="42"/>
        <v>39</v>
      </c>
      <c r="B46" s="282" t="str">
        <f t="shared" si="3"/>
        <v>A팀</v>
      </c>
      <c r="C46" s="232"/>
      <c r="D46" s="233"/>
      <c r="E46" s="248" t="str">
        <f t="shared" si="43"/>
        <v/>
      </c>
      <c r="F46" s="248"/>
      <c r="G46" s="246" t="str">
        <f t="shared" si="4"/>
        <v/>
      </c>
      <c r="H46" s="281" t="str">
        <f t="shared" si="44"/>
        <v/>
      </c>
      <c r="I46" s="265" t="str">
        <f t="shared" si="45"/>
        <v/>
      </c>
      <c r="J46" s="247" t="str">
        <f t="shared" si="5"/>
        <v/>
      </c>
      <c r="K46" s="239"/>
      <c r="L46" s="240">
        <f t="shared" si="0"/>
        <v>0</v>
      </c>
      <c r="M46" s="241">
        <f t="shared" si="6"/>
        <v>0.03</v>
      </c>
      <c r="N46" s="242">
        <f t="shared" si="27"/>
        <v>0</v>
      </c>
      <c r="O46" s="242">
        <f t="shared" si="28"/>
        <v>0</v>
      </c>
      <c r="P46" s="243">
        <f t="shared" si="29"/>
        <v>0</v>
      </c>
      <c r="Q46" s="243">
        <f t="shared" si="30"/>
        <v>0</v>
      </c>
      <c r="S46" s="225">
        <f t="shared" si="1"/>
        <v>0</v>
      </c>
      <c r="T46" s="226">
        <f t="shared" si="2"/>
        <v>0</v>
      </c>
      <c r="V46" s="123"/>
      <c r="W46" s="123"/>
      <c r="X46" s="123"/>
      <c r="Y46" s="123"/>
      <c r="AA46" s="190" t="e">
        <f t="shared" si="31"/>
        <v>#VALUE!</v>
      </c>
      <c r="AB46" s="190" t="e">
        <f t="shared" si="32"/>
        <v>#VALUE!</v>
      </c>
      <c r="AC46" s="191" t="e">
        <f t="shared" ca="1" si="33"/>
        <v>#VALUE!</v>
      </c>
      <c r="AD46" s="192">
        <f t="shared" ca="1" si="14"/>
        <v>44387</v>
      </c>
      <c r="AE46" s="191" t="e">
        <f t="shared" ca="1" si="34"/>
        <v>#VALUE!</v>
      </c>
      <c r="AF46" s="190" t="e">
        <f t="shared" si="35"/>
        <v>#VALUE!</v>
      </c>
      <c r="AG46" s="190" t="e">
        <f t="shared" si="36"/>
        <v>#VALUE!</v>
      </c>
      <c r="AH46" s="190" t="e">
        <f t="shared" si="37"/>
        <v>#VALUE!</v>
      </c>
      <c r="AI46" s="190" t="e">
        <f t="shared" si="38"/>
        <v>#VALUE!</v>
      </c>
      <c r="AJ46" s="190" t="e">
        <f t="shared" si="39"/>
        <v>#VALUE!</v>
      </c>
      <c r="AK46" s="190" t="e">
        <f t="shared" si="40"/>
        <v>#VALUE!</v>
      </c>
      <c r="AL46" s="190">
        <f t="shared" si="41"/>
        <v>0</v>
      </c>
    </row>
    <row r="47" spans="1:38" ht="23.25" customHeight="1" x14ac:dyDescent="0.15">
      <c r="A47" s="260">
        <f t="shared" si="42"/>
        <v>40</v>
      </c>
      <c r="B47" s="282" t="str">
        <f t="shared" si="3"/>
        <v>A팀</v>
      </c>
      <c r="C47" s="232"/>
      <c r="D47" s="233"/>
      <c r="E47" s="248" t="str">
        <f t="shared" si="43"/>
        <v/>
      </c>
      <c r="F47" s="248"/>
      <c r="G47" s="246" t="str">
        <f t="shared" si="4"/>
        <v/>
      </c>
      <c r="H47" s="281" t="str">
        <f t="shared" si="44"/>
        <v/>
      </c>
      <c r="I47" s="265" t="str">
        <f t="shared" si="45"/>
        <v/>
      </c>
      <c r="J47" s="247" t="str">
        <f t="shared" si="5"/>
        <v/>
      </c>
      <c r="K47" s="239"/>
      <c r="L47" s="240">
        <f t="shared" si="0"/>
        <v>0</v>
      </c>
      <c r="M47" s="241">
        <f t="shared" si="6"/>
        <v>0.03</v>
      </c>
      <c r="N47" s="242">
        <f t="shared" si="27"/>
        <v>0</v>
      </c>
      <c r="O47" s="242">
        <f t="shared" si="28"/>
        <v>0</v>
      </c>
      <c r="P47" s="243">
        <f t="shared" si="29"/>
        <v>0</v>
      </c>
      <c r="Q47" s="243">
        <f t="shared" si="30"/>
        <v>0</v>
      </c>
      <c r="S47" s="225">
        <f t="shared" si="1"/>
        <v>0</v>
      </c>
      <c r="T47" s="226">
        <f t="shared" si="2"/>
        <v>0</v>
      </c>
      <c r="V47" s="123"/>
      <c r="W47" s="123"/>
      <c r="X47" s="123"/>
      <c r="Y47" s="123"/>
      <c r="AA47" s="190" t="e">
        <f t="shared" si="31"/>
        <v>#VALUE!</v>
      </c>
      <c r="AB47" s="190" t="e">
        <f t="shared" si="32"/>
        <v>#VALUE!</v>
      </c>
      <c r="AC47" s="191" t="e">
        <f t="shared" ca="1" si="33"/>
        <v>#VALUE!</v>
      </c>
      <c r="AD47" s="192">
        <f t="shared" ca="1" si="14"/>
        <v>44387</v>
      </c>
      <c r="AE47" s="191" t="e">
        <f t="shared" ca="1" si="34"/>
        <v>#VALUE!</v>
      </c>
      <c r="AF47" s="190" t="e">
        <f t="shared" si="35"/>
        <v>#VALUE!</v>
      </c>
      <c r="AG47" s="190" t="e">
        <f t="shared" si="36"/>
        <v>#VALUE!</v>
      </c>
      <c r="AH47" s="190" t="e">
        <f t="shared" si="37"/>
        <v>#VALUE!</v>
      </c>
      <c r="AI47" s="190" t="e">
        <f t="shared" si="38"/>
        <v>#VALUE!</v>
      </c>
      <c r="AJ47" s="190" t="e">
        <f t="shared" si="39"/>
        <v>#VALUE!</v>
      </c>
      <c r="AK47" s="190" t="e">
        <f t="shared" si="40"/>
        <v>#VALUE!</v>
      </c>
      <c r="AL47" s="190">
        <f t="shared" si="41"/>
        <v>0</v>
      </c>
    </row>
    <row r="48" spans="1:38" ht="23.25" customHeight="1" x14ac:dyDescent="0.15">
      <c r="A48" s="260">
        <f t="shared" si="42"/>
        <v>41</v>
      </c>
      <c r="B48" s="282" t="str">
        <f t="shared" si="3"/>
        <v>A팀</v>
      </c>
      <c r="C48" s="232"/>
      <c r="D48" s="233"/>
      <c r="E48" s="232"/>
      <c r="F48" s="232"/>
      <c r="G48" s="246" t="str">
        <f t="shared" si="4"/>
        <v/>
      </c>
      <c r="H48" s="281"/>
      <c r="I48" s="265"/>
      <c r="J48" s="247" t="str">
        <f t="shared" si="5"/>
        <v>토</v>
      </c>
      <c r="K48" s="239"/>
      <c r="L48" s="240">
        <f t="shared" si="0"/>
        <v>0</v>
      </c>
      <c r="M48" s="241">
        <f>$M$7</f>
        <v>0.03</v>
      </c>
      <c r="N48" s="242">
        <f>IF(L48&gt;33330,TRUNC(L48*$M$7,-1),0)</f>
        <v>0</v>
      </c>
      <c r="O48" s="242">
        <f>TRUNC(N48*10%,-1)</f>
        <v>0</v>
      </c>
      <c r="P48" s="243">
        <f>SUM(N48:O48)</f>
        <v>0</v>
      </c>
      <c r="Q48" s="243">
        <f>L48-P48</f>
        <v>0</v>
      </c>
      <c r="S48" s="225">
        <f t="shared" si="1"/>
        <v>0</v>
      </c>
      <c r="T48" s="226">
        <f t="shared" si="2"/>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4"/>
        <v/>
      </c>
      <c r="H49" s="281" t="str">
        <f>IF(C49="","",$H$8)</f>
        <v/>
      </c>
      <c r="I49" s="265" t="str">
        <f>IF(C49="","",$I$8)</f>
        <v/>
      </c>
      <c r="J49" s="247" t="str">
        <f t="shared" si="5"/>
        <v/>
      </c>
      <c r="K49" s="239"/>
      <c r="L49" s="240">
        <f t="shared" si="0"/>
        <v>0</v>
      </c>
      <c r="M49" s="241">
        <f t="shared" si="6"/>
        <v>0.03</v>
      </c>
      <c r="N49" s="242">
        <f t="shared" ref="N49:N67" si="46">IF(L49&gt;33330,TRUNC(L49*$M$7,-1),0)</f>
        <v>0</v>
      </c>
      <c r="O49" s="242">
        <f t="shared" ref="O49:O67" si="47">TRUNC(N49*10%,-1)</f>
        <v>0</v>
      </c>
      <c r="P49" s="243">
        <f t="shared" ref="P49:P67" si="48">SUM(N49:O49)</f>
        <v>0</v>
      </c>
      <c r="Q49" s="243">
        <f t="shared" ref="Q49:Q67" si="49">L49-P49</f>
        <v>0</v>
      </c>
      <c r="S49" s="225">
        <f t="shared" si="1"/>
        <v>0</v>
      </c>
      <c r="T49" s="226">
        <f t="shared" si="2"/>
        <v>0</v>
      </c>
      <c r="V49" s="123"/>
      <c r="W49" s="123"/>
      <c r="X49" s="123"/>
      <c r="Y49" s="123"/>
      <c r="AA49" s="190" t="e">
        <f t="shared" ref="AA49:AA67" si="50">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1">IF(INT(RIGHT(D49,1))=AA49,"OK","주민오류")</f>
        <v>#VALUE!</v>
      </c>
      <c r="AC49" s="191" t="e">
        <f t="shared" ref="AC49:AC67" ca="1" si="52">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3">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4">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5">CHOOSE(14-LEN(CLEAN(D49)),MID(D49,7,1),MID(D49,6,1),MID(D49,5,1),MID(D49,4,1))</f>
        <v>#VALUE!</v>
      </c>
      <c r="AH49" s="190" t="e">
        <f t="shared" ref="AH49:AH67" si="56">CHOOSE(AG49,"내국인","내국인","내국인","내국인","외국인","외국인","외국인","외국인")</f>
        <v>#VALUE!</v>
      </c>
      <c r="AI49" s="190" t="e">
        <f t="shared" ref="AI49:AI67" si="57">IF(AH49="외국인","고용허가체크","")</f>
        <v>#VALUE!</v>
      </c>
      <c r="AJ49" s="190" t="e">
        <f t="shared" ref="AJ49:AJ67" si="58">IF(LEN(CLEAN(D49))=12,MOD(MID(D49,7,1)*10+MID(D49,8,1),2),MOD(MID(D49,8,1)*10+MID(D49,9,1),2))</f>
        <v>#VALUE!</v>
      </c>
      <c r="AK49" s="190" t="e">
        <f t="shared" ref="AK49:AK67" si="59">IF(AJ49=0,"OK","")</f>
        <v>#VALUE!</v>
      </c>
      <c r="AL49" s="190">
        <f t="shared" ref="AL49:AL67" si="60">LEN(CLEAN(D49))</f>
        <v>0</v>
      </c>
    </row>
    <row r="50" spans="1:38" ht="23.25" customHeight="1" x14ac:dyDescent="0.15">
      <c r="A50" s="260">
        <f t="shared" ref="A50:A68" si="61">A49+1</f>
        <v>43</v>
      </c>
      <c r="B50" s="282" t="str">
        <f t="shared" si="3"/>
        <v>A팀</v>
      </c>
      <c r="C50" s="232"/>
      <c r="D50" s="233"/>
      <c r="E50" s="248" t="str">
        <f t="shared" ref="E50:E67" si="62">IF(C50="","",$E$8)</f>
        <v/>
      </c>
      <c r="F50" s="248"/>
      <c r="G50" s="246" t="str">
        <f t="shared" si="4"/>
        <v/>
      </c>
      <c r="H50" s="281" t="str">
        <f t="shared" ref="H50:H67" si="63">IF(C50="","",$H$8)</f>
        <v/>
      </c>
      <c r="I50" s="265" t="str">
        <f t="shared" ref="I50:I67" si="64">IF(C50="","",$I$8)</f>
        <v/>
      </c>
      <c r="J50" s="247" t="str">
        <f t="shared" si="5"/>
        <v/>
      </c>
      <c r="K50" s="239"/>
      <c r="L50" s="240">
        <f t="shared" si="0"/>
        <v>0</v>
      </c>
      <c r="M50" s="241">
        <f t="shared" si="6"/>
        <v>0.03</v>
      </c>
      <c r="N50" s="242">
        <f t="shared" si="46"/>
        <v>0</v>
      </c>
      <c r="O50" s="242">
        <f t="shared" si="47"/>
        <v>0</v>
      </c>
      <c r="P50" s="243">
        <f t="shared" si="48"/>
        <v>0</v>
      </c>
      <c r="Q50" s="243">
        <f t="shared" si="49"/>
        <v>0</v>
      </c>
      <c r="S50" s="225">
        <f t="shared" si="1"/>
        <v>0</v>
      </c>
      <c r="T50" s="226">
        <f t="shared" si="2"/>
        <v>0</v>
      </c>
      <c r="V50" s="123"/>
      <c r="W50" s="123"/>
      <c r="X50" s="123"/>
      <c r="Y50" s="123"/>
      <c r="AA50" s="190" t="e">
        <f t="shared" si="50"/>
        <v>#VALUE!</v>
      </c>
      <c r="AB50" s="190" t="e">
        <f t="shared" si="51"/>
        <v>#VALUE!</v>
      </c>
      <c r="AC50" s="191" t="e">
        <f t="shared" ca="1" si="52"/>
        <v>#VALUE!</v>
      </c>
      <c r="AD50" s="192">
        <f t="shared" ca="1" si="14"/>
        <v>44387</v>
      </c>
      <c r="AE50" s="191" t="e">
        <f t="shared" ca="1" si="53"/>
        <v>#VALUE!</v>
      </c>
      <c r="AF50" s="190" t="e">
        <f t="shared" si="54"/>
        <v>#VALUE!</v>
      </c>
      <c r="AG50" s="190" t="e">
        <f t="shared" si="55"/>
        <v>#VALUE!</v>
      </c>
      <c r="AH50" s="190" t="e">
        <f t="shared" si="56"/>
        <v>#VALUE!</v>
      </c>
      <c r="AI50" s="190" t="e">
        <f t="shared" si="57"/>
        <v>#VALUE!</v>
      </c>
      <c r="AJ50" s="190" t="e">
        <f t="shared" si="58"/>
        <v>#VALUE!</v>
      </c>
      <c r="AK50" s="190" t="e">
        <f t="shared" si="59"/>
        <v>#VALUE!</v>
      </c>
      <c r="AL50" s="190">
        <f t="shared" si="60"/>
        <v>0</v>
      </c>
    </row>
    <row r="51" spans="1:38" ht="23.25" customHeight="1" x14ac:dyDescent="0.15">
      <c r="A51" s="260">
        <f t="shared" si="61"/>
        <v>44</v>
      </c>
      <c r="B51" s="282" t="str">
        <f t="shared" si="3"/>
        <v>A팀</v>
      </c>
      <c r="C51" s="232"/>
      <c r="D51" s="233"/>
      <c r="E51" s="248" t="str">
        <f t="shared" si="62"/>
        <v/>
      </c>
      <c r="F51" s="248"/>
      <c r="G51" s="246" t="str">
        <f t="shared" si="4"/>
        <v/>
      </c>
      <c r="H51" s="281" t="str">
        <f t="shared" si="63"/>
        <v/>
      </c>
      <c r="I51" s="265" t="str">
        <f t="shared" si="64"/>
        <v/>
      </c>
      <c r="J51" s="247" t="str">
        <f t="shared" si="5"/>
        <v/>
      </c>
      <c r="K51" s="239"/>
      <c r="L51" s="240">
        <f t="shared" si="0"/>
        <v>0</v>
      </c>
      <c r="M51" s="241">
        <f t="shared" si="6"/>
        <v>0.03</v>
      </c>
      <c r="N51" s="242">
        <f t="shared" si="46"/>
        <v>0</v>
      </c>
      <c r="O51" s="242">
        <f t="shared" si="47"/>
        <v>0</v>
      </c>
      <c r="P51" s="243">
        <f t="shared" si="48"/>
        <v>0</v>
      </c>
      <c r="Q51" s="243">
        <f t="shared" si="49"/>
        <v>0</v>
      </c>
      <c r="S51" s="225">
        <f t="shared" si="1"/>
        <v>0</v>
      </c>
      <c r="T51" s="226">
        <f t="shared" si="2"/>
        <v>0</v>
      </c>
      <c r="V51" s="123"/>
      <c r="W51" s="123"/>
      <c r="X51" s="123"/>
      <c r="Y51" s="123"/>
      <c r="AA51" s="190" t="e">
        <f t="shared" si="50"/>
        <v>#VALUE!</v>
      </c>
      <c r="AB51" s="190" t="e">
        <f t="shared" si="51"/>
        <v>#VALUE!</v>
      </c>
      <c r="AC51" s="191" t="e">
        <f t="shared" ca="1" si="52"/>
        <v>#VALUE!</v>
      </c>
      <c r="AD51" s="192">
        <f t="shared" ca="1" si="14"/>
        <v>44387</v>
      </c>
      <c r="AE51" s="191" t="e">
        <f t="shared" ca="1" si="53"/>
        <v>#VALUE!</v>
      </c>
      <c r="AF51" s="190" t="e">
        <f t="shared" si="54"/>
        <v>#VALUE!</v>
      </c>
      <c r="AG51" s="190" t="e">
        <f t="shared" si="55"/>
        <v>#VALUE!</v>
      </c>
      <c r="AH51" s="190" t="e">
        <f t="shared" si="56"/>
        <v>#VALUE!</v>
      </c>
      <c r="AI51" s="190" t="e">
        <f t="shared" si="57"/>
        <v>#VALUE!</v>
      </c>
      <c r="AJ51" s="190" t="e">
        <f t="shared" si="58"/>
        <v>#VALUE!</v>
      </c>
      <c r="AK51" s="190" t="e">
        <f t="shared" si="59"/>
        <v>#VALUE!</v>
      </c>
      <c r="AL51" s="190">
        <f t="shared" si="60"/>
        <v>0</v>
      </c>
    </row>
    <row r="52" spans="1:38" ht="23.25" customHeight="1" x14ac:dyDescent="0.15">
      <c r="A52" s="260">
        <f t="shared" si="61"/>
        <v>45</v>
      </c>
      <c r="B52" s="282" t="str">
        <f t="shared" si="3"/>
        <v>A팀</v>
      </c>
      <c r="C52" s="232"/>
      <c r="D52" s="233"/>
      <c r="E52" s="248" t="str">
        <f t="shared" si="62"/>
        <v/>
      </c>
      <c r="F52" s="248"/>
      <c r="G52" s="246" t="str">
        <f t="shared" si="4"/>
        <v/>
      </c>
      <c r="H52" s="281" t="str">
        <f t="shared" si="63"/>
        <v/>
      </c>
      <c r="I52" s="265" t="str">
        <f t="shared" si="64"/>
        <v/>
      </c>
      <c r="J52" s="247" t="str">
        <f t="shared" si="5"/>
        <v/>
      </c>
      <c r="K52" s="239"/>
      <c r="L52" s="240">
        <f t="shared" si="0"/>
        <v>0</v>
      </c>
      <c r="M52" s="241">
        <f t="shared" si="6"/>
        <v>0.03</v>
      </c>
      <c r="N52" s="242">
        <f t="shared" si="46"/>
        <v>0</v>
      </c>
      <c r="O52" s="242">
        <f t="shared" si="47"/>
        <v>0</v>
      </c>
      <c r="P52" s="243">
        <f t="shared" si="48"/>
        <v>0</v>
      </c>
      <c r="Q52" s="243">
        <f t="shared" si="49"/>
        <v>0</v>
      </c>
      <c r="S52" s="225">
        <f t="shared" si="1"/>
        <v>0</v>
      </c>
      <c r="T52" s="226">
        <f t="shared" si="2"/>
        <v>0</v>
      </c>
      <c r="V52" s="123"/>
      <c r="W52" s="123"/>
      <c r="X52" s="123"/>
      <c r="Y52" s="123"/>
      <c r="AA52" s="190" t="e">
        <f t="shared" si="50"/>
        <v>#VALUE!</v>
      </c>
      <c r="AB52" s="190" t="e">
        <f t="shared" si="51"/>
        <v>#VALUE!</v>
      </c>
      <c r="AC52" s="191" t="e">
        <f t="shared" ca="1" si="52"/>
        <v>#VALUE!</v>
      </c>
      <c r="AD52" s="192">
        <f t="shared" ca="1" si="14"/>
        <v>44387</v>
      </c>
      <c r="AE52" s="191" t="e">
        <f t="shared" ca="1" si="53"/>
        <v>#VALUE!</v>
      </c>
      <c r="AF52" s="190" t="e">
        <f t="shared" si="54"/>
        <v>#VALUE!</v>
      </c>
      <c r="AG52" s="190" t="e">
        <f t="shared" si="55"/>
        <v>#VALUE!</v>
      </c>
      <c r="AH52" s="190" t="e">
        <f t="shared" si="56"/>
        <v>#VALUE!</v>
      </c>
      <c r="AI52" s="190" t="e">
        <f t="shared" si="57"/>
        <v>#VALUE!</v>
      </c>
      <c r="AJ52" s="190" t="e">
        <f t="shared" si="58"/>
        <v>#VALUE!</v>
      </c>
      <c r="AK52" s="190" t="e">
        <f t="shared" si="59"/>
        <v>#VALUE!</v>
      </c>
      <c r="AL52" s="190">
        <f t="shared" si="60"/>
        <v>0</v>
      </c>
    </row>
    <row r="53" spans="1:38" ht="23.25" customHeight="1" x14ac:dyDescent="0.15">
      <c r="A53" s="260">
        <f t="shared" si="61"/>
        <v>46</v>
      </c>
      <c r="B53" s="282" t="str">
        <f t="shared" si="3"/>
        <v>A팀</v>
      </c>
      <c r="C53" s="232"/>
      <c r="D53" s="233"/>
      <c r="E53" s="248" t="str">
        <f t="shared" si="62"/>
        <v/>
      </c>
      <c r="F53" s="248"/>
      <c r="G53" s="246" t="str">
        <f t="shared" si="4"/>
        <v/>
      </c>
      <c r="H53" s="281" t="str">
        <f t="shared" si="63"/>
        <v/>
      </c>
      <c r="I53" s="265" t="str">
        <f t="shared" si="64"/>
        <v/>
      </c>
      <c r="J53" s="247" t="str">
        <f t="shared" si="5"/>
        <v/>
      </c>
      <c r="K53" s="239"/>
      <c r="L53" s="240">
        <f t="shared" si="0"/>
        <v>0</v>
      </c>
      <c r="M53" s="241">
        <f t="shared" si="6"/>
        <v>0.03</v>
      </c>
      <c r="N53" s="242">
        <f t="shared" si="46"/>
        <v>0</v>
      </c>
      <c r="O53" s="242">
        <f t="shared" si="47"/>
        <v>0</v>
      </c>
      <c r="P53" s="243">
        <f t="shared" si="48"/>
        <v>0</v>
      </c>
      <c r="Q53" s="243">
        <f t="shared" si="49"/>
        <v>0</v>
      </c>
      <c r="S53" s="225">
        <f t="shared" si="1"/>
        <v>0</v>
      </c>
      <c r="T53" s="226">
        <f t="shared" si="2"/>
        <v>0</v>
      </c>
      <c r="V53" s="123"/>
      <c r="W53" s="123"/>
      <c r="X53" s="123"/>
      <c r="Y53" s="123"/>
      <c r="AA53" s="190" t="e">
        <f t="shared" si="50"/>
        <v>#VALUE!</v>
      </c>
      <c r="AB53" s="190" t="e">
        <f t="shared" si="51"/>
        <v>#VALUE!</v>
      </c>
      <c r="AC53" s="191" t="e">
        <f t="shared" ca="1" si="52"/>
        <v>#VALUE!</v>
      </c>
      <c r="AD53" s="192">
        <f t="shared" ca="1" si="14"/>
        <v>44387</v>
      </c>
      <c r="AE53" s="191" t="e">
        <f t="shared" ca="1" si="53"/>
        <v>#VALUE!</v>
      </c>
      <c r="AF53" s="190" t="e">
        <f t="shared" si="54"/>
        <v>#VALUE!</v>
      </c>
      <c r="AG53" s="190" t="e">
        <f t="shared" si="55"/>
        <v>#VALUE!</v>
      </c>
      <c r="AH53" s="190" t="e">
        <f t="shared" si="56"/>
        <v>#VALUE!</v>
      </c>
      <c r="AI53" s="190" t="e">
        <f t="shared" si="57"/>
        <v>#VALUE!</v>
      </c>
      <c r="AJ53" s="190" t="e">
        <f t="shared" si="58"/>
        <v>#VALUE!</v>
      </c>
      <c r="AK53" s="190" t="e">
        <f t="shared" si="59"/>
        <v>#VALUE!</v>
      </c>
      <c r="AL53" s="190">
        <f t="shared" si="60"/>
        <v>0</v>
      </c>
    </row>
    <row r="54" spans="1:38" ht="23.25" customHeight="1" x14ac:dyDescent="0.15">
      <c r="A54" s="260">
        <f t="shared" si="61"/>
        <v>47</v>
      </c>
      <c r="B54" s="282" t="str">
        <f t="shared" si="3"/>
        <v>A팀</v>
      </c>
      <c r="C54" s="232"/>
      <c r="D54" s="233"/>
      <c r="E54" s="248" t="str">
        <f t="shared" si="62"/>
        <v/>
      </c>
      <c r="F54" s="248"/>
      <c r="G54" s="246" t="str">
        <f t="shared" si="4"/>
        <v/>
      </c>
      <c r="H54" s="281" t="str">
        <f t="shared" si="63"/>
        <v/>
      </c>
      <c r="I54" s="265" t="str">
        <f t="shared" si="64"/>
        <v/>
      </c>
      <c r="J54" s="247" t="str">
        <f t="shared" si="5"/>
        <v/>
      </c>
      <c r="K54" s="239"/>
      <c r="L54" s="240">
        <f t="shared" si="0"/>
        <v>0</v>
      </c>
      <c r="M54" s="241">
        <f t="shared" si="6"/>
        <v>0.03</v>
      </c>
      <c r="N54" s="242">
        <f t="shared" si="46"/>
        <v>0</v>
      </c>
      <c r="O54" s="242">
        <f t="shared" si="47"/>
        <v>0</v>
      </c>
      <c r="P54" s="243">
        <f t="shared" si="48"/>
        <v>0</v>
      </c>
      <c r="Q54" s="243">
        <f t="shared" si="49"/>
        <v>0</v>
      </c>
      <c r="S54" s="225">
        <f t="shared" si="1"/>
        <v>0</v>
      </c>
      <c r="T54" s="226">
        <f t="shared" si="2"/>
        <v>0</v>
      </c>
      <c r="V54" s="123"/>
      <c r="W54" s="123"/>
      <c r="X54" s="123"/>
      <c r="Y54" s="123"/>
      <c r="AA54" s="190" t="e">
        <f t="shared" si="50"/>
        <v>#VALUE!</v>
      </c>
      <c r="AB54" s="190" t="e">
        <f t="shared" si="51"/>
        <v>#VALUE!</v>
      </c>
      <c r="AC54" s="191" t="e">
        <f t="shared" ca="1" si="52"/>
        <v>#VALUE!</v>
      </c>
      <c r="AD54" s="192">
        <f t="shared" ca="1" si="14"/>
        <v>44387</v>
      </c>
      <c r="AE54" s="191" t="e">
        <f t="shared" ca="1" si="53"/>
        <v>#VALUE!</v>
      </c>
      <c r="AF54" s="190" t="e">
        <f t="shared" si="54"/>
        <v>#VALUE!</v>
      </c>
      <c r="AG54" s="190" t="e">
        <f t="shared" si="55"/>
        <v>#VALUE!</v>
      </c>
      <c r="AH54" s="190" t="e">
        <f t="shared" si="56"/>
        <v>#VALUE!</v>
      </c>
      <c r="AI54" s="190" t="e">
        <f t="shared" si="57"/>
        <v>#VALUE!</v>
      </c>
      <c r="AJ54" s="190" t="e">
        <f t="shared" si="58"/>
        <v>#VALUE!</v>
      </c>
      <c r="AK54" s="190" t="e">
        <f t="shared" si="59"/>
        <v>#VALUE!</v>
      </c>
      <c r="AL54" s="190">
        <f t="shared" si="60"/>
        <v>0</v>
      </c>
    </row>
    <row r="55" spans="1:38" ht="23.25" customHeight="1" x14ac:dyDescent="0.15">
      <c r="A55" s="260">
        <f t="shared" si="61"/>
        <v>48</v>
      </c>
      <c r="B55" s="282" t="str">
        <f t="shared" si="3"/>
        <v>A팀</v>
      </c>
      <c r="C55" s="232"/>
      <c r="D55" s="233"/>
      <c r="E55" s="248" t="str">
        <f t="shared" si="62"/>
        <v/>
      </c>
      <c r="F55" s="248"/>
      <c r="G55" s="246" t="str">
        <f t="shared" si="4"/>
        <v/>
      </c>
      <c r="H55" s="281" t="str">
        <f t="shared" si="63"/>
        <v/>
      </c>
      <c r="I55" s="265" t="str">
        <f t="shared" si="64"/>
        <v/>
      </c>
      <c r="J55" s="247" t="str">
        <f t="shared" si="5"/>
        <v/>
      </c>
      <c r="K55" s="239"/>
      <c r="L55" s="240">
        <f t="shared" si="0"/>
        <v>0</v>
      </c>
      <c r="M55" s="241">
        <f t="shared" si="6"/>
        <v>0.03</v>
      </c>
      <c r="N55" s="242">
        <f t="shared" si="46"/>
        <v>0</v>
      </c>
      <c r="O55" s="242">
        <f t="shared" si="47"/>
        <v>0</v>
      </c>
      <c r="P55" s="243">
        <f t="shared" si="48"/>
        <v>0</v>
      </c>
      <c r="Q55" s="243">
        <f t="shared" si="49"/>
        <v>0</v>
      </c>
      <c r="S55" s="225">
        <f t="shared" si="1"/>
        <v>0</v>
      </c>
      <c r="T55" s="226">
        <f t="shared" si="2"/>
        <v>0</v>
      </c>
      <c r="V55" s="123"/>
      <c r="W55" s="123"/>
      <c r="X55" s="123"/>
      <c r="Y55" s="123"/>
      <c r="AA55" s="190" t="e">
        <f t="shared" si="50"/>
        <v>#VALUE!</v>
      </c>
      <c r="AB55" s="190" t="e">
        <f t="shared" si="51"/>
        <v>#VALUE!</v>
      </c>
      <c r="AC55" s="191" t="e">
        <f t="shared" ca="1" si="52"/>
        <v>#VALUE!</v>
      </c>
      <c r="AD55" s="192">
        <f t="shared" ca="1" si="14"/>
        <v>44387</v>
      </c>
      <c r="AE55" s="191" t="e">
        <f t="shared" ca="1" si="53"/>
        <v>#VALUE!</v>
      </c>
      <c r="AF55" s="190" t="e">
        <f t="shared" si="54"/>
        <v>#VALUE!</v>
      </c>
      <c r="AG55" s="190" t="e">
        <f t="shared" si="55"/>
        <v>#VALUE!</v>
      </c>
      <c r="AH55" s="190" t="e">
        <f t="shared" si="56"/>
        <v>#VALUE!</v>
      </c>
      <c r="AI55" s="190" t="e">
        <f t="shared" si="57"/>
        <v>#VALUE!</v>
      </c>
      <c r="AJ55" s="190" t="e">
        <f t="shared" si="58"/>
        <v>#VALUE!</v>
      </c>
      <c r="AK55" s="190" t="e">
        <f t="shared" si="59"/>
        <v>#VALUE!</v>
      </c>
      <c r="AL55" s="190">
        <f t="shared" si="60"/>
        <v>0</v>
      </c>
    </row>
    <row r="56" spans="1:38" ht="23.25" customHeight="1" x14ac:dyDescent="0.15">
      <c r="A56" s="260">
        <f t="shared" si="61"/>
        <v>49</v>
      </c>
      <c r="B56" s="282" t="str">
        <f t="shared" si="3"/>
        <v>A팀</v>
      </c>
      <c r="C56" s="232"/>
      <c r="D56" s="233"/>
      <c r="E56" s="248" t="str">
        <f t="shared" si="62"/>
        <v/>
      </c>
      <c r="F56" s="248"/>
      <c r="G56" s="246" t="str">
        <f t="shared" si="4"/>
        <v/>
      </c>
      <c r="H56" s="281" t="str">
        <f t="shared" si="63"/>
        <v/>
      </c>
      <c r="I56" s="265" t="str">
        <f t="shared" si="64"/>
        <v/>
      </c>
      <c r="J56" s="247" t="str">
        <f t="shared" si="5"/>
        <v/>
      </c>
      <c r="K56" s="239"/>
      <c r="L56" s="240">
        <f t="shared" si="0"/>
        <v>0</v>
      </c>
      <c r="M56" s="241">
        <f t="shared" si="6"/>
        <v>0.03</v>
      </c>
      <c r="N56" s="242">
        <f t="shared" si="46"/>
        <v>0</v>
      </c>
      <c r="O56" s="242">
        <f t="shared" si="47"/>
        <v>0</v>
      </c>
      <c r="P56" s="243">
        <f t="shared" si="48"/>
        <v>0</v>
      </c>
      <c r="Q56" s="243">
        <f t="shared" si="49"/>
        <v>0</v>
      </c>
      <c r="S56" s="225">
        <f t="shared" si="1"/>
        <v>0</v>
      </c>
      <c r="T56" s="226">
        <f t="shared" si="2"/>
        <v>0</v>
      </c>
      <c r="V56" s="123"/>
      <c r="W56" s="123"/>
      <c r="X56" s="123"/>
      <c r="Y56" s="123"/>
      <c r="AA56" s="190" t="e">
        <f t="shared" si="50"/>
        <v>#VALUE!</v>
      </c>
      <c r="AB56" s="190" t="e">
        <f t="shared" si="51"/>
        <v>#VALUE!</v>
      </c>
      <c r="AC56" s="191" t="e">
        <f t="shared" ca="1" si="52"/>
        <v>#VALUE!</v>
      </c>
      <c r="AD56" s="192">
        <f t="shared" ca="1" si="14"/>
        <v>44387</v>
      </c>
      <c r="AE56" s="191" t="e">
        <f t="shared" ca="1" si="53"/>
        <v>#VALUE!</v>
      </c>
      <c r="AF56" s="190" t="e">
        <f t="shared" si="54"/>
        <v>#VALUE!</v>
      </c>
      <c r="AG56" s="190" t="e">
        <f t="shared" si="55"/>
        <v>#VALUE!</v>
      </c>
      <c r="AH56" s="190" t="e">
        <f t="shared" si="56"/>
        <v>#VALUE!</v>
      </c>
      <c r="AI56" s="190" t="e">
        <f t="shared" si="57"/>
        <v>#VALUE!</v>
      </c>
      <c r="AJ56" s="190" t="e">
        <f t="shared" si="58"/>
        <v>#VALUE!</v>
      </c>
      <c r="AK56" s="190" t="e">
        <f t="shared" si="59"/>
        <v>#VALUE!</v>
      </c>
      <c r="AL56" s="190">
        <f t="shared" si="60"/>
        <v>0</v>
      </c>
    </row>
    <row r="57" spans="1:38" ht="23.25" customHeight="1" x14ac:dyDescent="0.15">
      <c r="A57" s="260">
        <f t="shared" si="61"/>
        <v>50</v>
      </c>
      <c r="B57" s="282" t="str">
        <f t="shared" si="3"/>
        <v>A팀</v>
      </c>
      <c r="C57" s="232"/>
      <c r="D57" s="233"/>
      <c r="E57" s="248" t="str">
        <f t="shared" si="62"/>
        <v/>
      </c>
      <c r="F57" s="248"/>
      <c r="G57" s="246" t="str">
        <f t="shared" si="4"/>
        <v/>
      </c>
      <c r="H57" s="281" t="str">
        <f t="shared" si="63"/>
        <v/>
      </c>
      <c r="I57" s="265" t="str">
        <f t="shared" si="64"/>
        <v/>
      </c>
      <c r="J57" s="247" t="str">
        <f t="shared" si="5"/>
        <v/>
      </c>
      <c r="K57" s="239"/>
      <c r="L57" s="240">
        <f t="shared" si="0"/>
        <v>0</v>
      </c>
      <c r="M57" s="241">
        <f t="shared" si="6"/>
        <v>0.03</v>
      </c>
      <c r="N57" s="242">
        <f t="shared" si="46"/>
        <v>0</v>
      </c>
      <c r="O57" s="242">
        <f t="shared" si="47"/>
        <v>0</v>
      </c>
      <c r="P57" s="243">
        <f t="shared" si="48"/>
        <v>0</v>
      </c>
      <c r="Q57" s="243">
        <f t="shared" si="49"/>
        <v>0</v>
      </c>
      <c r="S57" s="225">
        <f t="shared" si="1"/>
        <v>0</v>
      </c>
      <c r="T57" s="226">
        <f t="shared" si="2"/>
        <v>0</v>
      </c>
      <c r="V57" s="123"/>
      <c r="W57" s="123"/>
      <c r="X57" s="123"/>
      <c r="Y57" s="123"/>
      <c r="AA57" s="190" t="e">
        <f t="shared" si="50"/>
        <v>#VALUE!</v>
      </c>
      <c r="AB57" s="190" t="e">
        <f t="shared" si="51"/>
        <v>#VALUE!</v>
      </c>
      <c r="AC57" s="191" t="e">
        <f t="shared" ca="1" si="52"/>
        <v>#VALUE!</v>
      </c>
      <c r="AD57" s="192">
        <f t="shared" ca="1" si="14"/>
        <v>44387</v>
      </c>
      <c r="AE57" s="191" t="e">
        <f t="shared" ca="1" si="53"/>
        <v>#VALUE!</v>
      </c>
      <c r="AF57" s="190" t="e">
        <f t="shared" si="54"/>
        <v>#VALUE!</v>
      </c>
      <c r="AG57" s="190" t="e">
        <f t="shared" si="55"/>
        <v>#VALUE!</v>
      </c>
      <c r="AH57" s="190" t="e">
        <f t="shared" si="56"/>
        <v>#VALUE!</v>
      </c>
      <c r="AI57" s="190" t="e">
        <f t="shared" si="57"/>
        <v>#VALUE!</v>
      </c>
      <c r="AJ57" s="190" t="e">
        <f t="shared" si="58"/>
        <v>#VALUE!</v>
      </c>
      <c r="AK57" s="190" t="e">
        <f t="shared" si="59"/>
        <v>#VALUE!</v>
      </c>
      <c r="AL57" s="190">
        <f t="shared" si="60"/>
        <v>0</v>
      </c>
    </row>
    <row r="58" spans="1:38" ht="23.25" customHeight="1" x14ac:dyDescent="0.15">
      <c r="A58" s="260">
        <f t="shared" si="61"/>
        <v>51</v>
      </c>
      <c r="B58" s="282" t="str">
        <f t="shared" si="3"/>
        <v>A팀</v>
      </c>
      <c r="C58" s="232"/>
      <c r="D58" s="233"/>
      <c r="E58" s="248" t="str">
        <f t="shared" si="62"/>
        <v/>
      </c>
      <c r="F58" s="248"/>
      <c r="G58" s="246" t="str">
        <f t="shared" si="4"/>
        <v/>
      </c>
      <c r="H58" s="281" t="str">
        <f t="shared" si="63"/>
        <v/>
      </c>
      <c r="I58" s="265" t="str">
        <f t="shared" si="64"/>
        <v/>
      </c>
      <c r="J58" s="247" t="str">
        <f t="shared" si="5"/>
        <v/>
      </c>
      <c r="K58" s="239"/>
      <c r="L58" s="240">
        <f t="shared" si="0"/>
        <v>0</v>
      </c>
      <c r="M58" s="241">
        <f t="shared" si="6"/>
        <v>0.03</v>
      </c>
      <c r="N58" s="242">
        <f t="shared" si="46"/>
        <v>0</v>
      </c>
      <c r="O58" s="242">
        <f t="shared" si="47"/>
        <v>0</v>
      </c>
      <c r="P58" s="243">
        <f t="shared" si="48"/>
        <v>0</v>
      </c>
      <c r="Q58" s="243">
        <f t="shared" si="49"/>
        <v>0</v>
      </c>
      <c r="S58" s="225">
        <f t="shared" si="1"/>
        <v>0</v>
      </c>
      <c r="T58" s="226">
        <f t="shared" si="2"/>
        <v>0</v>
      </c>
      <c r="V58" s="123"/>
      <c r="W58" s="123"/>
      <c r="X58" s="123"/>
      <c r="Y58" s="123"/>
      <c r="AA58" s="190" t="e">
        <f t="shared" si="50"/>
        <v>#VALUE!</v>
      </c>
      <c r="AB58" s="190" t="e">
        <f t="shared" si="51"/>
        <v>#VALUE!</v>
      </c>
      <c r="AC58" s="191" t="e">
        <f t="shared" ca="1" si="52"/>
        <v>#VALUE!</v>
      </c>
      <c r="AD58" s="192">
        <f t="shared" ca="1" si="14"/>
        <v>44387</v>
      </c>
      <c r="AE58" s="191" t="e">
        <f t="shared" ca="1" si="53"/>
        <v>#VALUE!</v>
      </c>
      <c r="AF58" s="190" t="e">
        <f t="shared" si="54"/>
        <v>#VALUE!</v>
      </c>
      <c r="AG58" s="190" t="e">
        <f t="shared" si="55"/>
        <v>#VALUE!</v>
      </c>
      <c r="AH58" s="190" t="e">
        <f t="shared" si="56"/>
        <v>#VALUE!</v>
      </c>
      <c r="AI58" s="190" t="e">
        <f t="shared" si="57"/>
        <v>#VALUE!</v>
      </c>
      <c r="AJ58" s="190" t="e">
        <f t="shared" si="58"/>
        <v>#VALUE!</v>
      </c>
      <c r="AK58" s="190" t="e">
        <f t="shared" si="59"/>
        <v>#VALUE!</v>
      </c>
      <c r="AL58" s="190">
        <f t="shared" si="60"/>
        <v>0</v>
      </c>
    </row>
    <row r="59" spans="1:38" ht="23.25" customHeight="1" x14ac:dyDescent="0.15">
      <c r="A59" s="260">
        <f t="shared" si="61"/>
        <v>52</v>
      </c>
      <c r="B59" s="282" t="str">
        <f t="shared" si="3"/>
        <v>A팀</v>
      </c>
      <c r="C59" s="232"/>
      <c r="D59" s="233"/>
      <c r="E59" s="248" t="str">
        <f t="shared" si="62"/>
        <v/>
      </c>
      <c r="F59" s="248"/>
      <c r="G59" s="246" t="str">
        <f t="shared" si="4"/>
        <v/>
      </c>
      <c r="H59" s="281" t="str">
        <f t="shared" si="63"/>
        <v/>
      </c>
      <c r="I59" s="265" t="str">
        <f t="shared" si="64"/>
        <v/>
      </c>
      <c r="J59" s="247" t="str">
        <f t="shared" si="5"/>
        <v/>
      </c>
      <c r="K59" s="239"/>
      <c r="L59" s="240">
        <f t="shared" si="0"/>
        <v>0</v>
      </c>
      <c r="M59" s="241">
        <f t="shared" si="6"/>
        <v>0.03</v>
      </c>
      <c r="N59" s="242">
        <f t="shared" si="46"/>
        <v>0</v>
      </c>
      <c r="O59" s="242">
        <f t="shared" si="47"/>
        <v>0</v>
      </c>
      <c r="P59" s="243">
        <f t="shared" si="48"/>
        <v>0</v>
      </c>
      <c r="Q59" s="243">
        <f t="shared" si="49"/>
        <v>0</v>
      </c>
      <c r="S59" s="225">
        <f t="shared" si="1"/>
        <v>0</v>
      </c>
      <c r="T59" s="226">
        <f t="shared" si="2"/>
        <v>0</v>
      </c>
      <c r="V59" s="123"/>
      <c r="W59" s="123"/>
      <c r="X59" s="123"/>
      <c r="Y59" s="123"/>
      <c r="AA59" s="190" t="e">
        <f t="shared" si="50"/>
        <v>#VALUE!</v>
      </c>
      <c r="AB59" s="190" t="e">
        <f t="shared" si="51"/>
        <v>#VALUE!</v>
      </c>
      <c r="AC59" s="191" t="e">
        <f t="shared" ca="1" si="52"/>
        <v>#VALUE!</v>
      </c>
      <c r="AD59" s="192">
        <f t="shared" ca="1" si="14"/>
        <v>44387</v>
      </c>
      <c r="AE59" s="191" t="e">
        <f t="shared" ca="1" si="53"/>
        <v>#VALUE!</v>
      </c>
      <c r="AF59" s="190" t="e">
        <f t="shared" si="54"/>
        <v>#VALUE!</v>
      </c>
      <c r="AG59" s="190" t="e">
        <f t="shared" si="55"/>
        <v>#VALUE!</v>
      </c>
      <c r="AH59" s="190" t="e">
        <f t="shared" si="56"/>
        <v>#VALUE!</v>
      </c>
      <c r="AI59" s="190" t="e">
        <f t="shared" si="57"/>
        <v>#VALUE!</v>
      </c>
      <c r="AJ59" s="190" t="e">
        <f t="shared" si="58"/>
        <v>#VALUE!</v>
      </c>
      <c r="AK59" s="190" t="e">
        <f t="shared" si="59"/>
        <v>#VALUE!</v>
      </c>
      <c r="AL59" s="190">
        <f t="shared" si="60"/>
        <v>0</v>
      </c>
    </row>
    <row r="60" spans="1:38" ht="23.25" customHeight="1" x14ac:dyDescent="0.15">
      <c r="A60" s="260">
        <f t="shared" si="61"/>
        <v>53</v>
      </c>
      <c r="B60" s="282" t="str">
        <f t="shared" si="3"/>
        <v>A팀</v>
      </c>
      <c r="C60" s="232"/>
      <c r="D60" s="233"/>
      <c r="E60" s="248" t="str">
        <f t="shared" si="62"/>
        <v/>
      </c>
      <c r="F60" s="248"/>
      <c r="G60" s="246" t="str">
        <f t="shared" si="4"/>
        <v/>
      </c>
      <c r="H60" s="281" t="str">
        <f t="shared" si="63"/>
        <v/>
      </c>
      <c r="I60" s="265" t="str">
        <f t="shared" si="64"/>
        <v/>
      </c>
      <c r="J60" s="247" t="str">
        <f t="shared" si="5"/>
        <v/>
      </c>
      <c r="K60" s="239"/>
      <c r="L60" s="240">
        <f t="shared" si="0"/>
        <v>0</v>
      </c>
      <c r="M60" s="241">
        <f t="shared" si="6"/>
        <v>0.03</v>
      </c>
      <c r="N60" s="242">
        <f t="shared" si="46"/>
        <v>0</v>
      </c>
      <c r="O60" s="242">
        <f t="shared" si="47"/>
        <v>0</v>
      </c>
      <c r="P60" s="243">
        <f t="shared" si="48"/>
        <v>0</v>
      </c>
      <c r="Q60" s="243">
        <f t="shared" si="49"/>
        <v>0</v>
      </c>
      <c r="S60" s="225">
        <f t="shared" si="1"/>
        <v>0</v>
      </c>
      <c r="T60" s="226">
        <f t="shared" si="2"/>
        <v>0</v>
      </c>
      <c r="V60" s="123"/>
      <c r="W60" s="123"/>
      <c r="X60" s="123"/>
      <c r="Y60" s="123"/>
      <c r="AA60" s="190" t="e">
        <f t="shared" si="50"/>
        <v>#VALUE!</v>
      </c>
      <c r="AB60" s="190" t="e">
        <f t="shared" si="51"/>
        <v>#VALUE!</v>
      </c>
      <c r="AC60" s="191" t="e">
        <f t="shared" ca="1" si="52"/>
        <v>#VALUE!</v>
      </c>
      <c r="AD60" s="192">
        <f t="shared" ca="1" si="14"/>
        <v>44387</v>
      </c>
      <c r="AE60" s="191" t="e">
        <f t="shared" ca="1" si="53"/>
        <v>#VALUE!</v>
      </c>
      <c r="AF60" s="190" t="e">
        <f t="shared" si="54"/>
        <v>#VALUE!</v>
      </c>
      <c r="AG60" s="190" t="e">
        <f t="shared" si="55"/>
        <v>#VALUE!</v>
      </c>
      <c r="AH60" s="190" t="e">
        <f t="shared" si="56"/>
        <v>#VALUE!</v>
      </c>
      <c r="AI60" s="190" t="e">
        <f t="shared" si="57"/>
        <v>#VALUE!</v>
      </c>
      <c r="AJ60" s="190" t="e">
        <f t="shared" si="58"/>
        <v>#VALUE!</v>
      </c>
      <c r="AK60" s="190" t="e">
        <f t="shared" si="59"/>
        <v>#VALUE!</v>
      </c>
      <c r="AL60" s="190">
        <f t="shared" si="60"/>
        <v>0</v>
      </c>
    </row>
    <row r="61" spans="1:38" ht="23.25" customHeight="1" x14ac:dyDescent="0.15">
      <c r="A61" s="260">
        <f t="shared" si="61"/>
        <v>54</v>
      </c>
      <c r="B61" s="282" t="str">
        <f t="shared" si="3"/>
        <v>A팀</v>
      </c>
      <c r="C61" s="232"/>
      <c r="D61" s="233"/>
      <c r="E61" s="248" t="str">
        <f t="shared" si="62"/>
        <v/>
      </c>
      <c r="F61" s="248"/>
      <c r="G61" s="246" t="str">
        <f t="shared" si="4"/>
        <v/>
      </c>
      <c r="H61" s="281" t="str">
        <f t="shared" si="63"/>
        <v/>
      </c>
      <c r="I61" s="265" t="str">
        <f t="shared" si="64"/>
        <v/>
      </c>
      <c r="J61" s="247" t="str">
        <f t="shared" si="5"/>
        <v/>
      </c>
      <c r="K61" s="239"/>
      <c r="L61" s="240">
        <f t="shared" si="0"/>
        <v>0</v>
      </c>
      <c r="M61" s="241">
        <f t="shared" si="6"/>
        <v>0.03</v>
      </c>
      <c r="N61" s="242">
        <f t="shared" si="46"/>
        <v>0</v>
      </c>
      <c r="O61" s="242">
        <f t="shared" si="47"/>
        <v>0</v>
      </c>
      <c r="P61" s="243">
        <f t="shared" si="48"/>
        <v>0</v>
      </c>
      <c r="Q61" s="243">
        <f t="shared" si="49"/>
        <v>0</v>
      </c>
      <c r="S61" s="225">
        <f t="shared" si="1"/>
        <v>0</v>
      </c>
      <c r="T61" s="226">
        <f t="shared" si="2"/>
        <v>0</v>
      </c>
      <c r="V61" s="123"/>
      <c r="W61" s="123"/>
      <c r="X61" s="123"/>
      <c r="Y61" s="123"/>
      <c r="AA61" s="190" t="e">
        <f t="shared" si="50"/>
        <v>#VALUE!</v>
      </c>
      <c r="AB61" s="190" t="e">
        <f t="shared" si="51"/>
        <v>#VALUE!</v>
      </c>
      <c r="AC61" s="191" t="e">
        <f t="shared" ca="1" si="52"/>
        <v>#VALUE!</v>
      </c>
      <c r="AD61" s="192">
        <f t="shared" ca="1" si="14"/>
        <v>44387</v>
      </c>
      <c r="AE61" s="191" t="e">
        <f t="shared" ca="1" si="53"/>
        <v>#VALUE!</v>
      </c>
      <c r="AF61" s="190" t="e">
        <f t="shared" si="54"/>
        <v>#VALUE!</v>
      </c>
      <c r="AG61" s="190" t="e">
        <f t="shared" si="55"/>
        <v>#VALUE!</v>
      </c>
      <c r="AH61" s="190" t="e">
        <f t="shared" si="56"/>
        <v>#VALUE!</v>
      </c>
      <c r="AI61" s="190" t="e">
        <f t="shared" si="57"/>
        <v>#VALUE!</v>
      </c>
      <c r="AJ61" s="190" t="e">
        <f t="shared" si="58"/>
        <v>#VALUE!</v>
      </c>
      <c r="AK61" s="190" t="e">
        <f t="shared" si="59"/>
        <v>#VALUE!</v>
      </c>
      <c r="AL61" s="190">
        <f t="shared" si="60"/>
        <v>0</v>
      </c>
    </row>
    <row r="62" spans="1:38" ht="23.25" customHeight="1" x14ac:dyDescent="0.15">
      <c r="A62" s="260">
        <f t="shared" si="61"/>
        <v>55</v>
      </c>
      <c r="B62" s="282" t="str">
        <f t="shared" si="3"/>
        <v>A팀</v>
      </c>
      <c r="C62" s="232"/>
      <c r="D62" s="233"/>
      <c r="E62" s="248" t="str">
        <f t="shared" si="62"/>
        <v/>
      </c>
      <c r="F62" s="248"/>
      <c r="G62" s="246" t="str">
        <f t="shared" si="4"/>
        <v/>
      </c>
      <c r="H62" s="281" t="str">
        <f t="shared" si="63"/>
        <v/>
      </c>
      <c r="I62" s="265" t="str">
        <f t="shared" si="64"/>
        <v/>
      </c>
      <c r="J62" s="247" t="str">
        <f t="shared" si="5"/>
        <v/>
      </c>
      <c r="K62" s="239"/>
      <c r="L62" s="240">
        <f t="shared" si="0"/>
        <v>0</v>
      </c>
      <c r="M62" s="241">
        <f t="shared" si="6"/>
        <v>0.03</v>
      </c>
      <c r="N62" s="242">
        <f t="shared" si="46"/>
        <v>0</v>
      </c>
      <c r="O62" s="242">
        <f t="shared" si="47"/>
        <v>0</v>
      </c>
      <c r="P62" s="243">
        <f t="shared" si="48"/>
        <v>0</v>
      </c>
      <c r="Q62" s="243">
        <f t="shared" si="49"/>
        <v>0</v>
      </c>
      <c r="S62" s="225">
        <f t="shared" si="1"/>
        <v>0</v>
      </c>
      <c r="T62" s="226">
        <f t="shared" si="2"/>
        <v>0</v>
      </c>
      <c r="V62" s="123"/>
      <c r="W62" s="123"/>
      <c r="X62" s="123"/>
      <c r="Y62" s="123"/>
      <c r="AA62" s="190" t="e">
        <f t="shared" si="50"/>
        <v>#VALUE!</v>
      </c>
      <c r="AB62" s="190" t="e">
        <f t="shared" si="51"/>
        <v>#VALUE!</v>
      </c>
      <c r="AC62" s="191" t="e">
        <f t="shared" ca="1" si="52"/>
        <v>#VALUE!</v>
      </c>
      <c r="AD62" s="192">
        <f t="shared" ca="1" si="14"/>
        <v>44387</v>
      </c>
      <c r="AE62" s="191" t="e">
        <f t="shared" ca="1" si="53"/>
        <v>#VALUE!</v>
      </c>
      <c r="AF62" s="190" t="e">
        <f t="shared" si="54"/>
        <v>#VALUE!</v>
      </c>
      <c r="AG62" s="190" t="e">
        <f t="shared" si="55"/>
        <v>#VALUE!</v>
      </c>
      <c r="AH62" s="190" t="e">
        <f t="shared" si="56"/>
        <v>#VALUE!</v>
      </c>
      <c r="AI62" s="190" t="e">
        <f t="shared" si="57"/>
        <v>#VALUE!</v>
      </c>
      <c r="AJ62" s="190" t="e">
        <f t="shared" si="58"/>
        <v>#VALUE!</v>
      </c>
      <c r="AK62" s="190" t="e">
        <f t="shared" si="59"/>
        <v>#VALUE!</v>
      </c>
      <c r="AL62" s="190">
        <f t="shared" si="60"/>
        <v>0</v>
      </c>
    </row>
    <row r="63" spans="1:38" ht="23.25" customHeight="1" x14ac:dyDescent="0.15">
      <c r="A63" s="260">
        <f t="shared" si="61"/>
        <v>56</v>
      </c>
      <c r="B63" s="282" t="str">
        <f t="shared" si="3"/>
        <v>A팀</v>
      </c>
      <c r="C63" s="232"/>
      <c r="D63" s="233"/>
      <c r="E63" s="248" t="str">
        <f t="shared" si="62"/>
        <v/>
      </c>
      <c r="F63" s="248"/>
      <c r="G63" s="246" t="str">
        <f t="shared" si="4"/>
        <v/>
      </c>
      <c r="H63" s="281" t="str">
        <f t="shared" si="63"/>
        <v/>
      </c>
      <c r="I63" s="265" t="str">
        <f t="shared" si="64"/>
        <v/>
      </c>
      <c r="J63" s="247" t="str">
        <f t="shared" si="5"/>
        <v/>
      </c>
      <c r="K63" s="239"/>
      <c r="L63" s="240">
        <f t="shared" si="0"/>
        <v>0</v>
      </c>
      <c r="M63" s="241">
        <f t="shared" si="6"/>
        <v>0.03</v>
      </c>
      <c r="N63" s="242">
        <f t="shared" si="46"/>
        <v>0</v>
      </c>
      <c r="O63" s="242">
        <f t="shared" si="47"/>
        <v>0</v>
      </c>
      <c r="P63" s="243">
        <f t="shared" si="48"/>
        <v>0</v>
      </c>
      <c r="Q63" s="243">
        <f t="shared" si="49"/>
        <v>0</v>
      </c>
      <c r="S63" s="225">
        <f t="shared" si="1"/>
        <v>0</v>
      </c>
      <c r="T63" s="226">
        <f t="shared" si="2"/>
        <v>0</v>
      </c>
      <c r="V63" s="123"/>
      <c r="W63" s="123"/>
      <c r="X63" s="123"/>
      <c r="Y63" s="123"/>
      <c r="AA63" s="190" t="e">
        <f t="shared" si="50"/>
        <v>#VALUE!</v>
      </c>
      <c r="AB63" s="190" t="e">
        <f t="shared" si="51"/>
        <v>#VALUE!</v>
      </c>
      <c r="AC63" s="191" t="e">
        <f t="shared" ca="1" si="52"/>
        <v>#VALUE!</v>
      </c>
      <c r="AD63" s="192">
        <f t="shared" ca="1" si="14"/>
        <v>44387</v>
      </c>
      <c r="AE63" s="191" t="e">
        <f t="shared" ca="1" si="53"/>
        <v>#VALUE!</v>
      </c>
      <c r="AF63" s="190" t="e">
        <f t="shared" si="54"/>
        <v>#VALUE!</v>
      </c>
      <c r="AG63" s="190" t="e">
        <f t="shared" si="55"/>
        <v>#VALUE!</v>
      </c>
      <c r="AH63" s="190" t="e">
        <f t="shared" si="56"/>
        <v>#VALUE!</v>
      </c>
      <c r="AI63" s="190" t="e">
        <f t="shared" si="57"/>
        <v>#VALUE!</v>
      </c>
      <c r="AJ63" s="190" t="e">
        <f t="shared" si="58"/>
        <v>#VALUE!</v>
      </c>
      <c r="AK63" s="190" t="e">
        <f t="shared" si="59"/>
        <v>#VALUE!</v>
      </c>
      <c r="AL63" s="190">
        <f t="shared" si="60"/>
        <v>0</v>
      </c>
    </row>
    <row r="64" spans="1:38" ht="23.25" customHeight="1" x14ac:dyDescent="0.15">
      <c r="A64" s="260">
        <f t="shared" si="61"/>
        <v>57</v>
      </c>
      <c r="B64" s="282" t="str">
        <f t="shared" si="3"/>
        <v>A팀</v>
      </c>
      <c r="C64" s="232"/>
      <c r="D64" s="233"/>
      <c r="E64" s="248" t="str">
        <f t="shared" si="62"/>
        <v/>
      </c>
      <c r="F64" s="248"/>
      <c r="G64" s="246" t="str">
        <f t="shared" si="4"/>
        <v/>
      </c>
      <c r="H64" s="281" t="str">
        <f t="shared" si="63"/>
        <v/>
      </c>
      <c r="I64" s="265" t="str">
        <f t="shared" si="64"/>
        <v/>
      </c>
      <c r="J64" s="247" t="str">
        <f t="shared" si="5"/>
        <v/>
      </c>
      <c r="K64" s="239"/>
      <c r="L64" s="240">
        <f t="shared" si="0"/>
        <v>0</v>
      </c>
      <c r="M64" s="241">
        <f t="shared" si="6"/>
        <v>0.03</v>
      </c>
      <c r="N64" s="242">
        <f t="shared" si="46"/>
        <v>0</v>
      </c>
      <c r="O64" s="242">
        <f t="shared" si="47"/>
        <v>0</v>
      </c>
      <c r="P64" s="243">
        <f t="shared" si="48"/>
        <v>0</v>
      </c>
      <c r="Q64" s="243">
        <f t="shared" si="49"/>
        <v>0</v>
      </c>
      <c r="S64" s="225">
        <f t="shared" si="1"/>
        <v>0</v>
      </c>
      <c r="T64" s="226">
        <f t="shared" si="2"/>
        <v>0</v>
      </c>
      <c r="V64" s="123"/>
      <c r="W64" s="123"/>
      <c r="X64" s="123"/>
      <c r="Y64" s="123"/>
      <c r="AA64" s="190" t="e">
        <f t="shared" si="50"/>
        <v>#VALUE!</v>
      </c>
      <c r="AB64" s="190" t="e">
        <f t="shared" si="51"/>
        <v>#VALUE!</v>
      </c>
      <c r="AC64" s="191" t="e">
        <f t="shared" ca="1" si="52"/>
        <v>#VALUE!</v>
      </c>
      <c r="AD64" s="192">
        <f t="shared" ca="1" si="14"/>
        <v>44387</v>
      </c>
      <c r="AE64" s="191" t="e">
        <f t="shared" ca="1" si="53"/>
        <v>#VALUE!</v>
      </c>
      <c r="AF64" s="190" t="e">
        <f t="shared" si="54"/>
        <v>#VALUE!</v>
      </c>
      <c r="AG64" s="190" t="e">
        <f t="shared" si="55"/>
        <v>#VALUE!</v>
      </c>
      <c r="AH64" s="190" t="e">
        <f t="shared" si="56"/>
        <v>#VALUE!</v>
      </c>
      <c r="AI64" s="190" t="e">
        <f t="shared" si="57"/>
        <v>#VALUE!</v>
      </c>
      <c r="AJ64" s="190" t="e">
        <f t="shared" si="58"/>
        <v>#VALUE!</v>
      </c>
      <c r="AK64" s="190" t="e">
        <f t="shared" si="59"/>
        <v>#VALUE!</v>
      </c>
      <c r="AL64" s="190">
        <f t="shared" si="60"/>
        <v>0</v>
      </c>
    </row>
    <row r="65" spans="1:38" ht="23.25" customHeight="1" x14ac:dyDescent="0.15">
      <c r="A65" s="260">
        <f t="shared" si="61"/>
        <v>58</v>
      </c>
      <c r="B65" s="282" t="str">
        <f t="shared" si="3"/>
        <v>A팀</v>
      </c>
      <c r="C65" s="232"/>
      <c r="D65" s="233"/>
      <c r="E65" s="248" t="str">
        <f t="shared" si="62"/>
        <v/>
      </c>
      <c r="F65" s="248"/>
      <c r="G65" s="246" t="str">
        <f t="shared" si="4"/>
        <v/>
      </c>
      <c r="H65" s="281" t="str">
        <f t="shared" si="63"/>
        <v/>
      </c>
      <c r="I65" s="265" t="str">
        <f t="shared" si="64"/>
        <v/>
      </c>
      <c r="J65" s="247" t="str">
        <f t="shared" si="5"/>
        <v/>
      </c>
      <c r="K65" s="239"/>
      <c r="L65" s="240">
        <f t="shared" si="0"/>
        <v>0</v>
      </c>
      <c r="M65" s="241">
        <f t="shared" si="6"/>
        <v>0.03</v>
      </c>
      <c r="N65" s="242">
        <f t="shared" si="46"/>
        <v>0</v>
      </c>
      <c r="O65" s="242">
        <f t="shared" si="47"/>
        <v>0</v>
      </c>
      <c r="P65" s="243">
        <f t="shared" si="48"/>
        <v>0</v>
      </c>
      <c r="Q65" s="243">
        <f t="shared" si="49"/>
        <v>0</v>
      </c>
      <c r="S65" s="225">
        <f t="shared" si="1"/>
        <v>0</v>
      </c>
      <c r="T65" s="226">
        <f t="shared" si="2"/>
        <v>0</v>
      </c>
      <c r="V65" s="123"/>
      <c r="W65" s="123"/>
      <c r="X65" s="123"/>
      <c r="Y65" s="123"/>
      <c r="AA65" s="190" t="e">
        <f t="shared" si="50"/>
        <v>#VALUE!</v>
      </c>
      <c r="AB65" s="190" t="e">
        <f t="shared" si="51"/>
        <v>#VALUE!</v>
      </c>
      <c r="AC65" s="191" t="e">
        <f t="shared" ca="1" si="52"/>
        <v>#VALUE!</v>
      </c>
      <c r="AD65" s="192">
        <f t="shared" ca="1" si="14"/>
        <v>44387</v>
      </c>
      <c r="AE65" s="191" t="e">
        <f t="shared" ca="1" si="53"/>
        <v>#VALUE!</v>
      </c>
      <c r="AF65" s="190" t="e">
        <f t="shared" si="54"/>
        <v>#VALUE!</v>
      </c>
      <c r="AG65" s="190" t="e">
        <f t="shared" si="55"/>
        <v>#VALUE!</v>
      </c>
      <c r="AH65" s="190" t="e">
        <f t="shared" si="56"/>
        <v>#VALUE!</v>
      </c>
      <c r="AI65" s="190" t="e">
        <f t="shared" si="57"/>
        <v>#VALUE!</v>
      </c>
      <c r="AJ65" s="190" t="e">
        <f t="shared" si="58"/>
        <v>#VALUE!</v>
      </c>
      <c r="AK65" s="190" t="e">
        <f t="shared" si="59"/>
        <v>#VALUE!</v>
      </c>
      <c r="AL65" s="190">
        <f t="shared" si="60"/>
        <v>0</v>
      </c>
    </row>
    <row r="66" spans="1:38" ht="23.25" customHeight="1" x14ac:dyDescent="0.15">
      <c r="A66" s="260">
        <f t="shared" si="61"/>
        <v>59</v>
      </c>
      <c r="B66" s="282" t="str">
        <f t="shared" si="3"/>
        <v>A팀</v>
      </c>
      <c r="C66" s="232"/>
      <c r="D66" s="233"/>
      <c r="E66" s="248" t="str">
        <f t="shared" si="62"/>
        <v/>
      </c>
      <c r="F66" s="248"/>
      <c r="G66" s="246" t="str">
        <f t="shared" si="4"/>
        <v/>
      </c>
      <c r="H66" s="281" t="str">
        <f t="shared" si="63"/>
        <v/>
      </c>
      <c r="I66" s="265" t="str">
        <f t="shared" si="64"/>
        <v/>
      </c>
      <c r="J66" s="247" t="str">
        <f t="shared" si="5"/>
        <v/>
      </c>
      <c r="K66" s="239"/>
      <c r="L66" s="240">
        <f t="shared" si="0"/>
        <v>0</v>
      </c>
      <c r="M66" s="241">
        <f t="shared" si="6"/>
        <v>0.03</v>
      </c>
      <c r="N66" s="242">
        <f t="shared" si="46"/>
        <v>0</v>
      </c>
      <c r="O66" s="242">
        <f t="shared" si="47"/>
        <v>0</v>
      </c>
      <c r="P66" s="243">
        <f t="shared" si="48"/>
        <v>0</v>
      </c>
      <c r="Q66" s="243">
        <f t="shared" si="49"/>
        <v>0</v>
      </c>
      <c r="S66" s="225">
        <f t="shared" si="1"/>
        <v>0</v>
      </c>
      <c r="T66" s="226">
        <f t="shared" si="2"/>
        <v>0</v>
      </c>
      <c r="V66" s="123"/>
      <c r="W66" s="123"/>
      <c r="X66" s="123"/>
      <c r="Y66" s="123"/>
      <c r="AA66" s="190" t="e">
        <f t="shared" si="50"/>
        <v>#VALUE!</v>
      </c>
      <c r="AB66" s="190" t="e">
        <f t="shared" si="51"/>
        <v>#VALUE!</v>
      </c>
      <c r="AC66" s="191" t="e">
        <f t="shared" ca="1" si="52"/>
        <v>#VALUE!</v>
      </c>
      <c r="AD66" s="192">
        <f t="shared" ca="1" si="14"/>
        <v>44387</v>
      </c>
      <c r="AE66" s="191" t="e">
        <f t="shared" ca="1" si="53"/>
        <v>#VALUE!</v>
      </c>
      <c r="AF66" s="190" t="e">
        <f t="shared" si="54"/>
        <v>#VALUE!</v>
      </c>
      <c r="AG66" s="190" t="e">
        <f t="shared" si="55"/>
        <v>#VALUE!</v>
      </c>
      <c r="AH66" s="190" t="e">
        <f t="shared" si="56"/>
        <v>#VALUE!</v>
      </c>
      <c r="AI66" s="190" t="e">
        <f t="shared" si="57"/>
        <v>#VALUE!</v>
      </c>
      <c r="AJ66" s="190" t="e">
        <f t="shared" si="58"/>
        <v>#VALUE!</v>
      </c>
      <c r="AK66" s="190" t="e">
        <f t="shared" si="59"/>
        <v>#VALUE!</v>
      </c>
      <c r="AL66" s="190">
        <f t="shared" si="60"/>
        <v>0</v>
      </c>
    </row>
    <row r="67" spans="1:38" ht="23.25" customHeight="1" x14ac:dyDescent="0.15">
      <c r="A67" s="260">
        <f t="shared" si="61"/>
        <v>60</v>
      </c>
      <c r="B67" s="282" t="str">
        <f t="shared" si="3"/>
        <v>A팀</v>
      </c>
      <c r="C67" s="232"/>
      <c r="D67" s="233"/>
      <c r="E67" s="248" t="str">
        <f t="shared" si="62"/>
        <v/>
      </c>
      <c r="F67" s="248"/>
      <c r="G67" s="246" t="str">
        <f t="shared" si="4"/>
        <v/>
      </c>
      <c r="H67" s="281" t="str">
        <f t="shared" si="63"/>
        <v/>
      </c>
      <c r="I67" s="265" t="str">
        <f t="shared" si="64"/>
        <v/>
      </c>
      <c r="J67" s="247" t="str">
        <f t="shared" si="5"/>
        <v/>
      </c>
      <c r="K67" s="239"/>
      <c r="L67" s="240">
        <f t="shared" si="0"/>
        <v>0</v>
      </c>
      <c r="M67" s="241">
        <f t="shared" si="6"/>
        <v>0.03</v>
      </c>
      <c r="N67" s="242">
        <f t="shared" si="46"/>
        <v>0</v>
      </c>
      <c r="O67" s="242">
        <f t="shared" si="47"/>
        <v>0</v>
      </c>
      <c r="P67" s="243">
        <f t="shared" si="48"/>
        <v>0</v>
      </c>
      <c r="Q67" s="243">
        <f t="shared" si="49"/>
        <v>0</v>
      </c>
      <c r="S67" s="225">
        <f t="shared" si="1"/>
        <v>0</v>
      </c>
      <c r="T67" s="226">
        <f t="shared" si="2"/>
        <v>0</v>
      </c>
      <c r="V67" s="123"/>
      <c r="W67" s="123"/>
      <c r="X67" s="123"/>
      <c r="Y67" s="123"/>
      <c r="AA67" s="190" t="e">
        <f t="shared" si="50"/>
        <v>#VALUE!</v>
      </c>
      <c r="AB67" s="190" t="e">
        <f t="shared" si="51"/>
        <v>#VALUE!</v>
      </c>
      <c r="AC67" s="191" t="e">
        <f t="shared" ca="1" si="52"/>
        <v>#VALUE!</v>
      </c>
      <c r="AD67" s="192">
        <f t="shared" ca="1" si="14"/>
        <v>44387</v>
      </c>
      <c r="AE67" s="191" t="e">
        <f t="shared" ca="1" si="53"/>
        <v>#VALUE!</v>
      </c>
      <c r="AF67" s="190" t="e">
        <f t="shared" si="54"/>
        <v>#VALUE!</v>
      </c>
      <c r="AG67" s="190" t="e">
        <f t="shared" si="55"/>
        <v>#VALUE!</v>
      </c>
      <c r="AH67" s="190" t="e">
        <f t="shared" si="56"/>
        <v>#VALUE!</v>
      </c>
      <c r="AI67" s="190" t="e">
        <f t="shared" si="57"/>
        <v>#VALUE!</v>
      </c>
      <c r="AJ67" s="190" t="e">
        <f t="shared" si="58"/>
        <v>#VALUE!</v>
      </c>
      <c r="AK67" s="190" t="e">
        <f t="shared" si="59"/>
        <v>#VALUE!</v>
      </c>
      <c r="AL67" s="190">
        <f t="shared" si="60"/>
        <v>0</v>
      </c>
    </row>
    <row r="68" spans="1:38" ht="23.25" customHeight="1" x14ac:dyDescent="0.15">
      <c r="A68" s="260">
        <f t="shared" si="61"/>
        <v>61</v>
      </c>
      <c r="B68" s="282" t="str">
        <f t="shared" si="3"/>
        <v>A팀</v>
      </c>
      <c r="C68" s="232"/>
      <c r="D68" s="233"/>
      <c r="E68" s="232"/>
      <c r="F68" s="232"/>
      <c r="G68" s="246" t="str">
        <f t="shared" si="4"/>
        <v/>
      </c>
      <c r="H68" s="281"/>
      <c r="I68" s="265"/>
      <c r="J68" s="247" t="str">
        <f t="shared" si="5"/>
        <v>토</v>
      </c>
      <c r="K68" s="239"/>
      <c r="L68" s="240">
        <f t="shared" si="0"/>
        <v>0</v>
      </c>
      <c r="M68" s="241">
        <f>$M$7</f>
        <v>0.03</v>
      </c>
      <c r="N68" s="242">
        <f>IF(L68&gt;33330,TRUNC(L68*$M$7,-1),0)</f>
        <v>0</v>
      </c>
      <c r="O68" s="242">
        <f>TRUNC(N68*10%,-1)</f>
        <v>0</v>
      </c>
      <c r="P68" s="243">
        <f>SUM(N68:O68)</f>
        <v>0</v>
      </c>
      <c r="Q68" s="243">
        <f>L68-P68</f>
        <v>0</v>
      </c>
      <c r="S68" s="225">
        <f t="shared" si="1"/>
        <v>0</v>
      </c>
      <c r="T68" s="226">
        <f t="shared" si="2"/>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4"/>
        <v/>
      </c>
      <c r="H69" s="281" t="str">
        <f>IF(C69="","",$H$8)</f>
        <v/>
      </c>
      <c r="I69" s="265" t="str">
        <f>IF(C69="","",$I$8)</f>
        <v/>
      </c>
      <c r="J69" s="247" t="str">
        <f t="shared" si="5"/>
        <v/>
      </c>
      <c r="K69" s="239"/>
      <c r="L69" s="240">
        <f t="shared" si="0"/>
        <v>0</v>
      </c>
      <c r="M69" s="241">
        <f t="shared" si="6"/>
        <v>0.03</v>
      </c>
      <c r="N69" s="242">
        <f t="shared" ref="N69:N107" si="65">IF(L69&gt;33330,TRUNC(L69*$M$7,-1),0)</f>
        <v>0</v>
      </c>
      <c r="O69" s="242">
        <f t="shared" ref="O69:O107" si="66">TRUNC(N69*10%,-1)</f>
        <v>0</v>
      </c>
      <c r="P69" s="243">
        <f t="shared" ref="P69:P107" si="67">SUM(N69:O69)</f>
        <v>0</v>
      </c>
      <c r="Q69" s="243">
        <f t="shared" ref="Q69:Q107" si="68">L69-P69</f>
        <v>0</v>
      </c>
      <c r="S69" s="225">
        <f t="shared" si="1"/>
        <v>0</v>
      </c>
      <c r="T69" s="226">
        <f t="shared" si="2"/>
        <v>0</v>
      </c>
      <c r="V69" s="123"/>
      <c r="W69" s="123"/>
      <c r="X69" s="123"/>
      <c r="Y69" s="123"/>
      <c r="AA69" s="190" t="e">
        <f t="shared" ref="AA69:AA107" si="69">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107" si="70">IF(INT(RIGHT(D69,1))=AA69,"OK","주민오류")</f>
        <v>#VALUE!</v>
      </c>
      <c r="AC69" s="191" t="e">
        <f t="shared" ref="AC69:AC107" ca="1" si="71">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107" ca="1" si="72">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107" si="73">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107" si="74">CHOOSE(14-LEN(CLEAN(D69)),MID(D69,7,1),MID(D69,6,1),MID(D69,5,1),MID(D69,4,1))</f>
        <v>#VALUE!</v>
      </c>
      <c r="AH69" s="190" t="e">
        <f t="shared" ref="AH69:AH107" si="75">CHOOSE(AG69,"내국인","내국인","내국인","내국인","외국인","외국인","외국인","외국인")</f>
        <v>#VALUE!</v>
      </c>
      <c r="AI69" s="190" t="e">
        <f t="shared" ref="AI69:AI107" si="76">IF(AH69="외국인","고용허가체크","")</f>
        <v>#VALUE!</v>
      </c>
      <c r="AJ69" s="190" t="e">
        <f t="shared" ref="AJ69:AJ107" si="77">IF(LEN(CLEAN(D69))=12,MOD(MID(D69,7,1)*10+MID(D69,8,1),2),MOD(MID(D69,8,1)*10+MID(D69,9,1),2))</f>
        <v>#VALUE!</v>
      </c>
      <c r="AK69" s="190" t="e">
        <f t="shared" ref="AK69:AK107" si="78">IF(AJ69=0,"OK","")</f>
        <v>#VALUE!</v>
      </c>
      <c r="AL69" s="190">
        <f t="shared" ref="AL69:AL107" si="79">LEN(CLEAN(D69))</f>
        <v>0</v>
      </c>
    </row>
    <row r="70" spans="1:38" ht="23.25" customHeight="1" x14ac:dyDescent="0.15">
      <c r="A70" s="260">
        <f t="shared" ref="A70:A107" si="80">A69+1</f>
        <v>63</v>
      </c>
      <c r="B70" s="282" t="str">
        <f t="shared" si="3"/>
        <v>A팀</v>
      </c>
      <c r="C70" s="232"/>
      <c r="D70" s="233"/>
      <c r="E70" s="248" t="str">
        <f t="shared" ref="E70:E107" si="81">IF(C70="","",$E$8)</f>
        <v/>
      </c>
      <c r="F70" s="248"/>
      <c r="G70" s="246" t="str">
        <f t="shared" si="4"/>
        <v/>
      </c>
      <c r="H70" s="281" t="str">
        <f t="shared" ref="H70:H107" si="82">IF(C70="","",$H$8)</f>
        <v/>
      </c>
      <c r="I70" s="265" t="str">
        <f t="shared" ref="I70:I107" si="83">IF(C70="","",$I$8)</f>
        <v/>
      </c>
      <c r="J70" s="247" t="str">
        <f t="shared" si="5"/>
        <v/>
      </c>
      <c r="K70" s="239"/>
      <c r="L70" s="240">
        <f t="shared" si="0"/>
        <v>0</v>
      </c>
      <c r="M70" s="241">
        <f t="shared" si="6"/>
        <v>0.03</v>
      </c>
      <c r="N70" s="242">
        <f t="shared" si="65"/>
        <v>0</v>
      </c>
      <c r="O70" s="242">
        <f t="shared" si="66"/>
        <v>0</v>
      </c>
      <c r="P70" s="243">
        <f t="shared" si="67"/>
        <v>0</v>
      </c>
      <c r="Q70" s="243">
        <f t="shared" si="68"/>
        <v>0</v>
      </c>
      <c r="S70" s="225">
        <f t="shared" si="1"/>
        <v>0</v>
      </c>
      <c r="T70" s="226">
        <f t="shared" si="2"/>
        <v>0</v>
      </c>
      <c r="V70" s="123"/>
      <c r="W70" s="123"/>
      <c r="X70" s="123"/>
      <c r="Y70" s="123"/>
      <c r="AA70" s="190" t="e">
        <f t="shared" si="69"/>
        <v>#VALUE!</v>
      </c>
      <c r="AB70" s="190" t="e">
        <f t="shared" si="70"/>
        <v>#VALUE!</v>
      </c>
      <c r="AC70" s="191" t="e">
        <f t="shared" ca="1" si="71"/>
        <v>#VALUE!</v>
      </c>
      <c r="AD70" s="192">
        <f t="shared" ca="1" si="14"/>
        <v>44387</v>
      </c>
      <c r="AE70" s="191" t="e">
        <f t="shared" ca="1" si="72"/>
        <v>#VALUE!</v>
      </c>
      <c r="AF70" s="190" t="e">
        <f t="shared" si="73"/>
        <v>#VALUE!</v>
      </c>
      <c r="AG70" s="190" t="e">
        <f t="shared" si="74"/>
        <v>#VALUE!</v>
      </c>
      <c r="AH70" s="190" t="e">
        <f t="shared" si="75"/>
        <v>#VALUE!</v>
      </c>
      <c r="AI70" s="190" t="e">
        <f t="shared" si="76"/>
        <v>#VALUE!</v>
      </c>
      <c r="AJ70" s="190" t="e">
        <f t="shared" si="77"/>
        <v>#VALUE!</v>
      </c>
      <c r="AK70" s="190" t="e">
        <f t="shared" si="78"/>
        <v>#VALUE!</v>
      </c>
      <c r="AL70" s="190">
        <f t="shared" si="79"/>
        <v>0</v>
      </c>
    </row>
    <row r="71" spans="1:38" ht="23.25" customHeight="1" x14ac:dyDescent="0.15">
      <c r="A71" s="260">
        <f t="shared" si="80"/>
        <v>64</v>
      </c>
      <c r="B71" s="282" t="str">
        <f t="shared" si="3"/>
        <v>A팀</v>
      </c>
      <c r="C71" s="232"/>
      <c r="D71" s="233"/>
      <c r="E71" s="248" t="str">
        <f t="shared" si="81"/>
        <v/>
      </c>
      <c r="F71" s="248"/>
      <c r="G71" s="246" t="str">
        <f t="shared" si="4"/>
        <v/>
      </c>
      <c r="H71" s="281" t="str">
        <f t="shared" si="82"/>
        <v/>
      </c>
      <c r="I71" s="265" t="str">
        <f t="shared" si="83"/>
        <v/>
      </c>
      <c r="J71" s="247" t="str">
        <f t="shared" si="5"/>
        <v/>
      </c>
      <c r="K71" s="239"/>
      <c r="L71" s="240">
        <f t="shared" si="0"/>
        <v>0</v>
      </c>
      <c r="M71" s="241">
        <f t="shared" si="6"/>
        <v>0.03</v>
      </c>
      <c r="N71" s="242">
        <f t="shared" si="65"/>
        <v>0</v>
      </c>
      <c r="O71" s="242">
        <f t="shared" si="66"/>
        <v>0</v>
      </c>
      <c r="P71" s="243">
        <f t="shared" si="67"/>
        <v>0</v>
      </c>
      <c r="Q71" s="243">
        <f t="shared" si="68"/>
        <v>0</v>
      </c>
      <c r="S71" s="225">
        <f t="shared" si="1"/>
        <v>0</v>
      </c>
      <c r="T71" s="226">
        <f t="shared" si="2"/>
        <v>0</v>
      </c>
      <c r="V71" s="123"/>
      <c r="W71" s="123"/>
      <c r="X71" s="123"/>
      <c r="Y71" s="123"/>
      <c r="AA71" s="190" t="e">
        <f t="shared" si="69"/>
        <v>#VALUE!</v>
      </c>
      <c r="AB71" s="190" t="e">
        <f t="shared" si="70"/>
        <v>#VALUE!</v>
      </c>
      <c r="AC71" s="191" t="e">
        <f t="shared" ca="1" si="71"/>
        <v>#VALUE!</v>
      </c>
      <c r="AD71" s="192">
        <f t="shared" ca="1" si="14"/>
        <v>44387</v>
      </c>
      <c r="AE71" s="191" t="e">
        <f t="shared" ca="1" si="72"/>
        <v>#VALUE!</v>
      </c>
      <c r="AF71" s="190" t="e">
        <f t="shared" si="73"/>
        <v>#VALUE!</v>
      </c>
      <c r="AG71" s="190" t="e">
        <f t="shared" si="74"/>
        <v>#VALUE!</v>
      </c>
      <c r="AH71" s="190" t="e">
        <f t="shared" si="75"/>
        <v>#VALUE!</v>
      </c>
      <c r="AI71" s="190" t="e">
        <f t="shared" si="76"/>
        <v>#VALUE!</v>
      </c>
      <c r="AJ71" s="190" t="e">
        <f t="shared" si="77"/>
        <v>#VALUE!</v>
      </c>
      <c r="AK71" s="190" t="e">
        <f t="shared" si="78"/>
        <v>#VALUE!</v>
      </c>
      <c r="AL71" s="190">
        <f t="shared" si="79"/>
        <v>0</v>
      </c>
    </row>
    <row r="72" spans="1:38" ht="23.25" customHeight="1" x14ac:dyDescent="0.15">
      <c r="A72" s="260">
        <f t="shared" si="80"/>
        <v>65</v>
      </c>
      <c r="B72" s="282" t="str">
        <f t="shared" si="3"/>
        <v>A팀</v>
      </c>
      <c r="C72" s="232"/>
      <c r="D72" s="233"/>
      <c r="E72" s="248" t="str">
        <f t="shared" si="81"/>
        <v/>
      </c>
      <c r="F72" s="248"/>
      <c r="G72" s="246" t="str">
        <f t="shared" si="4"/>
        <v/>
      </c>
      <c r="H72" s="281" t="str">
        <f t="shared" si="82"/>
        <v/>
      </c>
      <c r="I72" s="265" t="str">
        <f t="shared" si="83"/>
        <v/>
      </c>
      <c r="J72" s="247" t="str">
        <f t="shared" si="5"/>
        <v/>
      </c>
      <c r="K72" s="239"/>
      <c r="L72" s="240">
        <f t="shared" ref="L72:L107" si="84">IF(OR($N$3=1,K72&lt;=33330),K72,TRUNC(K72/96.7%,-1))</f>
        <v>0</v>
      </c>
      <c r="M72" s="241">
        <f t="shared" si="6"/>
        <v>0.03</v>
      </c>
      <c r="N72" s="242">
        <f t="shared" si="65"/>
        <v>0</v>
      </c>
      <c r="O72" s="242">
        <f t="shared" si="66"/>
        <v>0</v>
      </c>
      <c r="P72" s="243">
        <f t="shared" si="67"/>
        <v>0</v>
      </c>
      <c r="Q72" s="243">
        <f t="shared" si="68"/>
        <v>0</v>
      </c>
      <c r="S72" s="225">
        <f t="shared" ref="S72:S107" si="85">IF($N$3=2,L72-(Q72-K72),0)</f>
        <v>0</v>
      </c>
      <c r="T72" s="226">
        <f t="shared" ref="T72:T107" si="86">IF($N$3=2,S72-L72,0)</f>
        <v>0</v>
      </c>
      <c r="V72" s="123"/>
      <c r="W72" s="123"/>
      <c r="X72" s="123"/>
      <c r="Y72" s="123"/>
      <c r="AA72" s="190" t="e">
        <f t="shared" si="69"/>
        <v>#VALUE!</v>
      </c>
      <c r="AB72" s="190" t="e">
        <f t="shared" si="70"/>
        <v>#VALUE!</v>
      </c>
      <c r="AC72" s="191" t="e">
        <f t="shared" ca="1" si="71"/>
        <v>#VALUE!</v>
      </c>
      <c r="AD72" s="192">
        <f t="shared" ca="1" si="14"/>
        <v>44387</v>
      </c>
      <c r="AE72" s="191" t="e">
        <f t="shared" ca="1" si="72"/>
        <v>#VALUE!</v>
      </c>
      <c r="AF72" s="190" t="e">
        <f t="shared" si="73"/>
        <v>#VALUE!</v>
      </c>
      <c r="AG72" s="190" t="e">
        <f t="shared" si="74"/>
        <v>#VALUE!</v>
      </c>
      <c r="AH72" s="190" t="e">
        <f t="shared" si="75"/>
        <v>#VALUE!</v>
      </c>
      <c r="AI72" s="190" t="e">
        <f t="shared" si="76"/>
        <v>#VALUE!</v>
      </c>
      <c r="AJ72" s="190" t="e">
        <f t="shared" si="77"/>
        <v>#VALUE!</v>
      </c>
      <c r="AK72" s="190" t="e">
        <f t="shared" si="78"/>
        <v>#VALUE!</v>
      </c>
      <c r="AL72" s="190">
        <f t="shared" si="79"/>
        <v>0</v>
      </c>
    </row>
    <row r="73" spans="1:38" ht="23.25" customHeight="1" x14ac:dyDescent="0.15">
      <c r="A73" s="260">
        <f t="shared" si="80"/>
        <v>66</v>
      </c>
      <c r="B73" s="282" t="str">
        <f t="shared" ref="B73:B107" si="87">$N$4</f>
        <v>A팀</v>
      </c>
      <c r="C73" s="232"/>
      <c r="D73" s="233"/>
      <c r="E73" s="248" t="str">
        <f t="shared" si="81"/>
        <v/>
      </c>
      <c r="F73" s="248"/>
      <c r="G73" s="246" t="str">
        <f t="shared" ref="G73:G107" si="88">IF(E73="","",VLOOKUP(E73,종목,2))</f>
        <v/>
      </c>
      <c r="H73" s="281" t="str">
        <f t="shared" si="82"/>
        <v/>
      </c>
      <c r="I73" s="265" t="str">
        <f t="shared" si="83"/>
        <v/>
      </c>
      <c r="J73" s="247" t="str">
        <f t="shared" ref="J73:J107" si="89">TEXT(I73,"aaa")</f>
        <v/>
      </c>
      <c r="K73" s="239"/>
      <c r="L73" s="240">
        <f t="shared" si="84"/>
        <v>0</v>
      </c>
      <c r="M73" s="241">
        <f t="shared" ref="M73:M107" si="90">$M$7</f>
        <v>0.03</v>
      </c>
      <c r="N73" s="242">
        <f t="shared" si="65"/>
        <v>0</v>
      </c>
      <c r="O73" s="242">
        <f t="shared" si="66"/>
        <v>0</v>
      </c>
      <c r="P73" s="243">
        <f t="shared" si="67"/>
        <v>0</v>
      </c>
      <c r="Q73" s="243">
        <f t="shared" si="68"/>
        <v>0</v>
      </c>
      <c r="S73" s="225">
        <f t="shared" si="85"/>
        <v>0</v>
      </c>
      <c r="T73" s="226">
        <f t="shared" si="86"/>
        <v>0</v>
      </c>
      <c r="V73" s="123"/>
      <c r="W73" s="123"/>
      <c r="X73" s="123"/>
      <c r="Y73" s="123"/>
      <c r="AA73" s="190" t="e">
        <f t="shared" si="69"/>
        <v>#VALUE!</v>
      </c>
      <c r="AB73" s="190" t="e">
        <f t="shared" si="70"/>
        <v>#VALUE!</v>
      </c>
      <c r="AC73" s="191" t="e">
        <f t="shared" ca="1" si="71"/>
        <v>#VALUE!</v>
      </c>
      <c r="AD73" s="192">
        <f t="shared" ref="AD73:AD107" ca="1" si="91">TODAY()</f>
        <v>44387</v>
      </c>
      <c r="AE73" s="191" t="e">
        <f t="shared" ca="1" si="72"/>
        <v>#VALUE!</v>
      </c>
      <c r="AF73" s="190" t="e">
        <f t="shared" si="73"/>
        <v>#VALUE!</v>
      </c>
      <c r="AG73" s="190" t="e">
        <f t="shared" si="74"/>
        <v>#VALUE!</v>
      </c>
      <c r="AH73" s="190" t="e">
        <f t="shared" si="75"/>
        <v>#VALUE!</v>
      </c>
      <c r="AI73" s="190" t="e">
        <f t="shared" si="76"/>
        <v>#VALUE!</v>
      </c>
      <c r="AJ73" s="190" t="e">
        <f t="shared" si="77"/>
        <v>#VALUE!</v>
      </c>
      <c r="AK73" s="190" t="e">
        <f t="shared" si="78"/>
        <v>#VALUE!</v>
      </c>
      <c r="AL73" s="190">
        <f t="shared" si="79"/>
        <v>0</v>
      </c>
    </row>
    <row r="74" spans="1:38" ht="23.25" customHeight="1" x14ac:dyDescent="0.15">
      <c r="A74" s="260">
        <f t="shared" si="80"/>
        <v>67</v>
      </c>
      <c r="B74" s="282" t="str">
        <f t="shared" si="87"/>
        <v>A팀</v>
      </c>
      <c r="C74" s="232"/>
      <c r="D74" s="233"/>
      <c r="E74" s="248" t="str">
        <f t="shared" si="81"/>
        <v/>
      </c>
      <c r="F74" s="248"/>
      <c r="G74" s="246" t="str">
        <f t="shared" si="88"/>
        <v/>
      </c>
      <c r="H74" s="281" t="str">
        <f t="shared" si="82"/>
        <v/>
      </c>
      <c r="I74" s="265" t="str">
        <f t="shared" si="83"/>
        <v/>
      </c>
      <c r="J74" s="247" t="str">
        <f t="shared" si="89"/>
        <v/>
      </c>
      <c r="K74" s="239"/>
      <c r="L74" s="240">
        <f t="shared" si="84"/>
        <v>0</v>
      </c>
      <c r="M74" s="241">
        <f t="shared" si="90"/>
        <v>0.03</v>
      </c>
      <c r="N74" s="242">
        <f t="shared" si="65"/>
        <v>0</v>
      </c>
      <c r="O74" s="242">
        <f t="shared" si="66"/>
        <v>0</v>
      </c>
      <c r="P74" s="243">
        <f t="shared" si="67"/>
        <v>0</v>
      </c>
      <c r="Q74" s="243">
        <f t="shared" si="68"/>
        <v>0</v>
      </c>
      <c r="S74" s="225">
        <f t="shared" si="85"/>
        <v>0</v>
      </c>
      <c r="T74" s="226">
        <f t="shared" si="86"/>
        <v>0</v>
      </c>
      <c r="V74" s="123"/>
      <c r="W74" s="123"/>
      <c r="X74" s="123"/>
      <c r="Y74" s="123"/>
      <c r="AA74" s="190" t="e">
        <f t="shared" si="69"/>
        <v>#VALUE!</v>
      </c>
      <c r="AB74" s="190" t="e">
        <f t="shared" si="70"/>
        <v>#VALUE!</v>
      </c>
      <c r="AC74" s="191" t="e">
        <f t="shared" ca="1" si="71"/>
        <v>#VALUE!</v>
      </c>
      <c r="AD74" s="192">
        <f t="shared" ca="1" si="91"/>
        <v>44387</v>
      </c>
      <c r="AE74" s="191" t="e">
        <f t="shared" ca="1" si="72"/>
        <v>#VALUE!</v>
      </c>
      <c r="AF74" s="190" t="e">
        <f t="shared" si="73"/>
        <v>#VALUE!</v>
      </c>
      <c r="AG74" s="190" t="e">
        <f t="shared" si="74"/>
        <v>#VALUE!</v>
      </c>
      <c r="AH74" s="190" t="e">
        <f t="shared" si="75"/>
        <v>#VALUE!</v>
      </c>
      <c r="AI74" s="190" t="e">
        <f t="shared" si="76"/>
        <v>#VALUE!</v>
      </c>
      <c r="AJ74" s="190" t="e">
        <f t="shared" si="77"/>
        <v>#VALUE!</v>
      </c>
      <c r="AK74" s="190" t="e">
        <f t="shared" si="78"/>
        <v>#VALUE!</v>
      </c>
      <c r="AL74" s="190">
        <f t="shared" si="79"/>
        <v>0</v>
      </c>
    </row>
    <row r="75" spans="1:38" ht="23.25" customHeight="1" x14ac:dyDescent="0.15">
      <c r="A75" s="260">
        <f t="shared" si="80"/>
        <v>68</v>
      </c>
      <c r="B75" s="282" t="str">
        <f t="shared" si="87"/>
        <v>A팀</v>
      </c>
      <c r="C75" s="232"/>
      <c r="D75" s="233"/>
      <c r="E75" s="248" t="str">
        <f t="shared" si="81"/>
        <v/>
      </c>
      <c r="F75" s="248"/>
      <c r="G75" s="246" t="str">
        <f t="shared" si="88"/>
        <v/>
      </c>
      <c r="H75" s="281" t="str">
        <f t="shared" si="82"/>
        <v/>
      </c>
      <c r="I75" s="265" t="str">
        <f t="shared" si="83"/>
        <v/>
      </c>
      <c r="J75" s="247" t="str">
        <f t="shared" si="89"/>
        <v/>
      </c>
      <c r="K75" s="239"/>
      <c r="L75" s="240">
        <f t="shared" si="84"/>
        <v>0</v>
      </c>
      <c r="M75" s="241">
        <f t="shared" si="90"/>
        <v>0.03</v>
      </c>
      <c r="N75" s="242">
        <f t="shared" si="65"/>
        <v>0</v>
      </c>
      <c r="O75" s="242">
        <f t="shared" si="66"/>
        <v>0</v>
      </c>
      <c r="P75" s="243">
        <f t="shared" si="67"/>
        <v>0</v>
      </c>
      <c r="Q75" s="243">
        <f t="shared" si="68"/>
        <v>0</v>
      </c>
      <c r="S75" s="225">
        <f t="shared" si="85"/>
        <v>0</v>
      </c>
      <c r="T75" s="226">
        <f t="shared" si="86"/>
        <v>0</v>
      </c>
      <c r="V75" s="123"/>
      <c r="W75" s="123"/>
      <c r="X75" s="123"/>
      <c r="Y75" s="123"/>
      <c r="AA75" s="190" t="e">
        <f t="shared" si="69"/>
        <v>#VALUE!</v>
      </c>
      <c r="AB75" s="190" t="e">
        <f t="shared" si="70"/>
        <v>#VALUE!</v>
      </c>
      <c r="AC75" s="191" t="e">
        <f t="shared" ca="1" si="71"/>
        <v>#VALUE!</v>
      </c>
      <c r="AD75" s="192">
        <f t="shared" ca="1" si="91"/>
        <v>44387</v>
      </c>
      <c r="AE75" s="191" t="e">
        <f t="shared" ca="1" si="72"/>
        <v>#VALUE!</v>
      </c>
      <c r="AF75" s="190" t="e">
        <f t="shared" si="73"/>
        <v>#VALUE!</v>
      </c>
      <c r="AG75" s="190" t="e">
        <f t="shared" si="74"/>
        <v>#VALUE!</v>
      </c>
      <c r="AH75" s="190" t="e">
        <f t="shared" si="75"/>
        <v>#VALUE!</v>
      </c>
      <c r="AI75" s="190" t="e">
        <f t="shared" si="76"/>
        <v>#VALUE!</v>
      </c>
      <c r="AJ75" s="190" t="e">
        <f t="shared" si="77"/>
        <v>#VALUE!</v>
      </c>
      <c r="AK75" s="190" t="e">
        <f t="shared" si="78"/>
        <v>#VALUE!</v>
      </c>
      <c r="AL75" s="190">
        <f t="shared" si="79"/>
        <v>0</v>
      </c>
    </row>
    <row r="76" spans="1:38" ht="23.25" customHeight="1" x14ac:dyDescent="0.15">
      <c r="A76" s="260">
        <f t="shared" si="80"/>
        <v>69</v>
      </c>
      <c r="B76" s="282" t="str">
        <f t="shared" si="87"/>
        <v>A팀</v>
      </c>
      <c r="C76" s="232"/>
      <c r="D76" s="233"/>
      <c r="E76" s="248" t="str">
        <f t="shared" si="81"/>
        <v/>
      </c>
      <c r="F76" s="248"/>
      <c r="G76" s="246" t="str">
        <f t="shared" si="88"/>
        <v/>
      </c>
      <c r="H76" s="281" t="str">
        <f t="shared" si="82"/>
        <v/>
      </c>
      <c r="I76" s="265" t="str">
        <f t="shared" si="83"/>
        <v/>
      </c>
      <c r="J76" s="247" t="str">
        <f t="shared" si="89"/>
        <v/>
      </c>
      <c r="K76" s="239"/>
      <c r="L76" s="240">
        <f t="shared" si="84"/>
        <v>0</v>
      </c>
      <c r="M76" s="241">
        <f t="shared" si="90"/>
        <v>0.03</v>
      </c>
      <c r="N76" s="242">
        <f t="shared" si="65"/>
        <v>0</v>
      </c>
      <c r="O76" s="242">
        <f t="shared" si="66"/>
        <v>0</v>
      </c>
      <c r="P76" s="243">
        <f t="shared" si="67"/>
        <v>0</v>
      </c>
      <c r="Q76" s="243">
        <f t="shared" si="68"/>
        <v>0</v>
      </c>
      <c r="S76" s="225">
        <f t="shared" si="85"/>
        <v>0</v>
      </c>
      <c r="T76" s="226">
        <f t="shared" si="86"/>
        <v>0</v>
      </c>
      <c r="V76" s="123"/>
      <c r="W76" s="123"/>
      <c r="X76" s="123"/>
      <c r="Y76" s="123"/>
      <c r="AA76" s="190" t="e">
        <f t="shared" si="69"/>
        <v>#VALUE!</v>
      </c>
      <c r="AB76" s="190" t="e">
        <f t="shared" si="70"/>
        <v>#VALUE!</v>
      </c>
      <c r="AC76" s="191" t="e">
        <f t="shared" ca="1" si="71"/>
        <v>#VALUE!</v>
      </c>
      <c r="AD76" s="192">
        <f t="shared" ca="1" si="91"/>
        <v>44387</v>
      </c>
      <c r="AE76" s="191" t="e">
        <f t="shared" ca="1" si="72"/>
        <v>#VALUE!</v>
      </c>
      <c r="AF76" s="190" t="e">
        <f t="shared" si="73"/>
        <v>#VALUE!</v>
      </c>
      <c r="AG76" s="190" t="e">
        <f t="shared" si="74"/>
        <v>#VALUE!</v>
      </c>
      <c r="AH76" s="190" t="e">
        <f t="shared" si="75"/>
        <v>#VALUE!</v>
      </c>
      <c r="AI76" s="190" t="e">
        <f t="shared" si="76"/>
        <v>#VALUE!</v>
      </c>
      <c r="AJ76" s="190" t="e">
        <f t="shared" si="77"/>
        <v>#VALUE!</v>
      </c>
      <c r="AK76" s="190" t="e">
        <f t="shared" si="78"/>
        <v>#VALUE!</v>
      </c>
      <c r="AL76" s="190">
        <f t="shared" si="79"/>
        <v>0</v>
      </c>
    </row>
    <row r="77" spans="1:38" ht="23.25" customHeight="1" x14ac:dyDescent="0.15">
      <c r="A77" s="260">
        <f t="shared" si="80"/>
        <v>70</v>
      </c>
      <c r="B77" s="282" t="str">
        <f t="shared" si="87"/>
        <v>A팀</v>
      </c>
      <c r="C77" s="232"/>
      <c r="D77" s="233"/>
      <c r="E77" s="248" t="str">
        <f t="shared" si="81"/>
        <v/>
      </c>
      <c r="F77" s="248"/>
      <c r="G77" s="246" t="str">
        <f t="shared" si="88"/>
        <v/>
      </c>
      <c r="H77" s="281" t="str">
        <f t="shared" si="82"/>
        <v/>
      </c>
      <c r="I77" s="265" t="str">
        <f t="shared" si="83"/>
        <v/>
      </c>
      <c r="J77" s="247" t="str">
        <f t="shared" si="89"/>
        <v/>
      </c>
      <c r="K77" s="239"/>
      <c r="L77" s="240">
        <f t="shared" si="84"/>
        <v>0</v>
      </c>
      <c r="M77" s="241">
        <f t="shared" si="90"/>
        <v>0.03</v>
      </c>
      <c r="N77" s="242">
        <f t="shared" si="65"/>
        <v>0</v>
      </c>
      <c r="O77" s="242">
        <f t="shared" si="66"/>
        <v>0</v>
      </c>
      <c r="P77" s="243">
        <f t="shared" si="67"/>
        <v>0</v>
      </c>
      <c r="Q77" s="243">
        <f t="shared" si="68"/>
        <v>0</v>
      </c>
      <c r="S77" s="225">
        <f t="shared" si="85"/>
        <v>0</v>
      </c>
      <c r="T77" s="226">
        <f t="shared" si="86"/>
        <v>0</v>
      </c>
      <c r="V77" s="123"/>
      <c r="W77" s="123"/>
      <c r="X77" s="123"/>
      <c r="Y77" s="123"/>
      <c r="AA77" s="190" t="e">
        <f t="shared" si="69"/>
        <v>#VALUE!</v>
      </c>
      <c r="AB77" s="190" t="e">
        <f t="shared" si="70"/>
        <v>#VALUE!</v>
      </c>
      <c r="AC77" s="191" t="e">
        <f t="shared" ca="1" si="71"/>
        <v>#VALUE!</v>
      </c>
      <c r="AD77" s="192">
        <f t="shared" ca="1" si="91"/>
        <v>44387</v>
      </c>
      <c r="AE77" s="191" t="e">
        <f t="shared" ca="1" si="72"/>
        <v>#VALUE!</v>
      </c>
      <c r="AF77" s="190" t="e">
        <f t="shared" si="73"/>
        <v>#VALUE!</v>
      </c>
      <c r="AG77" s="190" t="e">
        <f t="shared" si="74"/>
        <v>#VALUE!</v>
      </c>
      <c r="AH77" s="190" t="e">
        <f t="shared" si="75"/>
        <v>#VALUE!</v>
      </c>
      <c r="AI77" s="190" t="e">
        <f t="shared" si="76"/>
        <v>#VALUE!</v>
      </c>
      <c r="AJ77" s="190" t="e">
        <f t="shared" si="77"/>
        <v>#VALUE!</v>
      </c>
      <c r="AK77" s="190" t="e">
        <f t="shared" si="78"/>
        <v>#VALUE!</v>
      </c>
      <c r="AL77" s="190">
        <f t="shared" si="79"/>
        <v>0</v>
      </c>
    </row>
    <row r="78" spans="1:38" ht="23.25" customHeight="1" x14ac:dyDescent="0.15">
      <c r="A78" s="260">
        <f t="shared" si="80"/>
        <v>71</v>
      </c>
      <c r="B78" s="282" t="str">
        <f t="shared" si="87"/>
        <v>A팀</v>
      </c>
      <c r="C78" s="232"/>
      <c r="D78" s="233"/>
      <c r="E78" s="248" t="str">
        <f t="shared" si="81"/>
        <v/>
      </c>
      <c r="F78" s="248"/>
      <c r="G78" s="246" t="str">
        <f t="shared" si="88"/>
        <v/>
      </c>
      <c r="H78" s="281" t="str">
        <f t="shared" si="82"/>
        <v/>
      </c>
      <c r="I78" s="265" t="str">
        <f t="shared" si="83"/>
        <v/>
      </c>
      <c r="J78" s="247" t="str">
        <f t="shared" si="89"/>
        <v/>
      </c>
      <c r="K78" s="239"/>
      <c r="L78" s="240">
        <f t="shared" si="84"/>
        <v>0</v>
      </c>
      <c r="M78" s="241">
        <f t="shared" si="90"/>
        <v>0.03</v>
      </c>
      <c r="N78" s="242">
        <f t="shared" si="65"/>
        <v>0</v>
      </c>
      <c r="O78" s="242">
        <f t="shared" si="66"/>
        <v>0</v>
      </c>
      <c r="P78" s="243">
        <f t="shared" si="67"/>
        <v>0</v>
      </c>
      <c r="Q78" s="243">
        <f t="shared" si="68"/>
        <v>0</v>
      </c>
      <c r="S78" s="225">
        <f t="shared" si="85"/>
        <v>0</v>
      </c>
      <c r="T78" s="226">
        <f t="shared" si="86"/>
        <v>0</v>
      </c>
      <c r="V78" s="123"/>
      <c r="W78" s="123"/>
      <c r="X78" s="123"/>
      <c r="Y78" s="123"/>
      <c r="AA78" s="190" t="e">
        <f t="shared" si="69"/>
        <v>#VALUE!</v>
      </c>
      <c r="AB78" s="190" t="e">
        <f t="shared" si="70"/>
        <v>#VALUE!</v>
      </c>
      <c r="AC78" s="191" t="e">
        <f t="shared" ca="1" si="71"/>
        <v>#VALUE!</v>
      </c>
      <c r="AD78" s="192">
        <f t="shared" ca="1" si="91"/>
        <v>44387</v>
      </c>
      <c r="AE78" s="191" t="e">
        <f t="shared" ca="1" si="72"/>
        <v>#VALUE!</v>
      </c>
      <c r="AF78" s="190" t="e">
        <f t="shared" si="73"/>
        <v>#VALUE!</v>
      </c>
      <c r="AG78" s="190" t="e">
        <f t="shared" si="74"/>
        <v>#VALUE!</v>
      </c>
      <c r="AH78" s="190" t="e">
        <f t="shared" si="75"/>
        <v>#VALUE!</v>
      </c>
      <c r="AI78" s="190" t="e">
        <f t="shared" si="76"/>
        <v>#VALUE!</v>
      </c>
      <c r="AJ78" s="190" t="e">
        <f t="shared" si="77"/>
        <v>#VALUE!</v>
      </c>
      <c r="AK78" s="190" t="e">
        <f t="shared" si="78"/>
        <v>#VALUE!</v>
      </c>
      <c r="AL78" s="190">
        <f t="shared" si="79"/>
        <v>0</v>
      </c>
    </row>
    <row r="79" spans="1:38" ht="23.25" customHeight="1" x14ac:dyDescent="0.15">
      <c r="A79" s="260">
        <f t="shared" si="80"/>
        <v>72</v>
      </c>
      <c r="B79" s="282" t="str">
        <f t="shared" si="87"/>
        <v>A팀</v>
      </c>
      <c r="C79" s="232"/>
      <c r="D79" s="233"/>
      <c r="E79" s="248" t="str">
        <f t="shared" si="81"/>
        <v/>
      </c>
      <c r="F79" s="248"/>
      <c r="G79" s="246" t="str">
        <f t="shared" si="88"/>
        <v/>
      </c>
      <c r="H79" s="281" t="str">
        <f t="shared" si="82"/>
        <v/>
      </c>
      <c r="I79" s="265" t="str">
        <f t="shared" si="83"/>
        <v/>
      </c>
      <c r="J79" s="247" t="str">
        <f t="shared" si="89"/>
        <v/>
      </c>
      <c r="K79" s="239"/>
      <c r="L79" s="240">
        <f t="shared" si="84"/>
        <v>0</v>
      </c>
      <c r="M79" s="241">
        <f t="shared" si="90"/>
        <v>0.03</v>
      </c>
      <c r="N79" s="242">
        <f t="shared" si="65"/>
        <v>0</v>
      </c>
      <c r="O79" s="242">
        <f t="shared" si="66"/>
        <v>0</v>
      </c>
      <c r="P79" s="243">
        <f t="shared" si="67"/>
        <v>0</v>
      </c>
      <c r="Q79" s="243">
        <f t="shared" si="68"/>
        <v>0</v>
      </c>
      <c r="S79" s="225">
        <f t="shared" si="85"/>
        <v>0</v>
      </c>
      <c r="T79" s="226">
        <f t="shared" si="86"/>
        <v>0</v>
      </c>
      <c r="V79" s="123"/>
      <c r="W79" s="123"/>
      <c r="X79" s="123"/>
      <c r="Y79" s="123"/>
      <c r="AA79" s="190" t="e">
        <f t="shared" si="69"/>
        <v>#VALUE!</v>
      </c>
      <c r="AB79" s="190" t="e">
        <f t="shared" si="70"/>
        <v>#VALUE!</v>
      </c>
      <c r="AC79" s="191" t="e">
        <f t="shared" ca="1" si="71"/>
        <v>#VALUE!</v>
      </c>
      <c r="AD79" s="192">
        <f t="shared" ca="1" si="91"/>
        <v>44387</v>
      </c>
      <c r="AE79" s="191" t="e">
        <f t="shared" ca="1" si="72"/>
        <v>#VALUE!</v>
      </c>
      <c r="AF79" s="190" t="e">
        <f t="shared" si="73"/>
        <v>#VALUE!</v>
      </c>
      <c r="AG79" s="190" t="e">
        <f t="shared" si="74"/>
        <v>#VALUE!</v>
      </c>
      <c r="AH79" s="190" t="e">
        <f t="shared" si="75"/>
        <v>#VALUE!</v>
      </c>
      <c r="AI79" s="190" t="e">
        <f t="shared" si="76"/>
        <v>#VALUE!</v>
      </c>
      <c r="AJ79" s="190" t="e">
        <f t="shared" si="77"/>
        <v>#VALUE!</v>
      </c>
      <c r="AK79" s="190" t="e">
        <f t="shared" si="78"/>
        <v>#VALUE!</v>
      </c>
      <c r="AL79" s="190">
        <f t="shared" si="79"/>
        <v>0</v>
      </c>
    </row>
    <row r="80" spans="1:38" ht="23.25" customHeight="1" x14ac:dyDescent="0.15">
      <c r="A80" s="260">
        <f t="shared" si="80"/>
        <v>73</v>
      </c>
      <c r="B80" s="282" t="str">
        <f t="shared" si="87"/>
        <v>A팀</v>
      </c>
      <c r="C80" s="232"/>
      <c r="D80" s="233"/>
      <c r="E80" s="248" t="str">
        <f t="shared" si="81"/>
        <v/>
      </c>
      <c r="F80" s="248"/>
      <c r="G80" s="246" t="str">
        <f t="shared" si="88"/>
        <v/>
      </c>
      <c r="H80" s="281" t="str">
        <f t="shared" si="82"/>
        <v/>
      </c>
      <c r="I80" s="265" t="str">
        <f t="shared" si="83"/>
        <v/>
      </c>
      <c r="J80" s="247" t="str">
        <f t="shared" si="89"/>
        <v/>
      </c>
      <c r="K80" s="239"/>
      <c r="L80" s="240">
        <f t="shared" si="84"/>
        <v>0</v>
      </c>
      <c r="M80" s="241">
        <f t="shared" si="90"/>
        <v>0.03</v>
      </c>
      <c r="N80" s="242">
        <f t="shared" si="65"/>
        <v>0</v>
      </c>
      <c r="O80" s="242">
        <f t="shared" si="66"/>
        <v>0</v>
      </c>
      <c r="P80" s="243">
        <f t="shared" si="67"/>
        <v>0</v>
      </c>
      <c r="Q80" s="243">
        <f t="shared" si="68"/>
        <v>0</v>
      </c>
      <c r="S80" s="225">
        <f t="shared" si="85"/>
        <v>0</v>
      </c>
      <c r="T80" s="226">
        <f t="shared" si="86"/>
        <v>0</v>
      </c>
      <c r="V80" s="123"/>
      <c r="W80" s="123"/>
      <c r="X80" s="123"/>
      <c r="Y80" s="123"/>
      <c r="AA80" s="190" t="e">
        <f t="shared" si="69"/>
        <v>#VALUE!</v>
      </c>
      <c r="AB80" s="190" t="e">
        <f t="shared" si="70"/>
        <v>#VALUE!</v>
      </c>
      <c r="AC80" s="191" t="e">
        <f t="shared" ca="1" si="71"/>
        <v>#VALUE!</v>
      </c>
      <c r="AD80" s="192">
        <f t="shared" ca="1" si="91"/>
        <v>44387</v>
      </c>
      <c r="AE80" s="191" t="e">
        <f t="shared" ca="1" si="72"/>
        <v>#VALUE!</v>
      </c>
      <c r="AF80" s="190" t="e">
        <f t="shared" si="73"/>
        <v>#VALUE!</v>
      </c>
      <c r="AG80" s="190" t="e">
        <f t="shared" si="74"/>
        <v>#VALUE!</v>
      </c>
      <c r="AH80" s="190" t="e">
        <f t="shared" si="75"/>
        <v>#VALUE!</v>
      </c>
      <c r="AI80" s="190" t="e">
        <f t="shared" si="76"/>
        <v>#VALUE!</v>
      </c>
      <c r="AJ80" s="190" t="e">
        <f t="shared" si="77"/>
        <v>#VALUE!</v>
      </c>
      <c r="AK80" s="190" t="e">
        <f t="shared" si="78"/>
        <v>#VALUE!</v>
      </c>
      <c r="AL80" s="190">
        <f t="shared" si="79"/>
        <v>0</v>
      </c>
    </row>
    <row r="81" spans="1:38" ht="23.25" customHeight="1" x14ac:dyDescent="0.15">
      <c r="A81" s="260">
        <f t="shared" si="80"/>
        <v>74</v>
      </c>
      <c r="B81" s="282" t="str">
        <f t="shared" si="87"/>
        <v>A팀</v>
      </c>
      <c r="C81" s="232"/>
      <c r="D81" s="233"/>
      <c r="E81" s="248" t="str">
        <f t="shared" si="81"/>
        <v/>
      </c>
      <c r="F81" s="248"/>
      <c r="G81" s="246" t="str">
        <f t="shared" si="88"/>
        <v/>
      </c>
      <c r="H81" s="281" t="str">
        <f t="shared" si="82"/>
        <v/>
      </c>
      <c r="I81" s="265" t="str">
        <f t="shared" si="83"/>
        <v/>
      </c>
      <c r="J81" s="247" t="str">
        <f t="shared" si="89"/>
        <v/>
      </c>
      <c r="K81" s="239"/>
      <c r="L81" s="240">
        <f t="shared" si="84"/>
        <v>0</v>
      </c>
      <c r="M81" s="241">
        <f t="shared" si="90"/>
        <v>0.03</v>
      </c>
      <c r="N81" s="242">
        <f t="shared" si="65"/>
        <v>0</v>
      </c>
      <c r="O81" s="242">
        <f t="shared" si="66"/>
        <v>0</v>
      </c>
      <c r="P81" s="243">
        <f t="shared" si="67"/>
        <v>0</v>
      </c>
      <c r="Q81" s="243">
        <f t="shared" si="68"/>
        <v>0</v>
      </c>
      <c r="S81" s="225">
        <f t="shared" si="85"/>
        <v>0</v>
      </c>
      <c r="T81" s="226">
        <f t="shared" si="86"/>
        <v>0</v>
      </c>
      <c r="V81" s="123"/>
      <c r="W81" s="123"/>
      <c r="X81" s="123"/>
      <c r="Y81" s="123"/>
      <c r="AA81" s="190" t="e">
        <f t="shared" si="69"/>
        <v>#VALUE!</v>
      </c>
      <c r="AB81" s="190" t="e">
        <f t="shared" si="70"/>
        <v>#VALUE!</v>
      </c>
      <c r="AC81" s="191" t="e">
        <f t="shared" ca="1" si="71"/>
        <v>#VALUE!</v>
      </c>
      <c r="AD81" s="192">
        <f t="shared" ca="1" si="91"/>
        <v>44387</v>
      </c>
      <c r="AE81" s="191" t="e">
        <f t="shared" ca="1" si="72"/>
        <v>#VALUE!</v>
      </c>
      <c r="AF81" s="190" t="e">
        <f t="shared" si="73"/>
        <v>#VALUE!</v>
      </c>
      <c r="AG81" s="190" t="e">
        <f t="shared" si="74"/>
        <v>#VALUE!</v>
      </c>
      <c r="AH81" s="190" t="e">
        <f t="shared" si="75"/>
        <v>#VALUE!</v>
      </c>
      <c r="AI81" s="190" t="e">
        <f t="shared" si="76"/>
        <v>#VALUE!</v>
      </c>
      <c r="AJ81" s="190" t="e">
        <f t="shared" si="77"/>
        <v>#VALUE!</v>
      </c>
      <c r="AK81" s="190" t="e">
        <f t="shared" si="78"/>
        <v>#VALUE!</v>
      </c>
      <c r="AL81" s="190">
        <f t="shared" si="79"/>
        <v>0</v>
      </c>
    </row>
    <row r="82" spans="1:38" ht="23.25" customHeight="1" x14ac:dyDescent="0.15">
      <c r="A82" s="260">
        <f t="shared" si="80"/>
        <v>75</v>
      </c>
      <c r="B82" s="282" t="str">
        <f t="shared" si="87"/>
        <v>A팀</v>
      </c>
      <c r="C82" s="232"/>
      <c r="D82" s="233"/>
      <c r="E82" s="248" t="str">
        <f t="shared" si="81"/>
        <v/>
      </c>
      <c r="F82" s="248"/>
      <c r="G82" s="246" t="str">
        <f t="shared" si="88"/>
        <v/>
      </c>
      <c r="H82" s="281" t="str">
        <f t="shared" si="82"/>
        <v/>
      </c>
      <c r="I82" s="265" t="str">
        <f t="shared" si="83"/>
        <v/>
      </c>
      <c r="J82" s="247" t="str">
        <f t="shared" si="89"/>
        <v/>
      </c>
      <c r="K82" s="239"/>
      <c r="L82" s="240">
        <f t="shared" si="84"/>
        <v>0</v>
      </c>
      <c r="M82" s="241">
        <f t="shared" si="90"/>
        <v>0.03</v>
      </c>
      <c r="N82" s="242">
        <f t="shared" si="65"/>
        <v>0</v>
      </c>
      <c r="O82" s="242">
        <f t="shared" si="66"/>
        <v>0</v>
      </c>
      <c r="P82" s="243">
        <f t="shared" si="67"/>
        <v>0</v>
      </c>
      <c r="Q82" s="243">
        <f t="shared" si="68"/>
        <v>0</v>
      </c>
      <c r="S82" s="225">
        <f t="shared" si="85"/>
        <v>0</v>
      </c>
      <c r="T82" s="226">
        <f t="shared" si="86"/>
        <v>0</v>
      </c>
      <c r="V82" s="123"/>
      <c r="W82" s="123"/>
      <c r="X82" s="123"/>
      <c r="Y82" s="123"/>
      <c r="AA82" s="190" t="e">
        <f t="shared" si="69"/>
        <v>#VALUE!</v>
      </c>
      <c r="AB82" s="190" t="e">
        <f t="shared" si="70"/>
        <v>#VALUE!</v>
      </c>
      <c r="AC82" s="191" t="e">
        <f t="shared" ca="1" si="71"/>
        <v>#VALUE!</v>
      </c>
      <c r="AD82" s="192">
        <f t="shared" ca="1" si="91"/>
        <v>44387</v>
      </c>
      <c r="AE82" s="191" t="e">
        <f t="shared" ca="1" si="72"/>
        <v>#VALUE!</v>
      </c>
      <c r="AF82" s="190" t="e">
        <f t="shared" si="73"/>
        <v>#VALUE!</v>
      </c>
      <c r="AG82" s="190" t="e">
        <f t="shared" si="74"/>
        <v>#VALUE!</v>
      </c>
      <c r="AH82" s="190" t="e">
        <f t="shared" si="75"/>
        <v>#VALUE!</v>
      </c>
      <c r="AI82" s="190" t="e">
        <f t="shared" si="76"/>
        <v>#VALUE!</v>
      </c>
      <c r="AJ82" s="190" t="e">
        <f t="shared" si="77"/>
        <v>#VALUE!</v>
      </c>
      <c r="AK82" s="190" t="e">
        <f t="shared" si="78"/>
        <v>#VALUE!</v>
      </c>
      <c r="AL82" s="190">
        <f t="shared" si="79"/>
        <v>0</v>
      </c>
    </row>
    <row r="83" spans="1:38" ht="23.25" customHeight="1" x14ac:dyDescent="0.15">
      <c r="A83" s="260">
        <f t="shared" si="80"/>
        <v>76</v>
      </c>
      <c r="B83" s="282" t="str">
        <f t="shared" si="87"/>
        <v>A팀</v>
      </c>
      <c r="C83" s="232"/>
      <c r="D83" s="233"/>
      <c r="E83" s="248" t="str">
        <f t="shared" si="81"/>
        <v/>
      </c>
      <c r="F83" s="248"/>
      <c r="G83" s="246" t="str">
        <f t="shared" si="88"/>
        <v/>
      </c>
      <c r="H83" s="281" t="str">
        <f t="shared" si="82"/>
        <v/>
      </c>
      <c r="I83" s="265" t="str">
        <f t="shared" si="83"/>
        <v/>
      </c>
      <c r="J83" s="247" t="str">
        <f t="shared" si="89"/>
        <v/>
      </c>
      <c r="K83" s="239"/>
      <c r="L83" s="240">
        <f t="shared" si="84"/>
        <v>0</v>
      </c>
      <c r="M83" s="241">
        <f t="shared" si="90"/>
        <v>0.03</v>
      </c>
      <c r="N83" s="242">
        <f t="shared" si="65"/>
        <v>0</v>
      </c>
      <c r="O83" s="242">
        <f t="shared" si="66"/>
        <v>0</v>
      </c>
      <c r="P83" s="243">
        <f t="shared" si="67"/>
        <v>0</v>
      </c>
      <c r="Q83" s="243">
        <f t="shared" si="68"/>
        <v>0</v>
      </c>
      <c r="S83" s="225">
        <f t="shared" si="85"/>
        <v>0</v>
      </c>
      <c r="T83" s="226">
        <f t="shared" si="86"/>
        <v>0</v>
      </c>
      <c r="V83" s="123"/>
      <c r="W83" s="123"/>
      <c r="X83" s="123"/>
      <c r="Y83" s="123"/>
      <c r="AA83" s="190" t="e">
        <f t="shared" si="69"/>
        <v>#VALUE!</v>
      </c>
      <c r="AB83" s="190" t="e">
        <f t="shared" si="70"/>
        <v>#VALUE!</v>
      </c>
      <c r="AC83" s="191" t="e">
        <f t="shared" ca="1" si="71"/>
        <v>#VALUE!</v>
      </c>
      <c r="AD83" s="192">
        <f t="shared" ca="1" si="91"/>
        <v>44387</v>
      </c>
      <c r="AE83" s="191" t="e">
        <f t="shared" ca="1" si="72"/>
        <v>#VALUE!</v>
      </c>
      <c r="AF83" s="190" t="e">
        <f t="shared" si="73"/>
        <v>#VALUE!</v>
      </c>
      <c r="AG83" s="190" t="e">
        <f t="shared" si="74"/>
        <v>#VALUE!</v>
      </c>
      <c r="AH83" s="190" t="e">
        <f t="shared" si="75"/>
        <v>#VALUE!</v>
      </c>
      <c r="AI83" s="190" t="e">
        <f t="shared" si="76"/>
        <v>#VALUE!</v>
      </c>
      <c r="AJ83" s="190" t="e">
        <f t="shared" si="77"/>
        <v>#VALUE!</v>
      </c>
      <c r="AK83" s="190" t="e">
        <f t="shared" si="78"/>
        <v>#VALUE!</v>
      </c>
      <c r="AL83" s="190">
        <f t="shared" si="79"/>
        <v>0</v>
      </c>
    </row>
    <row r="84" spans="1:38" ht="23.25" customHeight="1" x14ac:dyDescent="0.15">
      <c r="A84" s="260">
        <f t="shared" si="80"/>
        <v>77</v>
      </c>
      <c r="B84" s="282" t="str">
        <f t="shared" si="87"/>
        <v>A팀</v>
      </c>
      <c r="C84" s="232"/>
      <c r="D84" s="233"/>
      <c r="E84" s="248" t="str">
        <f t="shared" si="81"/>
        <v/>
      </c>
      <c r="F84" s="248"/>
      <c r="G84" s="246" t="str">
        <f t="shared" si="88"/>
        <v/>
      </c>
      <c r="H84" s="281" t="str">
        <f t="shared" si="82"/>
        <v/>
      </c>
      <c r="I84" s="265" t="str">
        <f t="shared" si="83"/>
        <v/>
      </c>
      <c r="J84" s="247" t="str">
        <f t="shared" si="89"/>
        <v/>
      </c>
      <c r="K84" s="239"/>
      <c r="L84" s="240">
        <f t="shared" si="84"/>
        <v>0</v>
      </c>
      <c r="M84" s="241">
        <f t="shared" si="90"/>
        <v>0.03</v>
      </c>
      <c r="N84" s="242">
        <f t="shared" si="65"/>
        <v>0</v>
      </c>
      <c r="O84" s="242">
        <f t="shared" si="66"/>
        <v>0</v>
      </c>
      <c r="P84" s="243">
        <f t="shared" si="67"/>
        <v>0</v>
      </c>
      <c r="Q84" s="243">
        <f t="shared" si="68"/>
        <v>0</v>
      </c>
      <c r="S84" s="225">
        <f t="shared" si="85"/>
        <v>0</v>
      </c>
      <c r="T84" s="226">
        <f t="shared" si="86"/>
        <v>0</v>
      </c>
      <c r="V84" s="123"/>
      <c r="W84" s="123"/>
      <c r="X84" s="123"/>
      <c r="Y84" s="123"/>
      <c r="AA84" s="190" t="e">
        <f t="shared" si="69"/>
        <v>#VALUE!</v>
      </c>
      <c r="AB84" s="190" t="e">
        <f t="shared" si="70"/>
        <v>#VALUE!</v>
      </c>
      <c r="AC84" s="191" t="e">
        <f t="shared" ca="1" si="71"/>
        <v>#VALUE!</v>
      </c>
      <c r="AD84" s="192">
        <f t="shared" ca="1" si="91"/>
        <v>44387</v>
      </c>
      <c r="AE84" s="191" t="e">
        <f t="shared" ca="1" si="72"/>
        <v>#VALUE!</v>
      </c>
      <c r="AF84" s="190" t="e">
        <f t="shared" si="73"/>
        <v>#VALUE!</v>
      </c>
      <c r="AG84" s="190" t="e">
        <f t="shared" si="74"/>
        <v>#VALUE!</v>
      </c>
      <c r="AH84" s="190" t="e">
        <f t="shared" si="75"/>
        <v>#VALUE!</v>
      </c>
      <c r="AI84" s="190" t="e">
        <f t="shared" si="76"/>
        <v>#VALUE!</v>
      </c>
      <c r="AJ84" s="190" t="e">
        <f t="shared" si="77"/>
        <v>#VALUE!</v>
      </c>
      <c r="AK84" s="190" t="e">
        <f t="shared" si="78"/>
        <v>#VALUE!</v>
      </c>
      <c r="AL84" s="190">
        <f t="shared" si="79"/>
        <v>0</v>
      </c>
    </row>
    <row r="85" spans="1:38" ht="23.25" customHeight="1" x14ac:dyDescent="0.15">
      <c r="A85" s="260">
        <f t="shared" si="80"/>
        <v>78</v>
      </c>
      <c r="B85" s="282" t="str">
        <f t="shared" si="87"/>
        <v>A팀</v>
      </c>
      <c r="C85" s="232"/>
      <c r="D85" s="233"/>
      <c r="E85" s="248" t="str">
        <f t="shared" si="81"/>
        <v/>
      </c>
      <c r="F85" s="248"/>
      <c r="G85" s="246" t="str">
        <f t="shared" si="88"/>
        <v/>
      </c>
      <c r="H85" s="281" t="str">
        <f t="shared" si="82"/>
        <v/>
      </c>
      <c r="I85" s="265" t="str">
        <f t="shared" si="83"/>
        <v/>
      </c>
      <c r="J85" s="247" t="str">
        <f t="shared" si="89"/>
        <v/>
      </c>
      <c r="K85" s="239"/>
      <c r="L85" s="240">
        <f t="shared" si="84"/>
        <v>0</v>
      </c>
      <c r="M85" s="241">
        <f t="shared" si="90"/>
        <v>0.03</v>
      </c>
      <c r="N85" s="242">
        <f t="shared" si="65"/>
        <v>0</v>
      </c>
      <c r="O85" s="242">
        <f t="shared" si="66"/>
        <v>0</v>
      </c>
      <c r="P85" s="243">
        <f t="shared" si="67"/>
        <v>0</v>
      </c>
      <c r="Q85" s="243">
        <f t="shared" si="68"/>
        <v>0</v>
      </c>
      <c r="S85" s="225">
        <f t="shared" si="85"/>
        <v>0</v>
      </c>
      <c r="T85" s="226">
        <f t="shared" si="86"/>
        <v>0</v>
      </c>
      <c r="V85" s="123"/>
      <c r="W85" s="123"/>
      <c r="X85" s="123"/>
      <c r="Y85" s="123"/>
      <c r="AA85" s="190" t="e">
        <f t="shared" si="69"/>
        <v>#VALUE!</v>
      </c>
      <c r="AB85" s="190" t="e">
        <f t="shared" si="70"/>
        <v>#VALUE!</v>
      </c>
      <c r="AC85" s="191" t="e">
        <f t="shared" ca="1" si="71"/>
        <v>#VALUE!</v>
      </c>
      <c r="AD85" s="192">
        <f t="shared" ca="1" si="91"/>
        <v>44387</v>
      </c>
      <c r="AE85" s="191" t="e">
        <f t="shared" ca="1" si="72"/>
        <v>#VALUE!</v>
      </c>
      <c r="AF85" s="190" t="e">
        <f t="shared" si="73"/>
        <v>#VALUE!</v>
      </c>
      <c r="AG85" s="190" t="e">
        <f t="shared" si="74"/>
        <v>#VALUE!</v>
      </c>
      <c r="AH85" s="190" t="e">
        <f t="shared" si="75"/>
        <v>#VALUE!</v>
      </c>
      <c r="AI85" s="190" t="e">
        <f t="shared" si="76"/>
        <v>#VALUE!</v>
      </c>
      <c r="AJ85" s="190" t="e">
        <f t="shared" si="77"/>
        <v>#VALUE!</v>
      </c>
      <c r="AK85" s="190" t="e">
        <f t="shared" si="78"/>
        <v>#VALUE!</v>
      </c>
      <c r="AL85" s="190">
        <f t="shared" si="79"/>
        <v>0</v>
      </c>
    </row>
    <row r="86" spans="1:38" ht="23.25" customHeight="1" x14ac:dyDescent="0.15">
      <c r="A86" s="260">
        <f t="shared" si="80"/>
        <v>79</v>
      </c>
      <c r="B86" s="282" t="str">
        <f t="shared" si="87"/>
        <v>A팀</v>
      </c>
      <c r="C86" s="232"/>
      <c r="D86" s="233"/>
      <c r="E86" s="248" t="str">
        <f t="shared" si="81"/>
        <v/>
      </c>
      <c r="F86" s="248"/>
      <c r="G86" s="246" t="str">
        <f t="shared" si="88"/>
        <v/>
      </c>
      <c r="H86" s="281" t="str">
        <f t="shared" si="82"/>
        <v/>
      </c>
      <c r="I86" s="265" t="str">
        <f t="shared" si="83"/>
        <v/>
      </c>
      <c r="J86" s="247" t="str">
        <f t="shared" si="89"/>
        <v/>
      </c>
      <c r="K86" s="239"/>
      <c r="L86" s="240">
        <f t="shared" si="84"/>
        <v>0</v>
      </c>
      <c r="M86" s="241">
        <f t="shared" si="90"/>
        <v>0.03</v>
      </c>
      <c r="N86" s="242">
        <f t="shared" si="65"/>
        <v>0</v>
      </c>
      <c r="O86" s="242">
        <f t="shared" si="66"/>
        <v>0</v>
      </c>
      <c r="P86" s="243">
        <f t="shared" si="67"/>
        <v>0</v>
      </c>
      <c r="Q86" s="243">
        <f t="shared" si="68"/>
        <v>0</v>
      </c>
      <c r="S86" s="225">
        <f t="shared" si="85"/>
        <v>0</v>
      </c>
      <c r="T86" s="226">
        <f t="shared" si="86"/>
        <v>0</v>
      </c>
      <c r="V86" s="123"/>
      <c r="W86" s="123"/>
      <c r="X86" s="123"/>
      <c r="Y86" s="123"/>
      <c r="AA86" s="190" t="e">
        <f t="shared" si="69"/>
        <v>#VALUE!</v>
      </c>
      <c r="AB86" s="190" t="e">
        <f t="shared" si="70"/>
        <v>#VALUE!</v>
      </c>
      <c r="AC86" s="191" t="e">
        <f t="shared" ca="1" si="71"/>
        <v>#VALUE!</v>
      </c>
      <c r="AD86" s="192">
        <f t="shared" ca="1" si="91"/>
        <v>44387</v>
      </c>
      <c r="AE86" s="191" t="e">
        <f t="shared" ca="1" si="72"/>
        <v>#VALUE!</v>
      </c>
      <c r="AF86" s="190" t="e">
        <f t="shared" si="73"/>
        <v>#VALUE!</v>
      </c>
      <c r="AG86" s="190" t="e">
        <f t="shared" si="74"/>
        <v>#VALUE!</v>
      </c>
      <c r="AH86" s="190" t="e">
        <f t="shared" si="75"/>
        <v>#VALUE!</v>
      </c>
      <c r="AI86" s="190" t="e">
        <f t="shared" si="76"/>
        <v>#VALUE!</v>
      </c>
      <c r="AJ86" s="190" t="e">
        <f t="shared" si="77"/>
        <v>#VALUE!</v>
      </c>
      <c r="AK86" s="190" t="e">
        <f t="shared" si="78"/>
        <v>#VALUE!</v>
      </c>
      <c r="AL86" s="190">
        <f t="shared" si="79"/>
        <v>0</v>
      </c>
    </row>
    <row r="87" spans="1:38" ht="23.25" customHeight="1" x14ac:dyDescent="0.15">
      <c r="A87" s="260">
        <f t="shared" si="80"/>
        <v>80</v>
      </c>
      <c r="B87" s="282" t="str">
        <f t="shared" si="87"/>
        <v>A팀</v>
      </c>
      <c r="C87" s="232"/>
      <c r="D87" s="233"/>
      <c r="E87" s="248" t="str">
        <f t="shared" si="81"/>
        <v/>
      </c>
      <c r="F87" s="248"/>
      <c r="G87" s="246" t="str">
        <f t="shared" si="88"/>
        <v/>
      </c>
      <c r="H87" s="281" t="str">
        <f t="shared" si="82"/>
        <v/>
      </c>
      <c r="I87" s="265" t="str">
        <f t="shared" si="83"/>
        <v/>
      </c>
      <c r="J87" s="247" t="str">
        <f t="shared" si="89"/>
        <v/>
      </c>
      <c r="K87" s="239"/>
      <c r="L87" s="240">
        <f t="shared" si="84"/>
        <v>0</v>
      </c>
      <c r="M87" s="241">
        <f t="shared" si="90"/>
        <v>0.03</v>
      </c>
      <c r="N87" s="242">
        <f t="shared" si="65"/>
        <v>0</v>
      </c>
      <c r="O87" s="242">
        <f t="shared" si="66"/>
        <v>0</v>
      </c>
      <c r="P87" s="243">
        <f t="shared" si="67"/>
        <v>0</v>
      </c>
      <c r="Q87" s="243">
        <f t="shared" si="68"/>
        <v>0</v>
      </c>
      <c r="S87" s="225">
        <f t="shared" si="85"/>
        <v>0</v>
      </c>
      <c r="T87" s="226">
        <f t="shared" si="86"/>
        <v>0</v>
      </c>
      <c r="V87" s="123"/>
      <c r="W87" s="123"/>
      <c r="X87" s="123"/>
      <c r="Y87" s="123"/>
      <c r="AA87" s="190" t="e">
        <f t="shared" si="69"/>
        <v>#VALUE!</v>
      </c>
      <c r="AB87" s="190" t="e">
        <f t="shared" si="70"/>
        <v>#VALUE!</v>
      </c>
      <c r="AC87" s="191" t="e">
        <f t="shared" ca="1" si="71"/>
        <v>#VALUE!</v>
      </c>
      <c r="AD87" s="192">
        <f t="shared" ca="1" si="91"/>
        <v>44387</v>
      </c>
      <c r="AE87" s="191" t="e">
        <f t="shared" ca="1" si="72"/>
        <v>#VALUE!</v>
      </c>
      <c r="AF87" s="190" t="e">
        <f t="shared" si="73"/>
        <v>#VALUE!</v>
      </c>
      <c r="AG87" s="190" t="e">
        <f t="shared" si="74"/>
        <v>#VALUE!</v>
      </c>
      <c r="AH87" s="190" t="e">
        <f t="shared" si="75"/>
        <v>#VALUE!</v>
      </c>
      <c r="AI87" s="190" t="e">
        <f t="shared" si="76"/>
        <v>#VALUE!</v>
      </c>
      <c r="AJ87" s="190" t="e">
        <f t="shared" si="77"/>
        <v>#VALUE!</v>
      </c>
      <c r="AK87" s="190" t="e">
        <f t="shared" si="78"/>
        <v>#VALUE!</v>
      </c>
      <c r="AL87" s="190">
        <f t="shared" si="79"/>
        <v>0</v>
      </c>
    </row>
    <row r="88" spans="1:38" ht="23.25" customHeight="1" x14ac:dyDescent="0.15">
      <c r="A88" s="260">
        <f t="shared" si="80"/>
        <v>81</v>
      </c>
      <c r="B88" s="282" t="str">
        <f t="shared" si="87"/>
        <v>A팀</v>
      </c>
      <c r="C88" s="232"/>
      <c r="D88" s="233"/>
      <c r="E88" s="248" t="str">
        <f t="shared" si="81"/>
        <v/>
      </c>
      <c r="F88" s="248"/>
      <c r="G88" s="246" t="str">
        <f t="shared" si="88"/>
        <v/>
      </c>
      <c r="H88" s="281" t="str">
        <f t="shared" si="82"/>
        <v/>
      </c>
      <c r="I88" s="265" t="str">
        <f t="shared" si="83"/>
        <v/>
      </c>
      <c r="J88" s="247" t="str">
        <f t="shared" si="89"/>
        <v/>
      </c>
      <c r="K88" s="239"/>
      <c r="L88" s="240">
        <f t="shared" si="84"/>
        <v>0</v>
      </c>
      <c r="M88" s="241">
        <f t="shared" si="90"/>
        <v>0.03</v>
      </c>
      <c r="N88" s="242">
        <f t="shared" si="65"/>
        <v>0</v>
      </c>
      <c r="O88" s="242">
        <f t="shared" si="66"/>
        <v>0</v>
      </c>
      <c r="P88" s="243">
        <f t="shared" si="67"/>
        <v>0</v>
      </c>
      <c r="Q88" s="243">
        <f t="shared" si="68"/>
        <v>0</v>
      </c>
      <c r="S88" s="225">
        <f t="shared" si="85"/>
        <v>0</v>
      </c>
      <c r="T88" s="226">
        <f t="shared" si="86"/>
        <v>0</v>
      </c>
      <c r="V88" s="123"/>
      <c r="W88" s="123"/>
      <c r="X88" s="123"/>
      <c r="Y88" s="123"/>
      <c r="AA88" s="190" t="e">
        <f t="shared" si="69"/>
        <v>#VALUE!</v>
      </c>
      <c r="AB88" s="190" t="e">
        <f t="shared" si="70"/>
        <v>#VALUE!</v>
      </c>
      <c r="AC88" s="191" t="e">
        <f t="shared" ca="1" si="71"/>
        <v>#VALUE!</v>
      </c>
      <c r="AD88" s="192">
        <f t="shared" ca="1" si="91"/>
        <v>44387</v>
      </c>
      <c r="AE88" s="191" t="e">
        <f t="shared" ca="1" si="72"/>
        <v>#VALUE!</v>
      </c>
      <c r="AF88" s="190" t="e">
        <f t="shared" si="73"/>
        <v>#VALUE!</v>
      </c>
      <c r="AG88" s="190" t="e">
        <f t="shared" si="74"/>
        <v>#VALUE!</v>
      </c>
      <c r="AH88" s="190" t="e">
        <f t="shared" si="75"/>
        <v>#VALUE!</v>
      </c>
      <c r="AI88" s="190" t="e">
        <f t="shared" si="76"/>
        <v>#VALUE!</v>
      </c>
      <c r="AJ88" s="190" t="e">
        <f t="shared" si="77"/>
        <v>#VALUE!</v>
      </c>
      <c r="AK88" s="190" t="e">
        <f t="shared" si="78"/>
        <v>#VALUE!</v>
      </c>
      <c r="AL88" s="190">
        <f t="shared" si="79"/>
        <v>0</v>
      </c>
    </row>
    <row r="89" spans="1:38" ht="23.25" customHeight="1" x14ac:dyDescent="0.15">
      <c r="A89" s="260">
        <f t="shared" si="80"/>
        <v>82</v>
      </c>
      <c r="B89" s="282" t="str">
        <f t="shared" si="87"/>
        <v>A팀</v>
      </c>
      <c r="C89" s="232"/>
      <c r="D89" s="233"/>
      <c r="E89" s="248" t="str">
        <f t="shared" si="81"/>
        <v/>
      </c>
      <c r="F89" s="248"/>
      <c r="G89" s="246" t="str">
        <f t="shared" si="88"/>
        <v/>
      </c>
      <c r="H89" s="281" t="str">
        <f t="shared" si="82"/>
        <v/>
      </c>
      <c r="I89" s="265" t="str">
        <f t="shared" si="83"/>
        <v/>
      </c>
      <c r="J89" s="247" t="str">
        <f t="shared" si="89"/>
        <v/>
      </c>
      <c r="K89" s="239"/>
      <c r="L89" s="240">
        <f t="shared" si="84"/>
        <v>0</v>
      </c>
      <c r="M89" s="241">
        <f t="shared" si="90"/>
        <v>0.03</v>
      </c>
      <c r="N89" s="242">
        <f t="shared" si="65"/>
        <v>0</v>
      </c>
      <c r="O89" s="242">
        <f t="shared" si="66"/>
        <v>0</v>
      </c>
      <c r="P89" s="243">
        <f t="shared" si="67"/>
        <v>0</v>
      </c>
      <c r="Q89" s="243">
        <f t="shared" si="68"/>
        <v>0</v>
      </c>
      <c r="S89" s="225">
        <f t="shared" si="85"/>
        <v>0</v>
      </c>
      <c r="T89" s="226">
        <f t="shared" si="86"/>
        <v>0</v>
      </c>
      <c r="V89" s="123"/>
      <c r="W89" s="123"/>
      <c r="X89" s="123"/>
      <c r="Y89" s="123"/>
      <c r="AA89" s="190" t="e">
        <f t="shared" si="69"/>
        <v>#VALUE!</v>
      </c>
      <c r="AB89" s="190" t="e">
        <f t="shared" si="70"/>
        <v>#VALUE!</v>
      </c>
      <c r="AC89" s="191" t="e">
        <f t="shared" ca="1" si="71"/>
        <v>#VALUE!</v>
      </c>
      <c r="AD89" s="192">
        <f t="shared" ca="1" si="91"/>
        <v>44387</v>
      </c>
      <c r="AE89" s="191" t="e">
        <f t="shared" ca="1" si="72"/>
        <v>#VALUE!</v>
      </c>
      <c r="AF89" s="190" t="e">
        <f t="shared" si="73"/>
        <v>#VALUE!</v>
      </c>
      <c r="AG89" s="190" t="e">
        <f t="shared" si="74"/>
        <v>#VALUE!</v>
      </c>
      <c r="AH89" s="190" t="e">
        <f t="shared" si="75"/>
        <v>#VALUE!</v>
      </c>
      <c r="AI89" s="190" t="e">
        <f t="shared" si="76"/>
        <v>#VALUE!</v>
      </c>
      <c r="AJ89" s="190" t="e">
        <f t="shared" si="77"/>
        <v>#VALUE!</v>
      </c>
      <c r="AK89" s="190" t="e">
        <f t="shared" si="78"/>
        <v>#VALUE!</v>
      </c>
      <c r="AL89" s="190">
        <f t="shared" si="79"/>
        <v>0</v>
      </c>
    </row>
    <row r="90" spans="1:38" ht="23.25" customHeight="1" x14ac:dyDescent="0.15">
      <c r="A90" s="260">
        <f t="shared" si="80"/>
        <v>83</v>
      </c>
      <c r="B90" s="282" t="str">
        <f t="shared" si="87"/>
        <v>A팀</v>
      </c>
      <c r="C90" s="232"/>
      <c r="D90" s="233"/>
      <c r="E90" s="248" t="str">
        <f t="shared" si="81"/>
        <v/>
      </c>
      <c r="F90" s="248"/>
      <c r="G90" s="246" t="str">
        <f t="shared" si="88"/>
        <v/>
      </c>
      <c r="H90" s="281" t="str">
        <f t="shared" si="82"/>
        <v/>
      </c>
      <c r="I90" s="265" t="str">
        <f t="shared" si="83"/>
        <v/>
      </c>
      <c r="J90" s="247" t="str">
        <f t="shared" si="89"/>
        <v/>
      </c>
      <c r="K90" s="239"/>
      <c r="L90" s="240">
        <f t="shared" si="84"/>
        <v>0</v>
      </c>
      <c r="M90" s="241">
        <f t="shared" si="90"/>
        <v>0.03</v>
      </c>
      <c r="N90" s="242">
        <f t="shared" si="65"/>
        <v>0</v>
      </c>
      <c r="O90" s="242">
        <f t="shared" si="66"/>
        <v>0</v>
      </c>
      <c r="P90" s="243">
        <f t="shared" si="67"/>
        <v>0</v>
      </c>
      <c r="Q90" s="243">
        <f t="shared" si="68"/>
        <v>0</v>
      </c>
      <c r="S90" s="225">
        <f t="shared" si="85"/>
        <v>0</v>
      </c>
      <c r="T90" s="226">
        <f t="shared" si="86"/>
        <v>0</v>
      </c>
      <c r="V90" s="123"/>
      <c r="W90" s="123"/>
      <c r="X90" s="123"/>
      <c r="Y90" s="123"/>
      <c r="AA90" s="190" t="e">
        <f t="shared" si="69"/>
        <v>#VALUE!</v>
      </c>
      <c r="AB90" s="190" t="e">
        <f t="shared" si="70"/>
        <v>#VALUE!</v>
      </c>
      <c r="AC90" s="191" t="e">
        <f t="shared" ca="1" si="71"/>
        <v>#VALUE!</v>
      </c>
      <c r="AD90" s="192">
        <f t="shared" ca="1" si="91"/>
        <v>44387</v>
      </c>
      <c r="AE90" s="191" t="e">
        <f t="shared" ca="1" si="72"/>
        <v>#VALUE!</v>
      </c>
      <c r="AF90" s="190" t="e">
        <f t="shared" si="73"/>
        <v>#VALUE!</v>
      </c>
      <c r="AG90" s="190" t="e">
        <f t="shared" si="74"/>
        <v>#VALUE!</v>
      </c>
      <c r="AH90" s="190" t="e">
        <f t="shared" si="75"/>
        <v>#VALUE!</v>
      </c>
      <c r="AI90" s="190" t="e">
        <f t="shared" si="76"/>
        <v>#VALUE!</v>
      </c>
      <c r="AJ90" s="190" t="e">
        <f t="shared" si="77"/>
        <v>#VALUE!</v>
      </c>
      <c r="AK90" s="190" t="e">
        <f t="shared" si="78"/>
        <v>#VALUE!</v>
      </c>
      <c r="AL90" s="190">
        <f t="shared" si="79"/>
        <v>0</v>
      </c>
    </row>
    <row r="91" spans="1:38" ht="23.25" customHeight="1" x14ac:dyDescent="0.15">
      <c r="A91" s="260">
        <f t="shared" si="80"/>
        <v>84</v>
      </c>
      <c r="B91" s="282" t="str">
        <f t="shared" si="87"/>
        <v>A팀</v>
      </c>
      <c r="C91" s="232"/>
      <c r="D91" s="233"/>
      <c r="E91" s="248" t="str">
        <f t="shared" si="81"/>
        <v/>
      </c>
      <c r="F91" s="248"/>
      <c r="G91" s="246" t="str">
        <f t="shared" si="88"/>
        <v/>
      </c>
      <c r="H91" s="281" t="str">
        <f t="shared" si="82"/>
        <v/>
      </c>
      <c r="I91" s="265" t="str">
        <f t="shared" si="83"/>
        <v/>
      </c>
      <c r="J91" s="247" t="str">
        <f t="shared" si="89"/>
        <v/>
      </c>
      <c r="K91" s="239"/>
      <c r="L91" s="240">
        <f t="shared" si="84"/>
        <v>0</v>
      </c>
      <c r="M91" s="241">
        <f t="shared" si="90"/>
        <v>0.03</v>
      </c>
      <c r="N91" s="242">
        <f t="shared" si="65"/>
        <v>0</v>
      </c>
      <c r="O91" s="242">
        <f t="shared" si="66"/>
        <v>0</v>
      </c>
      <c r="P91" s="243">
        <f t="shared" si="67"/>
        <v>0</v>
      </c>
      <c r="Q91" s="243">
        <f t="shared" si="68"/>
        <v>0</v>
      </c>
      <c r="S91" s="225">
        <f t="shared" si="85"/>
        <v>0</v>
      </c>
      <c r="T91" s="226">
        <f t="shared" si="86"/>
        <v>0</v>
      </c>
      <c r="V91" s="123"/>
      <c r="W91" s="123"/>
      <c r="X91" s="123"/>
      <c r="Y91" s="123"/>
      <c r="AA91" s="190" t="e">
        <f t="shared" si="69"/>
        <v>#VALUE!</v>
      </c>
      <c r="AB91" s="190" t="e">
        <f t="shared" si="70"/>
        <v>#VALUE!</v>
      </c>
      <c r="AC91" s="191" t="e">
        <f t="shared" ca="1" si="71"/>
        <v>#VALUE!</v>
      </c>
      <c r="AD91" s="192">
        <f t="shared" ca="1" si="91"/>
        <v>44387</v>
      </c>
      <c r="AE91" s="191" t="e">
        <f t="shared" ca="1" si="72"/>
        <v>#VALUE!</v>
      </c>
      <c r="AF91" s="190" t="e">
        <f t="shared" si="73"/>
        <v>#VALUE!</v>
      </c>
      <c r="AG91" s="190" t="e">
        <f t="shared" si="74"/>
        <v>#VALUE!</v>
      </c>
      <c r="AH91" s="190" t="e">
        <f t="shared" si="75"/>
        <v>#VALUE!</v>
      </c>
      <c r="AI91" s="190" t="e">
        <f t="shared" si="76"/>
        <v>#VALUE!</v>
      </c>
      <c r="AJ91" s="190" t="e">
        <f t="shared" si="77"/>
        <v>#VALUE!</v>
      </c>
      <c r="AK91" s="190" t="e">
        <f t="shared" si="78"/>
        <v>#VALUE!</v>
      </c>
      <c r="AL91" s="190">
        <f t="shared" si="79"/>
        <v>0</v>
      </c>
    </row>
    <row r="92" spans="1:38" ht="23.25" customHeight="1" x14ac:dyDescent="0.15">
      <c r="A92" s="260">
        <f t="shared" si="80"/>
        <v>85</v>
      </c>
      <c r="B92" s="282" t="str">
        <f t="shared" si="87"/>
        <v>A팀</v>
      </c>
      <c r="C92" s="232"/>
      <c r="D92" s="233"/>
      <c r="E92" s="248" t="str">
        <f t="shared" si="81"/>
        <v/>
      </c>
      <c r="F92" s="248"/>
      <c r="G92" s="246" t="str">
        <f t="shared" si="88"/>
        <v/>
      </c>
      <c r="H92" s="281" t="str">
        <f t="shared" si="82"/>
        <v/>
      </c>
      <c r="I92" s="265" t="str">
        <f t="shared" si="83"/>
        <v/>
      </c>
      <c r="J92" s="247" t="str">
        <f t="shared" si="89"/>
        <v/>
      </c>
      <c r="K92" s="239"/>
      <c r="L92" s="240">
        <f t="shared" si="84"/>
        <v>0</v>
      </c>
      <c r="M92" s="241">
        <f t="shared" si="90"/>
        <v>0.03</v>
      </c>
      <c r="N92" s="242">
        <f t="shared" si="65"/>
        <v>0</v>
      </c>
      <c r="O92" s="242">
        <f t="shared" si="66"/>
        <v>0</v>
      </c>
      <c r="P92" s="243">
        <f t="shared" si="67"/>
        <v>0</v>
      </c>
      <c r="Q92" s="243">
        <f t="shared" si="68"/>
        <v>0</v>
      </c>
      <c r="S92" s="225">
        <f t="shared" si="85"/>
        <v>0</v>
      </c>
      <c r="T92" s="226">
        <f t="shared" si="86"/>
        <v>0</v>
      </c>
      <c r="V92" s="123"/>
      <c r="W92" s="123"/>
      <c r="X92" s="123"/>
      <c r="Y92" s="123"/>
      <c r="AA92" s="190" t="e">
        <f t="shared" si="69"/>
        <v>#VALUE!</v>
      </c>
      <c r="AB92" s="190" t="e">
        <f t="shared" si="70"/>
        <v>#VALUE!</v>
      </c>
      <c r="AC92" s="191" t="e">
        <f t="shared" ca="1" si="71"/>
        <v>#VALUE!</v>
      </c>
      <c r="AD92" s="192">
        <f t="shared" ca="1" si="91"/>
        <v>44387</v>
      </c>
      <c r="AE92" s="191" t="e">
        <f t="shared" ca="1" si="72"/>
        <v>#VALUE!</v>
      </c>
      <c r="AF92" s="190" t="e">
        <f t="shared" si="73"/>
        <v>#VALUE!</v>
      </c>
      <c r="AG92" s="190" t="e">
        <f t="shared" si="74"/>
        <v>#VALUE!</v>
      </c>
      <c r="AH92" s="190" t="e">
        <f t="shared" si="75"/>
        <v>#VALUE!</v>
      </c>
      <c r="AI92" s="190" t="e">
        <f t="shared" si="76"/>
        <v>#VALUE!</v>
      </c>
      <c r="AJ92" s="190" t="e">
        <f t="shared" si="77"/>
        <v>#VALUE!</v>
      </c>
      <c r="AK92" s="190" t="e">
        <f t="shared" si="78"/>
        <v>#VALUE!</v>
      </c>
      <c r="AL92" s="190">
        <f t="shared" si="79"/>
        <v>0</v>
      </c>
    </row>
    <row r="93" spans="1:38" ht="23.25" customHeight="1" x14ac:dyDescent="0.15">
      <c r="A93" s="260">
        <f t="shared" si="80"/>
        <v>86</v>
      </c>
      <c r="B93" s="282" t="str">
        <f t="shared" si="87"/>
        <v>A팀</v>
      </c>
      <c r="C93" s="232"/>
      <c r="D93" s="233"/>
      <c r="E93" s="248" t="str">
        <f t="shared" si="81"/>
        <v/>
      </c>
      <c r="F93" s="248"/>
      <c r="G93" s="246" t="str">
        <f t="shared" si="88"/>
        <v/>
      </c>
      <c r="H93" s="281" t="str">
        <f t="shared" si="82"/>
        <v/>
      </c>
      <c r="I93" s="265" t="str">
        <f t="shared" si="83"/>
        <v/>
      </c>
      <c r="J93" s="247" t="str">
        <f t="shared" si="89"/>
        <v/>
      </c>
      <c r="K93" s="239"/>
      <c r="L93" s="240">
        <f t="shared" si="84"/>
        <v>0</v>
      </c>
      <c r="M93" s="241">
        <f t="shared" si="90"/>
        <v>0.03</v>
      </c>
      <c r="N93" s="242">
        <f t="shared" si="65"/>
        <v>0</v>
      </c>
      <c r="O93" s="242">
        <f t="shared" si="66"/>
        <v>0</v>
      </c>
      <c r="P93" s="243">
        <f t="shared" si="67"/>
        <v>0</v>
      </c>
      <c r="Q93" s="243">
        <f t="shared" si="68"/>
        <v>0</v>
      </c>
      <c r="S93" s="225">
        <f t="shared" si="85"/>
        <v>0</v>
      </c>
      <c r="T93" s="226">
        <f t="shared" si="86"/>
        <v>0</v>
      </c>
      <c r="V93" s="123"/>
      <c r="W93" s="123"/>
      <c r="X93" s="123"/>
      <c r="Y93" s="123"/>
      <c r="AA93" s="190" t="e">
        <f t="shared" si="69"/>
        <v>#VALUE!</v>
      </c>
      <c r="AB93" s="190" t="e">
        <f t="shared" si="70"/>
        <v>#VALUE!</v>
      </c>
      <c r="AC93" s="191" t="e">
        <f t="shared" ca="1" si="71"/>
        <v>#VALUE!</v>
      </c>
      <c r="AD93" s="192">
        <f t="shared" ca="1" si="91"/>
        <v>44387</v>
      </c>
      <c r="AE93" s="191" t="e">
        <f t="shared" ca="1" si="72"/>
        <v>#VALUE!</v>
      </c>
      <c r="AF93" s="190" t="e">
        <f t="shared" si="73"/>
        <v>#VALUE!</v>
      </c>
      <c r="AG93" s="190" t="e">
        <f t="shared" si="74"/>
        <v>#VALUE!</v>
      </c>
      <c r="AH93" s="190" t="e">
        <f t="shared" si="75"/>
        <v>#VALUE!</v>
      </c>
      <c r="AI93" s="190" t="e">
        <f t="shared" si="76"/>
        <v>#VALUE!</v>
      </c>
      <c r="AJ93" s="190" t="e">
        <f t="shared" si="77"/>
        <v>#VALUE!</v>
      </c>
      <c r="AK93" s="190" t="e">
        <f t="shared" si="78"/>
        <v>#VALUE!</v>
      </c>
      <c r="AL93" s="190">
        <f t="shared" si="79"/>
        <v>0</v>
      </c>
    </row>
    <row r="94" spans="1:38" ht="23.25" customHeight="1" x14ac:dyDescent="0.15">
      <c r="A94" s="260">
        <f t="shared" si="80"/>
        <v>87</v>
      </c>
      <c r="B94" s="282" t="str">
        <f t="shared" si="87"/>
        <v>A팀</v>
      </c>
      <c r="C94" s="232"/>
      <c r="D94" s="233"/>
      <c r="E94" s="248" t="str">
        <f t="shared" si="81"/>
        <v/>
      </c>
      <c r="F94" s="248"/>
      <c r="G94" s="246" t="str">
        <f t="shared" si="88"/>
        <v/>
      </c>
      <c r="H94" s="281" t="str">
        <f t="shared" si="82"/>
        <v/>
      </c>
      <c r="I94" s="265" t="str">
        <f t="shared" si="83"/>
        <v/>
      </c>
      <c r="J94" s="247" t="str">
        <f t="shared" si="89"/>
        <v/>
      </c>
      <c r="K94" s="239"/>
      <c r="L94" s="240">
        <f t="shared" si="84"/>
        <v>0</v>
      </c>
      <c r="M94" s="241">
        <f t="shared" si="90"/>
        <v>0.03</v>
      </c>
      <c r="N94" s="242">
        <f t="shared" si="65"/>
        <v>0</v>
      </c>
      <c r="O94" s="242">
        <f t="shared" si="66"/>
        <v>0</v>
      </c>
      <c r="P94" s="243">
        <f t="shared" si="67"/>
        <v>0</v>
      </c>
      <c r="Q94" s="243">
        <f t="shared" si="68"/>
        <v>0</v>
      </c>
      <c r="S94" s="225">
        <f t="shared" si="85"/>
        <v>0</v>
      </c>
      <c r="T94" s="226">
        <f t="shared" si="86"/>
        <v>0</v>
      </c>
      <c r="V94" s="123"/>
      <c r="W94" s="123"/>
      <c r="X94" s="123"/>
      <c r="Y94" s="123"/>
      <c r="AA94" s="190" t="e">
        <f t="shared" si="69"/>
        <v>#VALUE!</v>
      </c>
      <c r="AB94" s="190" t="e">
        <f t="shared" si="70"/>
        <v>#VALUE!</v>
      </c>
      <c r="AC94" s="191" t="e">
        <f t="shared" ca="1" si="71"/>
        <v>#VALUE!</v>
      </c>
      <c r="AD94" s="192">
        <f t="shared" ca="1" si="91"/>
        <v>44387</v>
      </c>
      <c r="AE94" s="191" t="e">
        <f t="shared" ca="1" si="72"/>
        <v>#VALUE!</v>
      </c>
      <c r="AF94" s="190" t="e">
        <f t="shared" si="73"/>
        <v>#VALUE!</v>
      </c>
      <c r="AG94" s="190" t="e">
        <f t="shared" si="74"/>
        <v>#VALUE!</v>
      </c>
      <c r="AH94" s="190" t="e">
        <f t="shared" si="75"/>
        <v>#VALUE!</v>
      </c>
      <c r="AI94" s="190" t="e">
        <f t="shared" si="76"/>
        <v>#VALUE!</v>
      </c>
      <c r="AJ94" s="190" t="e">
        <f t="shared" si="77"/>
        <v>#VALUE!</v>
      </c>
      <c r="AK94" s="190" t="e">
        <f t="shared" si="78"/>
        <v>#VALUE!</v>
      </c>
      <c r="AL94" s="190">
        <f t="shared" si="79"/>
        <v>0</v>
      </c>
    </row>
    <row r="95" spans="1:38" ht="23.25" customHeight="1" x14ac:dyDescent="0.15">
      <c r="A95" s="260">
        <f t="shared" si="80"/>
        <v>88</v>
      </c>
      <c r="B95" s="282" t="str">
        <f t="shared" si="87"/>
        <v>A팀</v>
      </c>
      <c r="C95" s="232"/>
      <c r="D95" s="233"/>
      <c r="E95" s="248" t="str">
        <f t="shared" si="81"/>
        <v/>
      </c>
      <c r="F95" s="248"/>
      <c r="G95" s="246" t="str">
        <f t="shared" si="88"/>
        <v/>
      </c>
      <c r="H95" s="281" t="str">
        <f t="shared" si="82"/>
        <v/>
      </c>
      <c r="I95" s="265" t="str">
        <f t="shared" si="83"/>
        <v/>
      </c>
      <c r="J95" s="247" t="str">
        <f t="shared" si="89"/>
        <v/>
      </c>
      <c r="K95" s="239"/>
      <c r="L95" s="240">
        <f t="shared" si="84"/>
        <v>0</v>
      </c>
      <c r="M95" s="241">
        <f t="shared" si="90"/>
        <v>0.03</v>
      </c>
      <c r="N95" s="242">
        <f t="shared" si="65"/>
        <v>0</v>
      </c>
      <c r="O95" s="242">
        <f t="shared" si="66"/>
        <v>0</v>
      </c>
      <c r="P95" s="243">
        <f t="shared" si="67"/>
        <v>0</v>
      </c>
      <c r="Q95" s="243">
        <f t="shared" si="68"/>
        <v>0</v>
      </c>
      <c r="S95" s="225">
        <f t="shared" si="85"/>
        <v>0</v>
      </c>
      <c r="T95" s="226">
        <f t="shared" si="86"/>
        <v>0</v>
      </c>
      <c r="V95" s="123"/>
      <c r="W95" s="123"/>
      <c r="X95" s="123"/>
      <c r="Y95" s="123"/>
      <c r="AA95" s="190" t="e">
        <f t="shared" si="69"/>
        <v>#VALUE!</v>
      </c>
      <c r="AB95" s="190" t="e">
        <f t="shared" si="70"/>
        <v>#VALUE!</v>
      </c>
      <c r="AC95" s="191" t="e">
        <f t="shared" ca="1" si="71"/>
        <v>#VALUE!</v>
      </c>
      <c r="AD95" s="192">
        <f t="shared" ca="1" si="91"/>
        <v>44387</v>
      </c>
      <c r="AE95" s="191" t="e">
        <f t="shared" ca="1" si="72"/>
        <v>#VALUE!</v>
      </c>
      <c r="AF95" s="190" t="e">
        <f t="shared" si="73"/>
        <v>#VALUE!</v>
      </c>
      <c r="AG95" s="190" t="e">
        <f t="shared" si="74"/>
        <v>#VALUE!</v>
      </c>
      <c r="AH95" s="190" t="e">
        <f t="shared" si="75"/>
        <v>#VALUE!</v>
      </c>
      <c r="AI95" s="190" t="e">
        <f t="shared" si="76"/>
        <v>#VALUE!</v>
      </c>
      <c r="AJ95" s="190" t="e">
        <f t="shared" si="77"/>
        <v>#VALUE!</v>
      </c>
      <c r="AK95" s="190" t="e">
        <f t="shared" si="78"/>
        <v>#VALUE!</v>
      </c>
      <c r="AL95" s="190">
        <f t="shared" si="79"/>
        <v>0</v>
      </c>
    </row>
    <row r="96" spans="1:38" ht="23.25" customHeight="1" x14ac:dyDescent="0.15">
      <c r="A96" s="260">
        <f t="shared" si="80"/>
        <v>89</v>
      </c>
      <c r="B96" s="282" t="str">
        <f t="shared" si="87"/>
        <v>A팀</v>
      </c>
      <c r="C96" s="232"/>
      <c r="D96" s="233"/>
      <c r="E96" s="248" t="str">
        <f t="shared" si="81"/>
        <v/>
      </c>
      <c r="F96" s="248"/>
      <c r="G96" s="246" t="str">
        <f t="shared" si="88"/>
        <v/>
      </c>
      <c r="H96" s="281" t="str">
        <f t="shared" si="82"/>
        <v/>
      </c>
      <c r="I96" s="265" t="str">
        <f t="shared" si="83"/>
        <v/>
      </c>
      <c r="J96" s="247" t="str">
        <f t="shared" si="89"/>
        <v/>
      </c>
      <c r="K96" s="239"/>
      <c r="L96" s="240">
        <f t="shared" si="84"/>
        <v>0</v>
      </c>
      <c r="M96" s="241">
        <f t="shared" si="90"/>
        <v>0.03</v>
      </c>
      <c r="N96" s="242">
        <f t="shared" si="65"/>
        <v>0</v>
      </c>
      <c r="O96" s="242">
        <f t="shared" si="66"/>
        <v>0</v>
      </c>
      <c r="P96" s="243">
        <f t="shared" si="67"/>
        <v>0</v>
      </c>
      <c r="Q96" s="243">
        <f t="shared" si="68"/>
        <v>0</v>
      </c>
      <c r="S96" s="225">
        <f t="shared" si="85"/>
        <v>0</v>
      </c>
      <c r="T96" s="226">
        <f t="shared" si="86"/>
        <v>0</v>
      </c>
      <c r="V96" s="123"/>
      <c r="W96" s="123"/>
      <c r="X96" s="123"/>
      <c r="Y96" s="123"/>
      <c r="AA96" s="190" t="e">
        <f t="shared" si="69"/>
        <v>#VALUE!</v>
      </c>
      <c r="AB96" s="190" t="e">
        <f t="shared" si="70"/>
        <v>#VALUE!</v>
      </c>
      <c r="AC96" s="191" t="e">
        <f t="shared" ca="1" si="71"/>
        <v>#VALUE!</v>
      </c>
      <c r="AD96" s="192">
        <f t="shared" ca="1" si="91"/>
        <v>44387</v>
      </c>
      <c r="AE96" s="191" t="e">
        <f t="shared" ca="1" si="72"/>
        <v>#VALUE!</v>
      </c>
      <c r="AF96" s="190" t="e">
        <f t="shared" si="73"/>
        <v>#VALUE!</v>
      </c>
      <c r="AG96" s="190" t="e">
        <f t="shared" si="74"/>
        <v>#VALUE!</v>
      </c>
      <c r="AH96" s="190" t="e">
        <f t="shared" si="75"/>
        <v>#VALUE!</v>
      </c>
      <c r="AI96" s="190" t="e">
        <f t="shared" si="76"/>
        <v>#VALUE!</v>
      </c>
      <c r="AJ96" s="190" t="e">
        <f t="shared" si="77"/>
        <v>#VALUE!</v>
      </c>
      <c r="AK96" s="190" t="e">
        <f t="shared" si="78"/>
        <v>#VALUE!</v>
      </c>
      <c r="AL96" s="190">
        <f t="shared" si="79"/>
        <v>0</v>
      </c>
    </row>
    <row r="97" spans="1:38" ht="23.25" customHeight="1" x14ac:dyDescent="0.15">
      <c r="A97" s="260">
        <f t="shared" si="80"/>
        <v>90</v>
      </c>
      <c r="B97" s="282" t="str">
        <f t="shared" si="87"/>
        <v>A팀</v>
      </c>
      <c r="C97" s="232"/>
      <c r="D97" s="233"/>
      <c r="E97" s="248" t="str">
        <f t="shared" si="81"/>
        <v/>
      </c>
      <c r="F97" s="248"/>
      <c r="G97" s="246" t="str">
        <f t="shared" si="88"/>
        <v/>
      </c>
      <c r="H97" s="281" t="str">
        <f t="shared" si="82"/>
        <v/>
      </c>
      <c r="I97" s="265" t="str">
        <f t="shared" si="83"/>
        <v/>
      </c>
      <c r="J97" s="247" t="str">
        <f t="shared" si="89"/>
        <v/>
      </c>
      <c r="K97" s="239"/>
      <c r="L97" s="240">
        <f t="shared" si="84"/>
        <v>0</v>
      </c>
      <c r="M97" s="241">
        <f t="shared" si="90"/>
        <v>0.03</v>
      </c>
      <c r="N97" s="242">
        <f t="shared" si="65"/>
        <v>0</v>
      </c>
      <c r="O97" s="242">
        <f t="shared" si="66"/>
        <v>0</v>
      </c>
      <c r="P97" s="243">
        <f t="shared" si="67"/>
        <v>0</v>
      </c>
      <c r="Q97" s="243">
        <f t="shared" si="68"/>
        <v>0</v>
      </c>
      <c r="S97" s="225">
        <f t="shared" si="85"/>
        <v>0</v>
      </c>
      <c r="T97" s="226">
        <f t="shared" si="86"/>
        <v>0</v>
      </c>
      <c r="V97" s="123"/>
      <c r="W97" s="123"/>
      <c r="X97" s="123"/>
      <c r="Y97" s="123"/>
      <c r="AA97" s="190" t="e">
        <f t="shared" si="69"/>
        <v>#VALUE!</v>
      </c>
      <c r="AB97" s="190" t="e">
        <f t="shared" si="70"/>
        <v>#VALUE!</v>
      </c>
      <c r="AC97" s="191" t="e">
        <f t="shared" ca="1" si="71"/>
        <v>#VALUE!</v>
      </c>
      <c r="AD97" s="192">
        <f t="shared" ca="1" si="91"/>
        <v>44387</v>
      </c>
      <c r="AE97" s="191" t="e">
        <f t="shared" ca="1" si="72"/>
        <v>#VALUE!</v>
      </c>
      <c r="AF97" s="190" t="e">
        <f t="shared" si="73"/>
        <v>#VALUE!</v>
      </c>
      <c r="AG97" s="190" t="e">
        <f t="shared" si="74"/>
        <v>#VALUE!</v>
      </c>
      <c r="AH97" s="190" t="e">
        <f t="shared" si="75"/>
        <v>#VALUE!</v>
      </c>
      <c r="AI97" s="190" t="e">
        <f t="shared" si="76"/>
        <v>#VALUE!</v>
      </c>
      <c r="AJ97" s="190" t="e">
        <f t="shared" si="77"/>
        <v>#VALUE!</v>
      </c>
      <c r="AK97" s="190" t="e">
        <f t="shared" si="78"/>
        <v>#VALUE!</v>
      </c>
      <c r="AL97" s="190">
        <f t="shared" si="79"/>
        <v>0</v>
      </c>
    </row>
    <row r="98" spans="1:38" ht="23.25" customHeight="1" x14ac:dyDescent="0.15">
      <c r="A98" s="260">
        <f t="shared" si="80"/>
        <v>91</v>
      </c>
      <c r="B98" s="282" t="str">
        <f t="shared" si="87"/>
        <v>A팀</v>
      </c>
      <c r="C98" s="232"/>
      <c r="D98" s="233"/>
      <c r="E98" s="248" t="str">
        <f t="shared" si="81"/>
        <v/>
      </c>
      <c r="F98" s="248"/>
      <c r="G98" s="246" t="str">
        <f t="shared" si="88"/>
        <v/>
      </c>
      <c r="H98" s="281" t="str">
        <f t="shared" si="82"/>
        <v/>
      </c>
      <c r="I98" s="265" t="str">
        <f t="shared" si="83"/>
        <v/>
      </c>
      <c r="J98" s="247" t="str">
        <f t="shared" si="89"/>
        <v/>
      </c>
      <c r="K98" s="239"/>
      <c r="L98" s="240">
        <f t="shared" si="84"/>
        <v>0</v>
      </c>
      <c r="M98" s="241">
        <f t="shared" si="90"/>
        <v>0.03</v>
      </c>
      <c r="N98" s="242">
        <f t="shared" si="65"/>
        <v>0</v>
      </c>
      <c r="O98" s="242">
        <f t="shared" si="66"/>
        <v>0</v>
      </c>
      <c r="P98" s="243">
        <f t="shared" si="67"/>
        <v>0</v>
      </c>
      <c r="Q98" s="243">
        <f t="shared" si="68"/>
        <v>0</v>
      </c>
      <c r="S98" s="225">
        <f t="shared" si="85"/>
        <v>0</v>
      </c>
      <c r="T98" s="226">
        <f t="shared" si="86"/>
        <v>0</v>
      </c>
      <c r="V98" s="123"/>
      <c r="W98" s="123"/>
      <c r="X98" s="123"/>
      <c r="Y98" s="123"/>
      <c r="AA98" s="190" t="e">
        <f t="shared" si="69"/>
        <v>#VALUE!</v>
      </c>
      <c r="AB98" s="190" t="e">
        <f t="shared" si="70"/>
        <v>#VALUE!</v>
      </c>
      <c r="AC98" s="191" t="e">
        <f t="shared" ca="1" si="71"/>
        <v>#VALUE!</v>
      </c>
      <c r="AD98" s="192">
        <f t="shared" ca="1" si="91"/>
        <v>44387</v>
      </c>
      <c r="AE98" s="191" t="e">
        <f t="shared" ca="1" si="72"/>
        <v>#VALUE!</v>
      </c>
      <c r="AF98" s="190" t="e">
        <f t="shared" si="73"/>
        <v>#VALUE!</v>
      </c>
      <c r="AG98" s="190" t="e">
        <f t="shared" si="74"/>
        <v>#VALUE!</v>
      </c>
      <c r="AH98" s="190" t="e">
        <f t="shared" si="75"/>
        <v>#VALUE!</v>
      </c>
      <c r="AI98" s="190" t="e">
        <f t="shared" si="76"/>
        <v>#VALUE!</v>
      </c>
      <c r="AJ98" s="190" t="e">
        <f t="shared" si="77"/>
        <v>#VALUE!</v>
      </c>
      <c r="AK98" s="190" t="e">
        <f t="shared" si="78"/>
        <v>#VALUE!</v>
      </c>
      <c r="AL98" s="190">
        <f t="shared" si="79"/>
        <v>0</v>
      </c>
    </row>
    <row r="99" spans="1:38" ht="23.25" customHeight="1" x14ac:dyDescent="0.15">
      <c r="A99" s="260">
        <f t="shared" si="80"/>
        <v>92</v>
      </c>
      <c r="B99" s="282" t="str">
        <f t="shared" si="87"/>
        <v>A팀</v>
      </c>
      <c r="C99" s="232"/>
      <c r="D99" s="233"/>
      <c r="E99" s="248" t="str">
        <f t="shared" si="81"/>
        <v/>
      </c>
      <c r="F99" s="248"/>
      <c r="G99" s="246" t="str">
        <f t="shared" si="88"/>
        <v/>
      </c>
      <c r="H99" s="281" t="str">
        <f t="shared" si="82"/>
        <v/>
      </c>
      <c r="I99" s="265" t="str">
        <f t="shared" si="83"/>
        <v/>
      </c>
      <c r="J99" s="247" t="str">
        <f t="shared" si="89"/>
        <v/>
      </c>
      <c r="K99" s="239"/>
      <c r="L99" s="240">
        <f t="shared" si="84"/>
        <v>0</v>
      </c>
      <c r="M99" s="241">
        <f t="shared" si="90"/>
        <v>0.03</v>
      </c>
      <c r="N99" s="242">
        <f t="shared" si="65"/>
        <v>0</v>
      </c>
      <c r="O99" s="242">
        <f t="shared" si="66"/>
        <v>0</v>
      </c>
      <c r="P99" s="243">
        <f t="shared" si="67"/>
        <v>0</v>
      </c>
      <c r="Q99" s="243">
        <f t="shared" si="68"/>
        <v>0</v>
      </c>
      <c r="S99" s="225">
        <f t="shared" si="85"/>
        <v>0</v>
      </c>
      <c r="T99" s="226">
        <f t="shared" si="86"/>
        <v>0</v>
      </c>
      <c r="V99" s="123"/>
      <c r="W99" s="123"/>
      <c r="X99" s="123"/>
      <c r="Y99" s="123"/>
      <c r="AA99" s="190" t="e">
        <f t="shared" si="69"/>
        <v>#VALUE!</v>
      </c>
      <c r="AB99" s="190" t="e">
        <f t="shared" si="70"/>
        <v>#VALUE!</v>
      </c>
      <c r="AC99" s="191" t="e">
        <f t="shared" ca="1" si="71"/>
        <v>#VALUE!</v>
      </c>
      <c r="AD99" s="192">
        <f t="shared" ca="1" si="91"/>
        <v>44387</v>
      </c>
      <c r="AE99" s="191" t="e">
        <f t="shared" ca="1" si="72"/>
        <v>#VALUE!</v>
      </c>
      <c r="AF99" s="190" t="e">
        <f t="shared" si="73"/>
        <v>#VALUE!</v>
      </c>
      <c r="AG99" s="190" t="e">
        <f t="shared" si="74"/>
        <v>#VALUE!</v>
      </c>
      <c r="AH99" s="190" t="e">
        <f t="shared" si="75"/>
        <v>#VALUE!</v>
      </c>
      <c r="AI99" s="190" t="e">
        <f t="shared" si="76"/>
        <v>#VALUE!</v>
      </c>
      <c r="AJ99" s="190" t="e">
        <f t="shared" si="77"/>
        <v>#VALUE!</v>
      </c>
      <c r="AK99" s="190" t="e">
        <f t="shared" si="78"/>
        <v>#VALUE!</v>
      </c>
      <c r="AL99" s="190">
        <f t="shared" si="79"/>
        <v>0</v>
      </c>
    </row>
    <row r="100" spans="1:38" ht="23.25" customHeight="1" x14ac:dyDescent="0.15">
      <c r="A100" s="260">
        <f t="shared" si="80"/>
        <v>93</v>
      </c>
      <c r="B100" s="282" t="str">
        <f t="shared" si="87"/>
        <v>A팀</v>
      </c>
      <c r="C100" s="232"/>
      <c r="D100" s="233"/>
      <c r="E100" s="248" t="str">
        <f t="shared" si="81"/>
        <v/>
      </c>
      <c r="F100" s="248"/>
      <c r="G100" s="246" t="str">
        <f t="shared" si="88"/>
        <v/>
      </c>
      <c r="H100" s="281" t="str">
        <f t="shared" si="82"/>
        <v/>
      </c>
      <c r="I100" s="265" t="str">
        <f t="shared" si="83"/>
        <v/>
      </c>
      <c r="J100" s="247" t="str">
        <f t="shared" si="89"/>
        <v/>
      </c>
      <c r="K100" s="239"/>
      <c r="L100" s="240">
        <f t="shared" si="84"/>
        <v>0</v>
      </c>
      <c r="M100" s="241">
        <f t="shared" si="90"/>
        <v>0.03</v>
      </c>
      <c r="N100" s="242">
        <f t="shared" si="65"/>
        <v>0</v>
      </c>
      <c r="O100" s="242">
        <f t="shared" si="66"/>
        <v>0</v>
      </c>
      <c r="P100" s="243">
        <f t="shared" si="67"/>
        <v>0</v>
      </c>
      <c r="Q100" s="243">
        <f t="shared" si="68"/>
        <v>0</v>
      </c>
      <c r="S100" s="225">
        <f t="shared" si="85"/>
        <v>0</v>
      </c>
      <c r="T100" s="226">
        <f t="shared" si="86"/>
        <v>0</v>
      </c>
      <c r="V100" s="123"/>
      <c r="W100" s="123"/>
      <c r="X100" s="123"/>
      <c r="Y100" s="123"/>
      <c r="AA100" s="190" t="e">
        <f t="shared" si="69"/>
        <v>#VALUE!</v>
      </c>
      <c r="AB100" s="190" t="e">
        <f t="shared" si="70"/>
        <v>#VALUE!</v>
      </c>
      <c r="AC100" s="191" t="e">
        <f t="shared" ca="1" si="71"/>
        <v>#VALUE!</v>
      </c>
      <c r="AD100" s="192">
        <f t="shared" ca="1" si="91"/>
        <v>44387</v>
      </c>
      <c r="AE100" s="191" t="e">
        <f t="shared" ca="1" si="72"/>
        <v>#VALUE!</v>
      </c>
      <c r="AF100" s="190" t="e">
        <f t="shared" si="73"/>
        <v>#VALUE!</v>
      </c>
      <c r="AG100" s="190" t="e">
        <f t="shared" si="74"/>
        <v>#VALUE!</v>
      </c>
      <c r="AH100" s="190" t="e">
        <f t="shared" si="75"/>
        <v>#VALUE!</v>
      </c>
      <c r="AI100" s="190" t="e">
        <f t="shared" si="76"/>
        <v>#VALUE!</v>
      </c>
      <c r="AJ100" s="190" t="e">
        <f t="shared" si="77"/>
        <v>#VALUE!</v>
      </c>
      <c r="AK100" s="190" t="e">
        <f t="shared" si="78"/>
        <v>#VALUE!</v>
      </c>
      <c r="AL100" s="190">
        <f t="shared" si="79"/>
        <v>0</v>
      </c>
    </row>
    <row r="101" spans="1:38" ht="23.25" customHeight="1" x14ac:dyDescent="0.15">
      <c r="A101" s="260">
        <f t="shared" si="80"/>
        <v>94</v>
      </c>
      <c r="B101" s="282" t="str">
        <f t="shared" si="87"/>
        <v>A팀</v>
      </c>
      <c r="C101" s="232"/>
      <c r="D101" s="233"/>
      <c r="E101" s="248" t="str">
        <f t="shared" si="81"/>
        <v/>
      </c>
      <c r="F101" s="248"/>
      <c r="G101" s="246" t="str">
        <f t="shared" si="88"/>
        <v/>
      </c>
      <c r="H101" s="281" t="str">
        <f t="shared" si="82"/>
        <v/>
      </c>
      <c r="I101" s="265" t="str">
        <f t="shared" si="83"/>
        <v/>
      </c>
      <c r="J101" s="247" t="str">
        <f t="shared" si="89"/>
        <v/>
      </c>
      <c r="K101" s="239"/>
      <c r="L101" s="240">
        <f t="shared" si="84"/>
        <v>0</v>
      </c>
      <c r="M101" s="241">
        <f t="shared" si="90"/>
        <v>0.03</v>
      </c>
      <c r="N101" s="242">
        <f t="shared" si="65"/>
        <v>0</v>
      </c>
      <c r="O101" s="242">
        <f t="shared" si="66"/>
        <v>0</v>
      </c>
      <c r="P101" s="243">
        <f t="shared" si="67"/>
        <v>0</v>
      </c>
      <c r="Q101" s="243">
        <f t="shared" si="68"/>
        <v>0</v>
      </c>
      <c r="S101" s="225">
        <f t="shared" si="85"/>
        <v>0</v>
      </c>
      <c r="T101" s="226">
        <f t="shared" si="86"/>
        <v>0</v>
      </c>
      <c r="V101" s="123"/>
      <c r="W101" s="123"/>
      <c r="X101" s="123"/>
      <c r="Y101" s="123"/>
      <c r="AA101" s="190" t="e">
        <f t="shared" si="69"/>
        <v>#VALUE!</v>
      </c>
      <c r="AB101" s="190" t="e">
        <f t="shared" si="70"/>
        <v>#VALUE!</v>
      </c>
      <c r="AC101" s="191" t="e">
        <f t="shared" ca="1" si="71"/>
        <v>#VALUE!</v>
      </c>
      <c r="AD101" s="192">
        <f t="shared" ca="1" si="91"/>
        <v>44387</v>
      </c>
      <c r="AE101" s="191" t="e">
        <f t="shared" ca="1" si="72"/>
        <v>#VALUE!</v>
      </c>
      <c r="AF101" s="190" t="e">
        <f t="shared" si="73"/>
        <v>#VALUE!</v>
      </c>
      <c r="AG101" s="190" t="e">
        <f t="shared" si="74"/>
        <v>#VALUE!</v>
      </c>
      <c r="AH101" s="190" t="e">
        <f t="shared" si="75"/>
        <v>#VALUE!</v>
      </c>
      <c r="AI101" s="190" t="e">
        <f t="shared" si="76"/>
        <v>#VALUE!</v>
      </c>
      <c r="AJ101" s="190" t="e">
        <f t="shared" si="77"/>
        <v>#VALUE!</v>
      </c>
      <c r="AK101" s="190" t="e">
        <f t="shared" si="78"/>
        <v>#VALUE!</v>
      </c>
      <c r="AL101" s="190">
        <f t="shared" si="79"/>
        <v>0</v>
      </c>
    </row>
    <row r="102" spans="1:38" ht="23.25" customHeight="1" x14ac:dyDescent="0.15">
      <c r="A102" s="260">
        <f t="shared" si="80"/>
        <v>95</v>
      </c>
      <c r="B102" s="282" t="str">
        <f t="shared" si="87"/>
        <v>A팀</v>
      </c>
      <c r="C102" s="232"/>
      <c r="D102" s="233"/>
      <c r="E102" s="248" t="str">
        <f t="shared" si="81"/>
        <v/>
      </c>
      <c r="F102" s="248"/>
      <c r="G102" s="246" t="str">
        <f t="shared" si="88"/>
        <v/>
      </c>
      <c r="H102" s="281" t="str">
        <f t="shared" si="82"/>
        <v/>
      </c>
      <c r="I102" s="265" t="str">
        <f t="shared" si="83"/>
        <v/>
      </c>
      <c r="J102" s="247" t="str">
        <f t="shared" si="89"/>
        <v/>
      </c>
      <c r="K102" s="239"/>
      <c r="L102" s="240">
        <f t="shared" si="84"/>
        <v>0</v>
      </c>
      <c r="M102" s="241">
        <f t="shared" si="90"/>
        <v>0.03</v>
      </c>
      <c r="N102" s="242">
        <f t="shared" si="65"/>
        <v>0</v>
      </c>
      <c r="O102" s="242">
        <f t="shared" si="66"/>
        <v>0</v>
      </c>
      <c r="P102" s="243">
        <f t="shared" si="67"/>
        <v>0</v>
      </c>
      <c r="Q102" s="243">
        <f t="shared" si="68"/>
        <v>0</v>
      </c>
      <c r="S102" s="225">
        <f t="shared" si="85"/>
        <v>0</v>
      </c>
      <c r="T102" s="226">
        <f t="shared" si="86"/>
        <v>0</v>
      </c>
      <c r="V102" s="123"/>
      <c r="W102" s="123"/>
      <c r="X102" s="123"/>
      <c r="Y102" s="123"/>
      <c r="AA102" s="190" t="e">
        <f t="shared" si="69"/>
        <v>#VALUE!</v>
      </c>
      <c r="AB102" s="190" t="e">
        <f t="shared" si="70"/>
        <v>#VALUE!</v>
      </c>
      <c r="AC102" s="191" t="e">
        <f t="shared" ca="1" si="71"/>
        <v>#VALUE!</v>
      </c>
      <c r="AD102" s="192">
        <f t="shared" ca="1" si="91"/>
        <v>44387</v>
      </c>
      <c r="AE102" s="191" t="e">
        <f t="shared" ca="1" si="72"/>
        <v>#VALUE!</v>
      </c>
      <c r="AF102" s="190" t="e">
        <f t="shared" si="73"/>
        <v>#VALUE!</v>
      </c>
      <c r="AG102" s="190" t="e">
        <f t="shared" si="74"/>
        <v>#VALUE!</v>
      </c>
      <c r="AH102" s="190" t="e">
        <f t="shared" si="75"/>
        <v>#VALUE!</v>
      </c>
      <c r="AI102" s="190" t="e">
        <f t="shared" si="76"/>
        <v>#VALUE!</v>
      </c>
      <c r="AJ102" s="190" t="e">
        <f t="shared" si="77"/>
        <v>#VALUE!</v>
      </c>
      <c r="AK102" s="190" t="e">
        <f t="shared" si="78"/>
        <v>#VALUE!</v>
      </c>
      <c r="AL102" s="190">
        <f t="shared" si="79"/>
        <v>0</v>
      </c>
    </row>
    <row r="103" spans="1:38" ht="23.25" customHeight="1" x14ac:dyDescent="0.15">
      <c r="A103" s="260">
        <f t="shared" si="80"/>
        <v>96</v>
      </c>
      <c r="B103" s="282" t="str">
        <f t="shared" si="87"/>
        <v>A팀</v>
      </c>
      <c r="C103" s="232"/>
      <c r="D103" s="233"/>
      <c r="E103" s="248" t="str">
        <f t="shared" si="81"/>
        <v/>
      </c>
      <c r="F103" s="248"/>
      <c r="G103" s="246" t="str">
        <f t="shared" si="88"/>
        <v/>
      </c>
      <c r="H103" s="281" t="str">
        <f t="shared" si="82"/>
        <v/>
      </c>
      <c r="I103" s="265" t="str">
        <f t="shared" si="83"/>
        <v/>
      </c>
      <c r="J103" s="247" t="str">
        <f t="shared" si="89"/>
        <v/>
      </c>
      <c r="K103" s="239"/>
      <c r="L103" s="240">
        <f t="shared" si="84"/>
        <v>0</v>
      </c>
      <c r="M103" s="241">
        <f t="shared" si="90"/>
        <v>0.03</v>
      </c>
      <c r="N103" s="242">
        <f t="shared" si="65"/>
        <v>0</v>
      </c>
      <c r="O103" s="242">
        <f t="shared" si="66"/>
        <v>0</v>
      </c>
      <c r="P103" s="243">
        <f t="shared" si="67"/>
        <v>0</v>
      </c>
      <c r="Q103" s="243">
        <f t="shared" si="68"/>
        <v>0</v>
      </c>
      <c r="S103" s="225">
        <f t="shared" si="85"/>
        <v>0</v>
      </c>
      <c r="T103" s="226">
        <f t="shared" si="86"/>
        <v>0</v>
      </c>
      <c r="V103" s="123"/>
      <c r="W103" s="123"/>
      <c r="X103" s="123"/>
      <c r="Y103" s="123"/>
      <c r="AA103" s="190" t="e">
        <f t="shared" si="69"/>
        <v>#VALUE!</v>
      </c>
      <c r="AB103" s="190" t="e">
        <f t="shared" si="70"/>
        <v>#VALUE!</v>
      </c>
      <c r="AC103" s="191" t="e">
        <f t="shared" ca="1" si="71"/>
        <v>#VALUE!</v>
      </c>
      <c r="AD103" s="192">
        <f t="shared" ca="1" si="91"/>
        <v>44387</v>
      </c>
      <c r="AE103" s="191" t="e">
        <f t="shared" ca="1" si="72"/>
        <v>#VALUE!</v>
      </c>
      <c r="AF103" s="190" t="e">
        <f t="shared" si="73"/>
        <v>#VALUE!</v>
      </c>
      <c r="AG103" s="190" t="e">
        <f t="shared" si="74"/>
        <v>#VALUE!</v>
      </c>
      <c r="AH103" s="190" t="e">
        <f t="shared" si="75"/>
        <v>#VALUE!</v>
      </c>
      <c r="AI103" s="190" t="e">
        <f t="shared" si="76"/>
        <v>#VALUE!</v>
      </c>
      <c r="AJ103" s="190" t="e">
        <f t="shared" si="77"/>
        <v>#VALUE!</v>
      </c>
      <c r="AK103" s="190" t="e">
        <f t="shared" si="78"/>
        <v>#VALUE!</v>
      </c>
      <c r="AL103" s="190">
        <f t="shared" si="79"/>
        <v>0</v>
      </c>
    </row>
    <row r="104" spans="1:38" ht="23.25" customHeight="1" x14ac:dyDescent="0.15">
      <c r="A104" s="260">
        <f t="shared" si="80"/>
        <v>97</v>
      </c>
      <c r="B104" s="282" t="str">
        <f t="shared" si="87"/>
        <v>A팀</v>
      </c>
      <c r="C104" s="232"/>
      <c r="D104" s="233"/>
      <c r="E104" s="248" t="str">
        <f t="shared" si="81"/>
        <v/>
      </c>
      <c r="F104" s="248"/>
      <c r="G104" s="246" t="str">
        <f t="shared" si="88"/>
        <v/>
      </c>
      <c r="H104" s="281" t="str">
        <f t="shared" si="82"/>
        <v/>
      </c>
      <c r="I104" s="265" t="str">
        <f t="shared" si="83"/>
        <v/>
      </c>
      <c r="J104" s="247" t="str">
        <f t="shared" si="89"/>
        <v/>
      </c>
      <c r="K104" s="239"/>
      <c r="L104" s="240">
        <f t="shared" si="84"/>
        <v>0</v>
      </c>
      <c r="M104" s="241">
        <f t="shared" si="90"/>
        <v>0.03</v>
      </c>
      <c r="N104" s="242">
        <f t="shared" si="65"/>
        <v>0</v>
      </c>
      <c r="O104" s="242">
        <f t="shared" si="66"/>
        <v>0</v>
      </c>
      <c r="P104" s="243">
        <f t="shared" si="67"/>
        <v>0</v>
      </c>
      <c r="Q104" s="243">
        <f t="shared" si="68"/>
        <v>0</v>
      </c>
      <c r="S104" s="225">
        <f t="shared" si="85"/>
        <v>0</v>
      </c>
      <c r="T104" s="226">
        <f t="shared" si="86"/>
        <v>0</v>
      </c>
      <c r="V104" s="123"/>
      <c r="W104" s="123"/>
      <c r="X104" s="123"/>
      <c r="Y104" s="123"/>
      <c r="AA104" s="190" t="e">
        <f t="shared" si="69"/>
        <v>#VALUE!</v>
      </c>
      <c r="AB104" s="190" t="e">
        <f t="shared" si="70"/>
        <v>#VALUE!</v>
      </c>
      <c r="AC104" s="191" t="e">
        <f t="shared" ca="1" si="71"/>
        <v>#VALUE!</v>
      </c>
      <c r="AD104" s="192">
        <f t="shared" ca="1" si="91"/>
        <v>44387</v>
      </c>
      <c r="AE104" s="191" t="e">
        <f t="shared" ca="1" si="72"/>
        <v>#VALUE!</v>
      </c>
      <c r="AF104" s="190" t="e">
        <f t="shared" si="73"/>
        <v>#VALUE!</v>
      </c>
      <c r="AG104" s="190" t="e">
        <f t="shared" si="74"/>
        <v>#VALUE!</v>
      </c>
      <c r="AH104" s="190" t="e">
        <f t="shared" si="75"/>
        <v>#VALUE!</v>
      </c>
      <c r="AI104" s="190" t="e">
        <f t="shared" si="76"/>
        <v>#VALUE!</v>
      </c>
      <c r="AJ104" s="190" t="e">
        <f t="shared" si="77"/>
        <v>#VALUE!</v>
      </c>
      <c r="AK104" s="190" t="e">
        <f t="shared" si="78"/>
        <v>#VALUE!</v>
      </c>
      <c r="AL104" s="190">
        <f t="shared" si="79"/>
        <v>0</v>
      </c>
    </row>
    <row r="105" spans="1:38" ht="23.25" customHeight="1" x14ac:dyDescent="0.15">
      <c r="A105" s="260">
        <f t="shared" si="80"/>
        <v>98</v>
      </c>
      <c r="B105" s="282" t="str">
        <f t="shared" si="87"/>
        <v>A팀</v>
      </c>
      <c r="C105" s="232"/>
      <c r="D105" s="233"/>
      <c r="E105" s="248" t="str">
        <f t="shared" si="81"/>
        <v/>
      </c>
      <c r="F105" s="248"/>
      <c r="G105" s="246" t="str">
        <f t="shared" si="88"/>
        <v/>
      </c>
      <c r="H105" s="281" t="str">
        <f t="shared" si="82"/>
        <v/>
      </c>
      <c r="I105" s="265" t="str">
        <f t="shared" si="83"/>
        <v/>
      </c>
      <c r="J105" s="247" t="str">
        <f t="shared" si="89"/>
        <v/>
      </c>
      <c r="K105" s="239"/>
      <c r="L105" s="240">
        <f t="shared" si="84"/>
        <v>0</v>
      </c>
      <c r="M105" s="241">
        <f t="shared" si="90"/>
        <v>0.03</v>
      </c>
      <c r="N105" s="242">
        <f t="shared" si="65"/>
        <v>0</v>
      </c>
      <c r="O105" s="242">
        <f t="shared" si="66"/>
        <v>0</v>
      </c>
      <c r="P105" s="243">
        <f t="shared" si="67"/>
        <v>0</v>
      </c>
      <c r="Q105" s="243">
        <f t="shared" si="68"/>
        <v>0</v>
      </c>
      <c r="S105" s="225">
        <f t="shared" si="85"/>
        <v>0</v>
      </c>
      <c r="T105" s="226">
        <f t="shared" si="86"/>
        <v>0</v>
      </c>
      <c r="V105" s="123"/>
      <c r="W105" s="123"/>
      <c r="X105" s="123"/>
      <c r="Y105" s="123"/>
      <c r="AA105" s="190" t="e">
        <f t="shared" si="69"/>
        <v>#VALUE!</v>
      </c>
      <c r="AB105" s="190" t="e">
        <f t="shared" si="70"/>
        <v>#VALUE!</v>
      </c>
      <c r="AC105" s="191" t="e">
        <f t="shared" ca="1" si="71"/>
        <v>#VALUE!</v>
      </c>
      <c r="AD105" s="192">
        <f t="shared" ca="1" si="91"/>
        <v>44387</v>
      </c>
      <c r="AE105" s="191" t="e">
        <f t="shared" ca="1" si="72"/>
        <v>#VALUE!</v>
      </c>
      <c r="AF105" s="190" t="e">
        <f t="shared" si="73"/>
        <v>#VALUE!</v>
      </c>
      <c r="AG105" s="190" t="e">
        <f t="shared" si="74"/>
        <v>#VALUE!</v>
      </c>
      <c r="AH105" s="190" t="e">
        <f t="shared" si="75"/>
        <v>#VALUE!</v>
      </c>
      <c r="AI105" s="190" t="e">
        <f t="shared" si="76"/>
        <v>#VALUE!</v>
      </c>
      <c r="AJ105" s="190" t="e">
        <f t="shared" si="77"/>
        <v>#VALUE!</v>
      </c>
      <c r="AK105" s="190" t="e">
        <f t="shared" si="78"/>
        <v>#VALUE!</v>
      </c>
      <c r="AL105" s="190">
        <f t="shared" si="79"/>
        <v>0</v>
      </c>
    </row>
    <row r="106" spans="1:38" ht="23.25" customHeight="1" x14ac:dyDescent="0.15">
      <c r="A106" s="260">
        <f t="shared" si="80"/>
        <v>99</v>
      </c>
      <c r="B106" s="282" t="str">
        <f t="shared" si="87"/>
        <v>A팀</v>
      </c>
      <c r="C106" s="232"/>
      <c r="D106" s="233"/>
      <c r="E106" s="248" t="str">
        <f t="shared" si="81"/>
        <v/>
      </c>
      <c r="F106" s="248"/>
      <c r="G106" s="246" t="str">
        <f t="shared" si="88"/>
        <v/>
      </c>
      <c r="H106" s="281" t="str">
        <f t="shared" si="82"/>
        <v/>
      </c>
      <c r="I106" s="265" t="str">
        <f t="shared" si="83"/>
        <v/>
      </c>
      <c r="J106" s="247" t="str">
        <f t="shared" si="89"/>
        <v/>
      </c>
      <c r="K106" s="239"/>
      <c r="L106" s="240">
        <f t="shared" si="84"/>
        <v>0</v>
      </c>
      <c r="M106" s="241">
        <f t="shared" si="90"/>
        <v>0.03</v>
      </c>
      <c r="N106" s="242">
        <f t="shared" si="65"/>
        <v>0</v>
      </c>
      <c r="O106" s="242">
        <f t="shared" si="66"/>
        <v>0</v>
      </c>
      <c r="P106" s="243">
        <f t="shared" si="67"/>
        <v>0</v>
      </c>
      <c r="Q106" s="243">
        <f t="shared" si="68"/>
        <v>0</v>
      </c>
      <c r="S106" s="225">
        <f t="shared" si="85"/>
        <v>0</v>
      </c>
      <c r="T106" s="226">
        <f t="shared" si="86"/>
        <v>0</v>
      </c>
      <c r="V106" s="123"/>
      <c r="W106" s="123"/>
      <c r="X106" s="123"/>
      <c r="Y106" s="123"/>
      <c r="AA106" s="190" t="e">
        <f t="shared" si="69"/>
        <v>#VALUE!</v>
      </c>
      <c r="AB106" s="190" t="e">
        <f t="shared" si="70"/>
        <v>#VALUE!</v>
      </c>
      <c r="AC106" s="191" t="e">
        <f t="shared" ca="1" si="71"/>
        <v>#VALUE!</v>
      </c>
      <c r="AD106" s="192">
        <f t="shared" ca="1" si="91"/>
        <v>44387</v>
      </c>
      <c r="AE106" s="191" t="e">
        <f t="shared" ca="1" si="72"/>
        <v>#VALUE!</v>
      </c>
      <c r="AF106" s="190" t="e">
        <f t="shared" si="73"/>
        <v>#VALUE!</v>
      </c>
      <c r="AG106" s="190" t="e">
        <f t="shared" si="74"/>
        <v>#VALUE!</v>
      </c>
      <c r="AH106" s="190" t="e">
        <f t="shared" si="75"/>
        <v>#VALUE!</v>
      </c>
      <c r="AI106" s="190" t="e">
        <f t="shared" si="76"/>
        <v>#VALUE!</v>
      </c>
      <c r="AJ106" s="190" t="e">
        <f t="shared" si="77"/>
        <v>#VALUE!</v>
      </c>
      <c r="AK106" s="190" t="e">
        <f t="shared" si="78"/>
        <v>#VALUE!</v>
      </c>
      <c r="AL106" s="190">
        <f t="shared" si="79"/>
        <v>0</v>
      </c>
    </row>
    <row r="107" spans="1:38" ht="23.25" customHeight="1" x14ac:dyDescent="0.15">
      <c r="A107" s="260">
        <f t="shared" si="80"/>
        <v>100</v>
      </c>
      <c r="B107" s="282" t="str">
        <f t="shared" si="87"/>
        <v>A팀</v>
      </c>
      <c r="C107" s="232"/>
      <c r="D107" s="233"/>
      <c r="E107" s="248" t="str">
        <f t="shared" si="81"/>
        <v/>
      </c>
      <c r="F107" s="248"/>
      <c r="G107" s="246" t="str">
        <f t="shared" si="88"/>
        <v/>
      </c>
      <c r="H107" s="281" t="str">
        <f t="shared" si="82"/>
        <v/>
      </c>
      <c r="I107" s="265" t="str">
        <f t="shared" si="83"/>
        <v/>
      </c>
      <c r="J107" s="247" t="str">
        <f t="shared" si="89"/>
        <v/>
      </c>
      <c r="K107" s="239"/>
      <c r="L107" s="240">
        <f t="shared" si="84"/>
        <v>0</v>
      </c>
      <c r="M107" s="241">
        <f t="shared" si="90"/>
        <v>0.03</v>
      </c>
      <c r="N107" s="242">
        <f t="shared" si="65"/>
        <v>0</v>
      </c>
      <c r="O107" s="242">
        <f t="shared" si="66"/>
        <v>0</v>
      </c>
      <c r="P107" s="243">
        <f t="shared" si="67"/>
        <v>0</v>
      </c>
      <c r="Q107" s="243">
        <f t="shared" si="68"/>
        <v>0</v>
      </c>
      <c r="S107" s="225">
        <f t="shared" si="85"/>
        <v>0</v>
      </c>
      <c r="T107" s="226">
        <f t="shared" si="86"/>
        <v>0</v>
      </c>
      <c r="V107" s="123"/>
      <c r="W107" s="123"/>
      <c r="X107" s="123"/>
      <c r="Y107" s="123"/>
      <c r="AA107" s="190" t="e">
        <f t="shared" si="69"/>
        <v>#VALUE!</v>
      </c>
      <c r="AB107" s="190" t="e">
        <f t="shared" si="70"/>
        <v>#VALUE!</v>
      </c>
      <c r="AC107" s="191" t="e">
        <f t="shared" ca="1" si="71"/>
        <v>#VALUE!</v>
      </c>
      <c r="AD107" s="192">
        <f t="shared" ca="1" si="91"/>
        <v>44387</v>
      </c>
      <c r="AE107" s="191" t="e">
        <f t="shared" ca="1" si="72"/>
        <v>#VALUE!</v>
      </c>
      <c r="AF107" s="190" t="e">
        <f t="shared" si="73"/>
        <v>#VALUE!</v>
      </c>
      <c r="AG107" s="190" t="e">
        <f t="shared" si="74"/>
        <v>#VALUE!</v>
      </c>
      <c r="AH107" s="190" t="e">
        <f t="shared" si="75"/>
        <v>#VALUE!</v>
      </c>
      <c r="AI107" s="190" t="e">
        <f t="shared" si="76"/>
        <v>#VALUE!</v>
      </c>
      <c r="AJ107" s="190" t="e">
        <f t="shared" si="77"/>
        <v>#VALUE!</v>
      </c>
      <c r="AK107" s="190" t="e">
        <f t="shared" si="78"/>
        <v>#VALUE!</v>
      </c>
      <c r="AL107" s="190">
        <f t="shared" si="79"/>
        <v>0</v>
      </c>
    </row>
    <row r="108" spans="1:38" ht="23.25" customHeight="1" x14ac:dyDescent="0.15">
      <c r="A108" s="344" t="s">
        <v>599</v>
      </c>
      <c r="B108" s="344"/>
      <c r="C108" s="344"/>
      <c r="D108" s="250">
        <f>COUNT(K8:K27)</f>
        <v>0</v>
      </c>
      <c r="E108" s="344" t="s">
        <v>600</v>
      </c>
      <c r="F108" s="344"/>
      <c r="G108" s="344"/>
      <c r="H108" s="344"/>
      <c r="I108" s="344"/>
      <c r="J108" s="260"/>
      <c r="K108" s="244">
        <f>SUM(K8:K27)</f>
        <v>0</v>
      </c>
      <c r="L108" s="244">
        <f>SUM(L8:L27)</f>
        <v>0</v>
      </c>
      <c r="M108" s="251"/>
      <c r="N108" s="244">
        <f>SUM(N8:N27)</f>
        <v>0</v>
      </c>
      <c r="O108" s="244">
        <f t="shared" ref="O108:Q108" si="92">SUM(O8:O27)</f>
        <v>0</v>
      </c>
      <c r="P108" s="244">
        <f t="shared" si="92"/>
        <v>0</v>
      </c>
      <c r="Q108" s="244">
        <f t="shared" si="92"/>
        <v>0</v>
      </c>
    </row>
    <row r="109" spans="1:38" x14ac:dyDescent="0.15">
      <c r="L109" s="254" t="s">
        <v>630</v>
      </c>
    </row>
    <row r="110" spans="1:38" x14ac:dyDescent="0.15">
      <c r="K110" s="230" t="s">
        <v>420</v>
      </c>
      <c r="L110" s="252">
        <f>L108-K108</f>
        <v>0</v>
      </c>
    </row>
  </sheetData>
  <mergeCells count="28">
    <mergeCell ref="A108:C108"/>
    <mergeCell ref="E108:I108"/>
    <mergeCell ref="P6:P7"/>
    <mergeCell ref="Q6:Q7"/>
    <mergeCell ref="S6:S7"/>
    <mergeCell ref="A6:A7"/>
    <mergeCell ref="B6:B7"/>
    <mergeCell ref="C6:C7"/>
    <mergeCell ref="D6:D7"/>
    <mergeCell ref="E6:G6"/>
    <mergeCell ref="H6:H7"/>
    <mergeCell ref="T6:T7"/>
    <mergeCell ref="X6:X7"/>
    <mergeCell ref="Y6:Y7"/>
    <mergeCell ref="I6:I7"/>
    <mergeCell ref="J6:J7"/>
    <mergeCell ref="K6:K7"/>
    <mergeCell ref="L6:L7"/>
    <mergeCell ref="N6:N7"/>
    <mergeCell ref="O6:O7"/>
    <mergeCell ref="A4:C4"/>
    <mergeCell ref="G4:M4"/>
    <mergeCell ref="N4:O4"/>
    <mergeCell ref="A1:K1"/>
    <mergeCell ref="P2:Q2"/>
    <mergeCell ref="A3:C3"/>
    <mergeCell ref="G3:H3"/>
    <mergeCell ref="J3:K3"/>
  </mergeCells>
  <phoneticPr fontId="2" type="noConversion"/>
  <conditionalFormatting sqref="AL8:AL27">
    <cfRule type="cellIs" dxfId="281" priority="41" operator="equal">
      <formula>13</formula>
    </cfRule>
    <cfRule type="cellIs" dxfId="280" priority="42" operator="equal">
      <formula>"고용허가체크"</formula>
    </cfRule>
  </conditionalFormatting>
  <conditionalFormatting sqref="AJ8:AJ27">
    <cfRule type="cellIs" dxfId="279" priority="40" operator="greaterThan">
      <formula>0</formula>
    </cfRule>
  </conditionalFormatting>
  <conditionalFormatting sqref="AK8:AK27 AB8:AB27">
    <cfRule type="cellIs" dxfId="278" priority="39" operator="equal">
      <formula>"주민오류"</formula>
    </cfRule>
  </conditionalFormatting>
  <conditionalFormatting sqref="AH8:AH27">
    <cfRule type="cellIs" dxfId="277" priority="38" operator="equal">
      <formula>"외국인"</formula>
    </cfRule>
  </conditionalFormatting>
  <conditionalFormatting sqref="AI8:AI27">
    <cfRule type="cellIs" dxfId="276" priority="37" operator="equal">
      <formula>"고용허가체크"</formula>
    </cfRule>
  </conditionalFormatting>
  <conditionalFormatting sqref="Q3">
    <cfRule type="cellIs" dxfId="275" priority="35" operator="equal">
      <formula>"사업자오류"</formula>
    </cfRule>
    <cfRule type="cellIs" dxfId="274" priority="36" operator="equal">
      <formula>"OK"</formula>
    </cfRule>
  </conditionalFormatting>
  <conditionalFormatting sqref="D9">
    <cfRule type="expression" priority="34">
      <formula>"COUNT(13)"</formula>
    </cfRule>
  </conditionalFormatting>
  <conditionalFormatting sqref="AL28:AL47">
    <cfRule type="cellIs" dxfId="273" priority="32" operator="equal">
      <formula>13</formula>
    </cfRule>
    <cfRule type="cellIs" dxfId="272" priority="33" operator="equal">
      <formula>"고용허가체크"</formula>
    </cfRule>
  </conditionalFormatting>
  <conditionalFormatting sqref="AJ28:AJ47">
    <cfRule type="cellIs" dxfId="271" priority="31" operator="greaterThan">
      <formula>0</formula>
    </cfRule>
  </conditionalFormatting>
  <conditionalFormatting sqref="AK28:AK47 AB28:AB47">
    <cfRule type="cellIs" dxfId="270" priority="30" operator="equal">
      <formula>"주민오류"</formula>
    </cfRule>
  </conditionalFormatting>
  <conditionalFormatting sqref="AH28:AH47">
    <cfRule type="cellIs" dxfId="269" priority="29" operator="equal">
      <formula>"외국인"</formula>
    </cfRule>
  </conditionalFormatting>
  <conditionalFormatting sqref="AI28:AI47">
    <cfRule type="cellIs" dxfId="268" priority="28" operator="equal">
      <formula>"고용허가체크"</formula>
    </cfRule>
  </conditionalFormatting>
  <conditionalFormatting sqref="D29">
    <cfRule type="expression" priority="27">
      <formula>"COUNT(13)"</formula>
    </cfRule>
  </conditionalFormatting>
  <conditionalFormatting sqref="AL48:AL67">
    <cfRule type="cellIs" dxfId="267" priority="25" operator="equal">
      <formula>13</formula>
    </cfRule>
    <cfRule type="cellIs" dxfId="266" priority="26" operator="equal">
      <formula>"고용허가체크"</formula>
    </cfRule>
  </conditionalFormatting>
  <conditionalFormatting sqref="AJ48:AJ67">
    <cfRule type="cellIs" dxfId="265" priority="24" operator="greaterThan">
      <formula>0</formula>
    </cfRule>
  </conditionalFormatting>
  <conditionalFormatting sqref="AK48:AK67 AB48:AB67">
    <cfRule type="cellIs" dxfId="264" priority="23" operator="equal">
      <formula>"주민오류"</formula>
    </cfRule>
  </conditionalFormatting>
  <conditionalFormatting sqref="AH48:AH67">
    <cfRule type="cellIs" dxfId="263" priority="22" operator="equal">
      <formula>"외국인"</formula>
    </cfRule>
  </conditionalFormatting>
  <conditionalFormatting sqref="AI48:AI67">
    <cfRule type="cellIs" dxfId="262" priority="21" operator="equal">
      <formula>"고용허가체크"</formula>
    </cfRule>
  </conditionalFormatting>
  <conditionalFormatting sqref="D49">
    <cfRule type="expression" priority="20">
      <formula>"COUNT(13)"</formula>
    </cfRule>
  </conditionalFormatting>
  <conditionalFormatting sqref="AL68:AL87">
    <cfRule type="cellIs" dxfId="261" priority="18" operator="equal">
      <formula>13</formula>
    </cfRule>
    <cfRule type="cellIs" dxfId="260" priority="19" operator="equal">
      <formula>"고용허가체크"</formula>
    </cfRule>
  </conditionalFormatting>
  <conditionalFormatting sqref="AJ68:AJ87">
    <cfRule type="cellIs" dxfId="259" priority="17" operator="greaterThan">
      <formula>0</formula>
    </cfRule>
  </conditionalFormatting>
  <conditionalFormatting sqref="AK68:AK87 AB68:AB87">
    <cfRule type="cellIs" dxfId="258" priority="16" operator="equal">
      <formula>"주민오류"</formula>
    </cfRule>
  </conditionalFormatting>
  <conditionalFormatting sqref="AH68:AH87">
    <cfRule type="cellIs" dxfId="257" priority="15" operator="equal">
      <formula>"외국인"</formula>
    </cfRule>
  </conditionalFormatting>
  <conditionalFormatting sqref="AI68:AI87">
    <cfRule type="cellIs" dxfId="256" priority="14" operator="equal">
      <formula>"고용허가체크"</formula>
    </cfRule>
  </conditionalFormatting>
  <conditionalFormatting sqref="D69">
    <cfRule type="expression" priority="13">
      <formula>"COUNT(13)"</formula>
    </cfRule>
  </conditionalFormatting>
  <conditionalFormatting sqref="AL88:AL101">
    <cfRule type="cellIs" dxfId="255" priority="11" operator="equal">
      <formula>13</formula>
    </cfRule>
    <cfRule type="cellIs" dxfId="254" priority="12" operator="equal">
      <formula>"고용허가체크"</formula>
    </cfRule>
  </conditionalFormatting>
  <conditionalFormatting sqref="AJ88:AJ101">
    <cfRule type="cellIs" dxfId="253" priority="10" operator="greaterThan">
      <formula>0</formula>
    </cfRule>
  </conditionalFormatting>
  <conditionalFormatting sqref="AK88:AK101 AB88:AB101">
    <cfRule type="cellIs" dxfId="252" priority="9" operator="equal">
      <formula>"주민오류"</formula>
    </cfRule>
  </conditionalFormatting>
  <conditionalFormatting sqref="AH88:AH101">
    <cfRule type="cellIs" dxfId="251" priority="8" operator="equal">
      <formula>"외국인"</formula>
    </cfRule>
  </conditionalFormatting>
  <conditionalFormatting sqref="AI88:AI101">
    <cfRule type="cellIs" dxfId="250" priority="7" operator="equal">
      <formula>"고용허가체크"</formula>
    </cfRule>
  </conditionalFormatting>
  <conditionalFormatting sqref="AL102:AL107">
    <cfRule type="cellIs" dxfId="249" priority="5" operator="equal">
      <formula>13</formula>
    </cfRule>
    <cfRule type="cellIs" dxfId="248" priority="6" operator="equal">
      <formula>"고용허가체크"</formula>
    </cfRule>
  </conditionalFormatting>
  <conditionalFormatting sqref="AJ102:AJ107">
    <cfRule type="cellIs" dxfId="247" priority="4" operator="greaterThan">
      <formula>0</formula>
    </cfRule>
  </conditionalFormatting>
  <conditionalFormatting sqref="AK102:AK107 AB102:AB107">
    <cfRule type="cellIs" dxfId="246" priority="3" operator="equal">
      <formula>"주민오류"</formula>
    </cfRule>
  </conditionalFormatting>
  <conditionalFormatting sqref="AH102:AH107">
    <cfRule type="cellIs" dxfId="245" priority="2" operator="equal">
      <formula>"외국인"</formula>
    </cfRule>
  </conditionalFormatting>
  <conditionalFormatting sqref="AI102:AI107">
    <cfRule type="cellIs" dxfId="244"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83970"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83971"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83972"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83973"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83974"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83975"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83976"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83977"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83978" r:id="rId13" name="Drop Down 10">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E7CDC-733B-4852-9352-87DFB8FC6A47}">
  <dimension ref="A1:AL110"/>
  <sheetViews>
    <sheetView showGridLines="0" workbookViewId="0">
      <pane ySplit="7" topLeftCell="A8" activePane="bottomLeft" state="frozen"/>
      <selection pane="bottomLeft" activeCell="N5" sqref="N5"/>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55" t="s">
        <v>596</v>
      </c>
      <c r="F3" s="254"/>
      <c r="G3" s="368" t="str">
        <f>기본입력사항!$D$3</f>
        <v>주황규</v>
      </c>
      <c r="H3" s="368"/>
      <c r="I3" s="255" t="s">
        <v>638</v>
      </c>
      <c r="J3" s="356">
        <v>44409</v>
      </c>
      <c r="K3" s="356"/>
      <c r="N3" s="266">
        <v>1</v>
      </c>
      <c r="P3" s="230">
        <f>IF(10-MOD(MID(D4,1,1)*1+MID(D4,2,1)*3+MID(D4,3,1)*7+MID(D4,4,1)*1+MID(D4,5,1)*3+MID(D4,6,1)*7+MID(D4,7,1)*1+MID(D4,8,1)*3+INT((MID(D4,9,1)*5)/10)+MOD(MID(D4,9,1)*5,10),10)=10,0,10-MOD(MID(D4,1,1)*1+MID(D4,2,1)*3+MID(D4,3,1)*7+MID(D4,4,1)*1+MID(D4,5,1)*3+MID(D4,6,1)*7+MID(D4,7,1)*1+MID(D4,8,1)*3+INT((MID(D4,9,1)*5)/10)+MOD(MID(D4,9,1)*5,10),10))</f>
        <v>7</v>
      </c>
      <c r="Q3" s="257"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58" t="s">
        <v>601</v>
      </c>
      <c r="W6" s="258"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1</v>
      </c>
      <c r="H7" s="371"/>
      <c r="I7" s="371"/>
      <c r="J7" s="371"/>
      <c r="K7" s="370"/>
      <c r="L7" s="370"/>
      <c r="M7" s="279">
        <v>0.03</v>
      </c>
      <c r="N7" s="370"/>
      <c r="O7" s="370"/>
      <c r="P7" s="370"/>
      <c r="Q7" s="370"/>
      <c r="S7" s="340"/>
      <c r="T7" s="343"/>
      <c r="V7" s="259" t="s">
        <v>603</v>
      </c>
      <c r="W7" s="259"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44409</v>
      </c>
      <c r="I8" s="271">
        <f>IF(H8="","",CHOOSE($R$3,EOMONTH($H$8,0),EOMONTH($H$8,0)+5,EOMONTH($H$8,0)+10,EOMONTH($H$8,0)+15,EOMONTH($H$8,0)+20))</f>
        <v>44439</v>
      </c>
      <c r="J8" s="272" t="str">
        <f>TEXT(I8,"aaa")</f>
        <v>화</v>
      </c>
      <c r="K8" s="273"/>
      <c r="L8" s="274">
        <f t="shared" ref="L8:L71" si="0">IF(OR($N$3=1,K8&lt;=33330),K8,TRUNC(K8/96.7%,-1))</f>
        <v>0</v>
      </c>
      <c r="M8" s="275">
        <f>$M$7</f>
        <v>0.03</v>
      </c>
      <c r="N8" s="276">
        <f>IF(L8&gt;33330,TRUNC(L8*$M$7,-1),0)</f>
        <v>0</v>
      </c>
      <c r="O8" s="276">
        <f>TRUNC(N8*10%,-1)</f>
        <v>0</v>
      </c>
      <c r="P8" s="277">
        <f>SUM(N8:O8)</f>
        <v>0</v>
      </c>
      <c r="Q8" s="277">
        <f>L8-P8</f>
        <v>0</v>
      </c>
      <c r="S8" s="225">
        <f t="shared" ref="S8:S71" si="1">IF($N$3=2,L8-(Q8-K8),0)</f>
        <v>0</v>
      </c>
      <c r="T8" s="226">
        <f t="shared" ref="T8:T71"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60">
        <f>A8+1</f>
        <v>2</v>
      </c>
      <c r="B9" s="282" t="str">
        <f t="shared" ref="B9:B72" si="3">$N$4</f>
        <v>A팀</v>
      </c>
      <c r="C9" s="232"/>
      <c r="D9" s="233"/>
      <c r="E9" s="248" t="str">
        <f>IF(C9="","",$E$8)</f>
        <v/>
      </c>
      <c r="F9" s="248"/>
      <c r="G9" s="246" t="str">
        <f t="shared" ref="G9:G72" si="4">IF(E9="","",VLOOKUP(E9,종목,2))</f>
        <v/>
      </c>
      <c r="H9" s="281" t="str">
        <f>IF(C9="","",$H$8)</f>
        <v/>
      </c>
      <c r="I9" s="265" t="str">
        <f>IF(C9="","",$I$8)</f>
        <v/>
      </c>
      <c r="J9" s="247" t="str">
        <f t="shared" ref="J9:J72"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si="4"/>
        <v/>
      </c>
      <c r="H28" s="281"/>
      <c r="I28" s="265"/>
      <c r="J28" s="247" t="str">
        <f t="shared" si="5"/>
        <v>토</v>
      </c>
      <c r="K28" s="239"/>
      <c r="L28" s="240">
        <f t="shared" si="0"/>
        <v>0</v>
      </c>
      <c r="M28" s="241">
        <f>$M$7</f>
        <v>0.03</v>
      </c>
      <c r="N28" s="242">
        <f>IF(L28&gt;33330,TRUNC(L28*$M$7,-1),0)</f>
        <v>0</v>
      </c>
      <c r="O28" s="242">
        <f>TRUNC(N28*10%,-1)</f>
        <v>0</v>
      </c>
      <c r="P28" s="243">
        <f>SUM(N28:O28)</f>
        <v>0</v>
      </c>
      <c r="Q28" s="243">
        <f>L28-P28</f>
        <v>0</v>
      </c>
      <c r="S28" s="225">
        <f t="shared" si="1"/>
        <v>0</v>
      </c>
      <c r="T28" s="226">
        <f t="shared" si="2"/>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4"/>
        <v/>
      </c>
      <c r="H29" s="281" t="str">
        <f>IF(C29="","",$H$8)</f>
        <v/>
      </c>
      <c r="I29" s="265" t="str">
        <f>IF(C29="","",$I$8)</f>
        <v/>
      </c>
      <c r="J29" s="247" t="str">
        <f t="shared" si="5"/>
        <v/>
      </c>
      <c r="K29" s="239"/>
      <c r="L29" s="240">
        <f t="shared" si="0"/>
        <v>0</v>
      </c>
      <c r="M29" s="241">
        <f t="shared" si="6"/>
        <v>0.03</v>
      </c>
      <c r="N29" s="242">
        <f t="shared" ref="N29:N47" si="27">IF(L29&gt;33330,TRUNC(L29*$M$7,-1),0)</f>
        <v>0</v>
      </c>
      <c r="O29" s="242">
        <f t="shared" ref="O29:O47" si="28">TRUNC(N29*10%,-1)</f>
        <v>0</v>
      </c>
      <c r="P29" s="243">
        <f t="shared" ref="P29:P47" si="29">SUM(N29:O29)</f>
        <v>0</v>
      </c>
      <c r="Q29" s="243">
        <f t="shared" ref="Q29:Q47" si="30">L29-P29</f>
        <v>0</v>
      </c>
      <c r="S29" s="225">
        <f t="shared" si="1"/>
        <v>0</v>
      </c>
      <c r="T29" s="226">
        <f t="shared" si="2"/>
        <v>0</v>
      </c>
      <c r="V29" s="123"/>
      <c r="W29" s="123"/>
      <c r="X29" s="123"/>
      <c r="Y29" s="123"/>
      <c r="AA29" s="190" t="e">
        <f t="shared" ref="AA29:AA47" si="31">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2">IF(INT(RIGHT(D29,1))=AA29,"OK","주민오류")</f>
        <v>#VALUE!</v>
      </c>
      <c r="AC29" s="191" t="e">
        <f t="shared" ref="AC29:AC47" ca="1" si="33">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4">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5">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36">CHOOSE(14-LEN(CLEAN(D29)),MID(D29,7,1),MID(D29,6,1),MID(D29,5,1),MID(D29,4,1))</f>
        <v>#VALUE!</v>
      </c>
      <c r="AH29" s="190" t="e">
        <f t="shared" ref="AH29:AH47" si="37">CHOOSE(AG29,"내국인","내국인","내국인","내국인","외국인","외국인","외국인","외국인")</f>
        <v>#VALUE!</v>
      </c>
      <c r="AI29" s="190" t="e">
        <f t="shared" ref="AI29:AI47" si="38">IF(AH29="외국인","고용허가체크","")</f>
        <v>#VALUE!</v>
      </c>
      <c r="AJ29" s="190" t="e">
        <f t="shared" ref="AJ29:AJ47" si="39">IF(LEN(CLEAN(D29))=12,MOD(MID(D29,7,1)*10+MID(D29,8,1),2),MOD(MID(D29,8,1)*10+MID(D29,9,1),2))</f>
        <v>#VALUE!</v>
      </c>
      <c r="AK29" s="190" t="e">
        <f t="shared" ref="AK29:AK47" si="40">IF(AJ29=0,"OK","")</f>
        <v>#VALUE!</v>
      </c>
      <c r="AL29" s="190">
        <f t="shared" ref="AL29:AL47" si="41">LEN(CLEAN(D29))</f>
        <v>0</v>
      </c>
    </row>
    <row r="30" spans="1:38" ht="23.25" customHeight="1" x14ac:dyDescent="0.15">
      <c r="A30" s="260">
        <f t="shared" ref="A30:A48" si="42">A29+1</f>
        <v>23</v>
      </c>
      <c r="B30" s="282" t="str">
        <f t="shared" si="3"/>
        <v>A팀</v>
      </c>
      <c r="C30" s="232"/>
      <c r="D30" s="233"/>
      <c r="E30" s="248" t="str">
        <f t="shared" ref="E30:E47" si="43">IF(C30="","",$E$8)</f>
        <v/>
      </c>
      <c r="F30" s="248"/>
      <c r="G30" s="246" t="str">
        <f t="shared" si="4"/>
        <v/>
      </c>
      <c r="H30" s="281" t="str">
        <f t="shared" ref="H30:H47" si="44">IF(C30="","",$H$8)</f>
        <v/>
      </c>
      <c r="I30" s="265" t="str">
        <f t="shared" ref="I30:I47" si="45">IF(C30="","",$I$8)</f>
        <v/>
      </c>
      <c r="J30" s="247" t="str">
        <f t="shared" si="5"/>
        <v/>
      </c>
      <c r="K30" s="239"/>
      <c r="L30" s="240">
        <f t="shared" si="0"/>
        <v>0</v>
      </c>
      <c r="M30" s="241">
        <f t="shared" si="6"/>
        <v>0.03</v>
      </c>
      <c r="N30" s="242">
        <f t="shared" si="27"/>
        <v>0</v>
      </c>
      <c r="O30" s="242">
        <f t="shared" si="28"/>
        <v>0</v>
      </c>
      <c r="P30" s="243">
        <f t="shared" si="29"/>
        <v>0</v>
      </c>
      <c r="Q30" s="243">
        <f t="shared" si="30"/>
        <v>0</v>
      </c>
      <c r="S30" s="225">
        <f t="shared" si="1"/>
        <v>0</v>
      </c>
      <c r="T30" s="226">
        <f t="shared" si="2"/>
        <v>0</v>
      </c>
      <c r="V30" s="123"/>
      <c r="W30" s="123"/>
      <c r="X30" s="123"/>
      <c r="Y30" s="123"/>
      <c r="AA30" s="190" t="e">
        <f t="shared" si="31"/>
        <v>#VALUE!</v>
      </c>
      <c r="AB30" s="190" t="e">
        <f t="shared" si="32"/>
        <v>#VALUE!</v>
      </c>
      <c r="AC30" s="191" t="e">
        <f t="shared" ca="1" si="33"/>
        <v>#VALUE!</v>
      </c>
      <c r="AD30" s="192">
        <f t="shared" ca="1" si="14"/>
        <v>44387</v>
      </c>
      <c r="AE30" s="191" t="e">
        <f t="shared" ca="1" si="34"/>
        <v>#VALUE!</v>
      </c>
      <c r="AF30" s="190" t="e">
        <f t="shared" si="35"/>
        <v>#VALUE!</v>
      </c>
      <c r="AG30" s="190" t="e">
        <f t="shared" si="36"/>
        <v>#VALUE!</v>
      </c>
      <c r="AH30" s="190" t="e">
        <f t="shared" si="37"/>
        <v>#VALUE!</v>
      </c>
      <c r="AI30" s="190" t="e">
        <f t="shared" si="38"/>
        <v>#VALUE!</v>
      </c>
      <c r="AJ30" s="190" t="e">
        <f t="shared" si="39"/>
        <v>#VALUE!</v>
      </c>
      <c r="AK30" s="190" t="e">
        <f t="shared" si="40"/>
        <v>#VALUE!</v>
      </c>
      <c r="AL30" s="190">
        <f t="shared" si="41"/>
        <v>0</v>
      </c>
    </row>
    <row r="31" spans="1:38" ht="23.25" customHeight="1" x14ac:dyDescent="0.15">
      <c r="A31" s="260">
        <f t="shared" si="42"/>
        <v>24</v>
      </c>
      <c r="B31" s="282" t="str">
        <f t="shared" si="3"/>
        <v>A팀</v>
      </c>
      <c r="C31" s="232"/>
      <c r="D31" s="233"/>
      <c r="E31" s="248" t="str">
        <f t="shared" si="43"/>
        <v/>
      </c>
      <c r="F31" s="248"/>
      <c r="G31" s="246" t="str">
        <f t="shared" si="4"/>
        <v/>
      </c>
      <c r="H31" s="281" t="str">
        <f t="shared" si="44"/>
        <v/>
      </c>
      <c r="I31" s="265" t="str">
        <f t="shared" si="45"/>
        <v/>
      </c>
      <c r="J31" s="247" t="str">
        <f t="shared" si="5"/>
        <v/>
      </c>
      <c r="K31" s="239"/>
      <c r="L31" s="240">
        <f t="shared" si="0"/>
        <v>0</v>
      </c>
      <c r="M31" s="241">
        <f t="shared" si="6"/>
        <v>0.03</v>
      </c>
      <c r="N31" s="242">
        <f t="shared" si="27"/>
        <v>0</v>
      </c>
      <c r="O31" s="242">
        <f t="shared" si="28"/>
        <v>0</v>
      </c>
      <c r="P31" s="243">
        <f t="shared" si="29"/>
        <v>0</v>
      </c>
      <c r="Q31" s="243">
        <f t="shared" si="30"/>
        <v>0</v>
      </c>
      <c r="S31" s="225">
        <f t="shared" si="1"/>
        <v>0</v>
      </c>
      <c r="T31" s="226">
        <f t="shared" si="2"/>
        <v>0</v>
      </c>
      <c r="V31" s="123"/>
      <c r="W31" s="123"/>
      <c r="X31" s="123"/>
      <c r="Y31" s="123"/>
      <c r="AA31" s="190" t="e">
        <f t="shared" si="31"/>
        <v>#VALUE!</v>
      </c>
      <c r="AB31" s="190" t="e">
        <f t="shared" si="32"/>
        <v>#VALUE!</v>
      </c>
      <c r="AC31" s="191" t="e">
        <f t="shared" ca="1" si="33"/>
        <v>#VALUE!</v>
      </c>
      <c r="AD31" s="192">
        <f t="shared" ca="1" si="14"/>
        <v>44387</v>
      </c>
      <c r="AE31" s="191" t="e">
        <f t="shared" ca="1" si="34"/>
        <v>#VALUE!</v>
      </c>
      <c r="AF31" s="190" t="e">
        <f t="shared" si="35"/>
        <v>#VALUE!</v>
      </c>
      <c r="AG31" s="190" t="e">
        <f t="shared" si="36"/>
        <v>#VALUE!</v>
      </c>
      <c r="AH31" s="190" t="e">
        <f t="shared" si="37"/>
        <v>#VALUE!</v>
      </c>
      <c r="AI31" s="190" t="e">
        <f t="shared" si="38"/>
        <v>#VALUE!</v>
      </c>
      <c r="AJ31" s="190" t="e">
        <f t="shared" si="39"/>
        <v>#VALUE!</v>
      </c>
      <c r="AK31" s="190" t="e">
        <f t="shared" si="40"/>
        <v>#VALUE!</v>
      </c>
      <c r="AL31" s="190">
        <f t="shared" si="41"/>
        <v>0</v>
      </c>
    </row>
    <row r="32" spans="1:38" ht="23.25" customHeight="1" x14ac:dyDescent="0.15">
      <c r="A32" s="260">
        <f t="shared" si="42"/>
        <v>25</v>
      </c>
      <c r="B32" s="282" t="str">
        <f t="shared" si="3"/>
        <v>A팀</v>
      </c>
      <c r="C32" s="232"/>
      <c r="D32" s="233"/>
      <c r="E32" s="248" t="str">
        <f t="shared" si="43"/>
        <v/>
      </c>
      <c r="F32" s="248"/>
      <c r="G32" s="246" t="str">
        <f t="shared" si="4"/>
        <v/>
      </c>
      <c r="H32" s="281" t="str">
        <f t="shared" si="44"/>
        <v/>
      </c>
      <c r="I32" s="265" t="str">
        <f t="shared" si="45"/>
        <v/>
      </c>
      <c r="J32" s="247" t="str">
        <f t="shared" si="5"/>
        <v/>
      </c>
      <c r="K32" s="239"/>
      <c r="L32" s="240">
        <f t="shared" si="0"/>
        <v>0</v>
      </c>
      <c r="M32" s="241">
        <f t="shared" si="6"/>
        <v>0.03</v>
      </c>
      <c r="N32" s="242">
        <f t="shared" si="27"/>
        <v>0</v>
      </c>
      <c r="O32" s="242">
        <f t="shared" si="28"/>
        <v>0</v>
      </c>
      <c r="P32" s="243">
        <f t="shared" si="29"/>
        <v>0</v>
      </c>
      <c r="Q32" s="243">
        <f t="shared" si="30"/>
        <v>0</v>
      </c>
      <c r="S32" s="225">
        <f t="shared" si="1"/>
        <v>0</v>
      </c>
      <c r="T32" s="226">
        <f t="shared" si="2"/>
        <v>0</v>
      </c>
      <c r="V32" s="123"/>
      <c r="W32" s="123"/>
      <c r="X32" s="123"/>
      <c r="Y32" s="123"/>
      <c r="AA32" s="190" t="e">
        <f t="shared" si="31"/>
        <v>#VALUE!</v>
      </c>
      <c r="AB32" s="190" t="e">
        <f t="shared" si="32"/>
        <v>#VALUE!</v>
      </c>
      <c r="AC32" s="191" t="e">
        <f t="shared" ca="1" si="33"/>
        <v>#VALUE!</v>
      </c>
      <c r="AD32" s="192">
        <f t="shared" ca="1" si="14"/>
        <v>44387</v>
      </c>
      <c r="AE32" s="191" t="e">
        <f t="shared" ca="1" si="34"/>
        <v>#VALUE!</v>
      </c>
      <c r="AF32" s="190" t="e">
        <f t="shared" si="35"/>
        <v>#VALUE!</v>
      </c>
      <c r="AG32" s="190" t="e">
        <f t="shared" si="36"/>
        <v>#VALUE!</v>
      </c>
      <c r="AH32" s="190" t="e">
        <f t="shared" si="37"/>
        <v>#VALUE!</v>
      </c>
      <c r="AI32" s="190" t="e">
        <f t="shared" si="38"/>
        <v>#VALUE!</v>
      </c>
      <c r="AJ32" s="190" t="e">
        <f t="shared" si="39"/>
        <v>#VALUE!</v>
      </c>
      <c r="AK32" s="190" t="e">
        <f t="shared" si="40"/>
        <v>#VALUE!</v>
      </c>
      <c r="AL32" s="190">
        <f t="shared" si="41"/>
        <v>0</v>
      </c>
    </row>
    <row r="33" spans="1:38" ht="23.25" customHeight="1" x14ac:dyDescent="0.15">
      <c r="A33" s="260">
        <f t="shared" si="42"/>
        <v>26</v>
      </c>
      <c r="B33" s="282" t="str">
        <f t="shared" si="3"/>
        <v>A팀</v>
      </c>
      <c r="C33" s="232"/>
      <c r="D33" s="233"/>
      <c r="E33" s="248" t="str">
        <f t="shared" si="43"/>
        <v/>
      </c>
      <c r="F33" s="248"/>
      <c r="G33" s="246" t="str">
        <f t="shared" si="4"/>
        <v/>
      </c>
      <c r="H33" s="281" t="str">
        <f t="shared" si="44"/>
        <v/>
      </c>
      <c r="I33" s="265" t="str">
        <f t="shared" si="45"/>
        <v/>
      </c>
      <c r="J33" s="247" t="str">
        <f t="shared" si="5"/>
        <v/>
      </c>
      <c r="K33" s="239"/>
      <c r="L33" s="240">
        <f t="shared" si="0"/>
        <v>0</v>
      </c>
      <c r="M33" s="241">
        <f t="shared" si="6"/>
        <v>0.03</v>
      </c>
      <c r="N33" s="242">
        <f t="shared" si="27"/>
        <v>0</v>
      </c>
      <c r="O33" s="242">
        <f t="shared" si="28"/>
        <v>0</v>
      </c>
      <c r="P33" s="243">
        <f t="shared" si="29"/>
        <v>0</v>
      </c>
      <c r="Q33" s="243">
        <f t="shared" si="30"/>
        <v>0</v>
      </c>
      <c r="S33" s="225">
        <f t="shared" si="1"/>
        <v>0</v>
      </c>
      <c r="T33" s="226">
        <f t="shared" si="2"/>
        <v>0</v>
      </c>
      <c r="V33" s="123"/>
      <c r="W33" s="123"/>
      <c r="X33" s="123"/>
      <c r="Y33" s="123"/>
      <c r="AA33" s="190" t="e">
        <f t="shared" si="31"/>
        <v>#VALUE!</v>
      </c>
      <c r="AB33" s="190" t="e">
        <f t="shared" si="32"/>
        <v>#VALUE!</v>
      </c>
      <c r="AC33" s="191" t="e">
        <f t="shared" ca="1" si="33"/>
        <v>#VALUE!</v>
      </c>
      <c r="AD33" s="192">
        <f t="shared" ca="1" si="14"/>
        <v>44387</v>
      </c>
      <c r="AE33" s="191" t="e">
        <f t="shared" ca="1" si="34"/>
        <v>#VALUE!</v>
      </c>
      <c r="AF33" s="190" t="e">
        <f t="shared" si="35"/>
        <v>#VALUE!</v>
      </c>
      <c r="AG33" s="190" t="e">
        <f t="shared" si="36"/>
        <v>#VALUE!</v>
      </c>
      <c r="AH33" s="190" t="e">
        <f t="shared" si="37"/>
        <v>#VALUE!</v>
      </c>
      <c r="AI33" s="190" t="e">
        <f t="shared" si="38"/>
        <v>#VALUE!</v>
      </c>
      <c r="AJ33" s="190" t="e">
        <f t="shared" si="39"/>
        <v>#VALUE!</v>
      </c>
      <c r="AK33" s="190" t="e">
        <f t="shared" si="40"/>
        <v>#VALUE!</v>
      </c>
      <c r="AL33" s="190">
        <f t="shared" si="41"/>
        <v>0</v>
      </c>
    </row>
    <row r="34" spans="1:38" ht="23.25" customHeight="1" x14ac:dyDescent="0.15">
      <c r="A34" s="260">
        <f t="shared" si="42"/>
        <v>27</v>
      </c>
      <c r="B34" s="282" t="str">
        <f t="shared" si="3"/>
        <v>A팀</v>
      </c>
      <c r="C34" s="232"/>
      <c r="D34" s="233"/>
      <c r="E34" s="248" t="str">
        <f t="shared" si="43"/>
        <v/>
      </c>
      <c r="F34" s="248"/>
      <c r="G34" s="246" t="str">
        <f t="shared" si="4"/>
        <v/>
      </c>
      <c r="H34" s="281" t="str">
        <f t="shared" si="44"/>
        <v/>
      </c>
      <c r="I34" s="265" t="str">
        <f t="shared" si="45"/>
        <v/>
      </c>
      <c r="J34" s="247" t="str">
        <f t="shared" si="5"/>
        <v/>
      </c>
      <c r="K34" s="239"/>
      <c r="L34" s="240">
        <f t="shared" si="0"/>
        <v>0</v>
      </c>
      <c r="M34" s="241">
        <f t="shared" si="6"/>
        <v>0.03</v>
      </c>
      <c r="N34" s="242">
        <f t="shared" si="27"/>
        <v>0</v>
      </c>
      <c r="O34" s="242">
        <f t="shared" si="28"/>
        <v>0</v>
      </c>
      <c r="P34" s="243">
        <f t="shared" si="29"/>
        <v>0</v>
      </c>
      <c r="Q34" s="243">
        <f t="shared" si="30"/>
        <v>0</v>
      </c>
      <c r="S34" s="225">
        <f t="shared" si="1"/>
        <v>0</v>
      </c>
      <c r="T34" s="226">
        <f t="shared" si="2"/>
        <v>0</v>
      </c>
      <c r="V34" s="123"/>
      <c r="W34" s="123"/>
      <c r="X34" s="123"/>
      <c r="Y34" s="123"/>
      <c r="AA34" s="190" t="e">
        <f t="shared" si="31"/>
        <v>#VALUE!</v>
      </c>
      <c r="AB34" s="190" t="e">
        <f t="shared" si="32"/>
        <v>#VALUE!</v>
      </c>
      <c r="AC34" s="191" t="e">
        <f t="shared" ca="1" si="33"/>
        <v>#VALUE!</v>
      </c>
      <c r="AD34" s="192">
        <f t="shared" ca="1" si="14"/>
        <v>44387</v>
      </c>
      <c r="AE34" s="191" t="e">
        <f t="shared" ca="1" si="34"/>
        <v>#VALUE!</v>
      </c>
      <c r="AF34" s="190" t="e">
        <f t="shared" si="35"/>
        <v>#VALUE!</v>
      </c>
      <c r="AG34" s="190" t="e">
        <f t="shared" si="36"/>
        <v>#VALUE!</v>
      </c>
      <c r="AH34" s="190" t="e">
        <f t="shared" si="37"/>
        <v>#VALUE!</v>
      </c>
      <c r="AI34" s="190" t="e">
        <f t="shared" si="38"/>
        <v>#VALUE!</v>
      </c>
      <c r="AJ34" s="190" t="e">
        <f t="shared" si="39"/>
        <v>#VALUE!</v>
      </c>
      <c r="AK34" s="190" t="e">
        <f t="shared" si="40"/>
        <v>#VALUE!</v>
      </c>
      <c r="AL34" s="190">
        <f t="shared" si="41"/>
        <v>0</v>
      </c>
    </row>
    <row r="35" spans="1:38" ht="23.25" customHeight="1" x14ac:dyDescent="0.15">
      <c r="A35" s="260">
        <f t="shared" si="42"/>
        <v>28</v>
      </c>
      <c r="B35" s="282" t="str">
        <f t="shared" si="3"/>
        <v>A팀</v>
      </c>
      <c r="C35" s="232"/>
      <c r="D35" s="233"/>
      <c r="E35" s="248" t="str">
        <f t="shared" si="43"/>
        <v/>
      </c>
      <c r="F35" s="248"/>
      <c r="G35" s="246" t="str">
        <f t="shared" si="4"/>
        <v/>
      </c>
      <c r="H35" s="281" t="str">
        <f t="shared" si="44"/>
        <v/>
      </c>
      <c r="I35" s="265" t="str">
        <f t="shared" si="45"/>
        <v/>
      </c>
      <c r="J35" s="247" t="str">
        <f t="shared" si="5"/>
        <v/>
      </c>
      <c r="K35" s="239"/>
      <c r="L35" s="240">
        <f t="shared" si="0"/>
        <v>0</v>
      </c>
      <c r="M35" s="241">
        <f t="shared" si="6"/>
        <v>0.03</v>
      </c>
      <c r="N35" s="242">
        <f t="shared" si="27"/>
        <v>0</v>
      </c>
      <c r="O35" s="242">
        <f t="shared" si="28"/>
        <v>0</v>
      </c>
      <c r="P35" s="243">
        <f t="shared" si="29"/>
        <v>0</v>
      </c>
      <c r="Q35" s="243">
        <f t="shared" si="30"/>
        <v>0</v>
      </c>
      <c r="S35" s="225">
        <f t="shared" si="1"/>
        <v>0</v>
      </c>
      <c r="T35" s="226">
        <f t="shared" si="2"/>
        <v>0</v>
      </c>
      <c r="V35" s="123"/>
      <c r="W35" s="123"/>
      <c r="X35" s="123"/>
      <c r="Y35" s="123"/>
      <c r="AA35" s="190" t="e">
        <f t="shared" si="31"/>
        <v>#VALUE!</v>
      </c>
      <c r="AB35" s="190" t="e">
        <f t="shared" si="32"/>
        <v>#VALUE!</v>
      </c>
      <c r="AC35" s="191" t="e">
        <f t="shared" ca="1" si="33"/>
        <v>#VALUE!</v>
      </c>
      <c r="AD35" s="192">
        <f t="shared" ca="1" si="14"/>
        <v>44387</v>
      </c>
      <c r="AE35" s="191" t="e">
        <f t="shared" ca="1" si="34"/>
        <v>#VALUE!</v>
      </c>
      <c r="AF35" s="190" t="e">
        <f t="shared" si="35"/>
        <v>#VALUE!</v>
      </c>
      <c r="AG35" s="190" t="e">
        <f t="shared" si="36"/>
        <v>#VALUE!</v>
      </c>
      <c r="AH35" s="190" t="e">
        <f t="shared" si="37"/>
        <v>#VALUE!</v>
      </c>
      <c r="AI35" s="190" t="e">
        <f t="shared" si="38"/>
        <v>#VALUE!</v>
      </c>
      <c r="AJ35" s="190" t="e">
        <f t="shared" si="39"/>
        <v>#VALUE!</v>
      </c>
      <c r="AK35" s="190" t="e">
        <f t="shared" si="40"/>
        <v>#VALUE!</v>
      </c>
      <c r="AL35" s="190">
        <f t="shared" si="41"/>
        <v>0</v>
      </c>
    </row>
    <row r="36" spans="1:38" ht="23.25" customHeight="1" x14ac:dyDescent="0.15">
      <c r="A36" s="260">
        <f t="shared" si="42"/>
        <v>29</v>
      </c>
      <c r="B36" s="282" t="str">
        <f t="shared" si="3"/>
        <v>A팀</v>
      </c>
      <c r="C36" s="232"/>
      <c r="D36" s="233"/>
      <c r="E36" s="248" t="str">
        <f t="shared" si="43"/>
        <v/>
      </c>
      <c r="F36" s="248"/>
      <c r="G36" s="246" t="str">
        <f t="shared" si="4"/>
        <v/>
      </c>
      <c r="H36" s="281" t="str">
        <f t="shared" si="44"/>
        <v/>
      </c>
      <c r="I36" s="265" t="str">
        <f t="shared" si="45"/>
        <v/>
      </c>
      <c r="J36" s="247" t="str">
        <f t="shared" si="5"/>
        <v/>
      </c>
      <c r="K36" s="239"/>
      <c r="L36" s="240">
        <f t="shared" si="0"/>
        <v>0</v>
      </c>
      <c r="M36" s="241">
        <f t="shared" si="6"/>
        <v>0.03</v>
      </c>
      <c r="N36" s="242">
        <f t="shared" si="27"/>
        <v>0</v>
      </c>
      <c r="O36" s="242">
        <f t="shared" si="28"/>
        <v>0</v>
      </c>
      <c r="P36" s="243">
        <f t="shared" si="29"/>
        <v>0</v>
      </c>
      <c r="Q36" s="243">
        <f t="shared" si="30"/>
        <v>0</v>
      </c>
      <c r="S36" s="225">
        <f t="shared" si="1"/>
        <v>0</v>
      </c>
      <c r="T36" s="226">
        <f t="shared" si="2"/>
        <v>0</v>
      </c>
      <c r="V36" s="123"/>
      <c r="W36" s="123"/>
      <c r="X36" s="123"/>
      <c r="Y36" s="123"/>
      <c r="AA36" s="190" t="e">
        <f t="shared" si="31"/>
        <v>#VALUE!</v>
      </c>
      <c r="AB36" s="190" t="e">
        <f t="shared" si="32"/>
        <v>#VALUE!</v>
      </c>
      <c r="AC36" s="191" t="e">
        <f t="shared" ca="1" si="33"/>
        <v>#VALUE!</v>
      </c>
      <c r="AD36" s="192">
        <f t="shared" ca="1" si="14"/>
        <v>44387</v>
      </c>
      <c r="AE36" s="191" t="e">
        <f t="shared" ca="1" si="34"/>
        <v>#VALUE!</v>
      </c>
      <c r="AF36" s="190" t="e">
        <f t="shared" si="35"/>
        <v>#VALUE!</v>
      </c>
      <c r="AG36" s="190" t="e">
        <f t="shared" si="36"/>
        <v>#VALUE!</v>
      </c>
      <c r="AH36" s="190" t="e">
        <f t="shared" si="37"/>
        <v>#VALUE!</v>
      </c>
      <c r="AI36" s="190" t="e">
        <f t="shared" si="38"/>
        <v>#VALUE!</v>
      </c>
      <c r="AJ36" s="190" t="e">
        <f t="shared" si="39"/>
        <v>#VALUE!</v>
      </c>
      <c r="AK36" s="190" t="e">
        <f t="shared" si="40"/>
        <v>#VALUE!</v>
      </c>
      <c r="AL36" s="190">
        <f t="shared" si="41"/>
        <v>0</v>
      </c>
    </row>
    <row r="37" spans="1:38" ht="23.25" customHeight="1" x14ac:dyDescent="0.15">
      <c r="A37" s="260">
        <f t="shared" si="42"/>
        <v>30</v>
      </c>
      <c r="B37" s="282" t="str">
        <f t="shared" si="3"/>
        <v>A팀</v>
      </c>
      <c r="C37" s="232"/>
      <c r="D37" s="233"/>
      <c r="E37" s="248" t="str">
        <f t="shared" si="43"/>
        <v/>
      </c>
      <c r="F37" s="248"/>
      <c r="G37" s="246" t="str">
        <f t="shared" si="4"/>
        <v/>
      </c>
      <c r="H37" s="281" t="str">
        <f t="shared" si="44"/>
        <v/>
      </c>
      <c r="I37" s="265" t="str">
        <f t="shared" si="45"/>
        <v/>
      </c>
      <c r="J37" s="247" t="str">
        <f t="shared" si="5"/>
        <v/>
      </c>
      <c r="K37" s="239"/>
      <c r="L37" s="240">
        <f t="shared" si="0"/>
        <v>0</v>
      </c>
      <c r="M37" s="241">
        <f t="shared" si="6"/>
        <v>0.03</v>
      </c>
      <c r="N37" s="242">
        <f t="shared" si="27"/>
        <v>0</v>
      </c>
      <c r="O37" s="242">
        <f t="shared" si="28"/>
        <v>0</v>
      </c>
      <c r="P37" s="243">
        <f t="shared" si="29"/>
        <v>0</v>
      </c>
      <c r="Q37" s="243">
        <f t="shared" si="30"/>
        <v>0</v>
      </c>
      <c r="S37" s="225">
        <f t="shared" si="1"/>
        <v>0</v>
      </c>
      <c r="T37" s="226">
        <f t="shared" si="2"/>
        <v>0</v>
      </c>
      <c r="V37" s="123"/>
      <c r="W37" s="123"/>
      <c r="X37" s="123"/>
      <c r="Y37" s="123"/>
      <c r="AA37" s="190" t="e">
        <f t="shared" si="31"/>
        <v>#VALUE!</v>
      </c>
      <c r="AB37" s="190" t="e">
        <f t="shared" si="32"/>
        <v>#VALUE!</v>
      </c>
      <c r="AC37" s="191" t="e">
        <f t="shared" ca="1" si="33"/>
        <v>#VALUE!</v>
      </c>
      <c r="AD37" s="192">
        <f t="shared" ca="1" si="14"/>
        <v>44387</v>
      </c>
      <c r="AE37" s="191" t="e">
        <f t="shared" ca="1" si="34"/>
        <v>#VALUE!</v>
      </c>
      <c r="AF37" s="190" t="e">
        <f t="shared" si="35"/>
        <v>#VALUE!</v>
      </c>
      <c r="AG37" s="190" t="e">
        <f t="shared" si="36"/>
        <v>#VALUE!</v>
      </c>
      <c r="AH37" s="190" t="e">
        <f t="shared" si="37"/>
        <v>#VALUE!</v>
      </c>
      <c r="AI37" s="190" t="e">
        <f t="shared" si="38"/>
        <v>#VALUE!</v>
      </c>
      <c r="AJ37" s="190" t="e">
        <f t="shared" si="39"/>
        <v>#VALUE!</v>
      </c>
      <c r="AK37" s="190" t="e">
        <f t="shared" si="40"/>
        <v>#VALUE!</v>
      </c>
      <c r="AL37" s="190">
        <f t="shared" si="41"/>
        <v>0</v>
      </c>
    </row>
    <row r="38" spans="1:38" ht="23.25" customHeight="1" x14ac:dyDescent="0.15">
      <c r="A38" s="260">
        <f t="shared" si="42"/>
        <v>31</v>
      </c>
      <c r="B38" s="282" t="str">
        <f t="shared" si="3"/>
        <v>A팀</v>
      </c>
      <c r="C38" s="232"/>
      <c r="D38" s="233"/>
      <c r="E38" s="248" t="str">
        <f t="shared" si="43"/>
        <v/>
      </c>
      <c r="F38" s="248"/>
      <c r="G38" s="246" t="str">
        <f t="shared" si="4"/>
        <v/>
      </c>
      <c r="H38" s="281" t="str">
        <f t="shared" si="44"/>
        <v/>
      </c>
      <c r="I38" s="265" t="str">
        <f t="shared" si="45"/>
        <v/>
      </c>
      <c r="J38" s="247" t="str">
        <f t="shared" si="5"/>
        <v/>
      </c>
      <c r="K38" s="239"/>
      <c r="L38" s="240">
        <f t="shared" si="0"/>
        <v>0</v>
      </c>
      <c r="M38" s="241">
        <f t="shared" si="6"/>
        <v>0.03</v>
      </c>
      <c r="N38" s="242">
        <f t="shared" si="27"/>
        <v>0</v>
      </c>
      <c r="O38" s="242">
        <f t="shared" si="28"/>
        <v>0</v>
      </c>
      <c r="P38" s="243">
        <f t="shared" si="29"/>
        <v>0</v>
      </c>
      <c r="Q38" s="243">
        <f t="shared" si="30"/>
        <v>0</v>
      </c>
      <c r="S38" s="225">
        <f t="shared" si="1"/>
        <v>0</v>
      </c>
      <c r="T38" s="226">
        <f t="shared" si="2"/>
        <v>0</v>
      </c>
      <c r="V38" s="123"/>
      <c r="W38" s="123"/>
      <c r="X38" s="123"/>
      <c r="Y38" s="123"/>
      <c r="AA38" s="190" t="e">
        <f t="shared" si="31"/>
        <v>#VALUE!</v>
      </c>
      <c r="AB38" s="190" t="e">
        <f t="shared" si="32"/>
        <v>#VALUE!</v>
      </c>
      <c r="AC38" s="191" t="e">
        <f t="shared" ca="1" si="33"/>
        <v>#VALUE!</v>
      </c>
      <c r="AD38" s="192">
        <f t="shared" ca="1" si="14"/>
        <v>44387</v>
      </c>
      <c r="AE38" s="191" t="e">
        <f t="shared" ca="1" si="34"/>
        <v>#VALUE!</v>
      </c>
      <c r="AF38" s="190" t="e">
        <f t="shared" si="35"/>
        <v>#VALUE!</v>
      </c>
      <c r="AG38" s="190" t="e">
        <f t="shared" si="36"/>
        <v>#VALUE!</v>
      </c>
      <c r="AH38" s="190" t="e">
        <f t="shared" si="37"/>
        <v>#VALUE!</v>
      </c>
      <c r="AI38" s="190" t="e">
        <f t="shared" si="38"/>
        <v>#VALUE!</v>
      </c>
      <c r="AJ38" s="190" t="e">
        <f t="shared" si="39"/>
        <v>#VALUE!</v>
      </c>
      <c r="AK38" s="190" t="e">
        <f t="shared" si="40"/>
        <v>#VALUE!</v>
      </c>
      <c r="AL38" s="190">
        <f t="shared" si="41"/>
        <v>0</v>
      </c>
    </row>
    <row r="39" spans="1:38" ht="23.25" customHeight="1" x14ac:dyDescent="0.15">
      <c r="A39" s="260">
        <f t="shared" si="42"/>
        <v>32</v>
      </c>
      <c r="B39" s="282" t="str">
        <f t="shared" si="3"/>
        <v>A팀</v>
      </c>
      <c r="C39" s="232"/>
      <c r="D39" s="233"/>
      <c r="E39" s="248" t="str">
        <f t="shared" si="43"/>
        <v/>
      </c>
      <c r="F39" s="248"/>
      <c r="G39" s="246" t="str">
        <f t="shared" si="4"/>
        <v/>
      </c>
      <c r="H39" s="281" t="str">
        <f t="shared" si="44"/>
        <v/>
      </c>
      <c r="I39" s="265" t="str">
        <f t="shared" si="45"/>
        <v/>
      </c>
      <c r="J39" s="247" t="str">
        <f t="shared" si="5"/>
        <v/>
      </c>
      <c r="K39" s="239"/>
      <c r="L39" s="240">
        <f t="shared" si="0"/>
        <v>0</v>
      </c>
      <c r="M39" s="241">
        <f t="shared" si="6"/>
        <v>0.03</v>
      </c>
      <c r="N39" s="242">
        <f t="shared" si="27"/>
        <v>0</v>
      </c>
      <c r="O39" s="242">
        <f t="shared" si="28"/>
        <v>0</v>
      </c>
      <c r="P39" s="243">
        <f t="shared" si="29"/>
        <v>0</v>
      </c>
      <c r="Q39" s="243">
        <f t="shared" si="30"/>
        <v>0</v>
      </c>
      <c r="S39" s="225">
        <f t="shared" si="1"/>
        <v>0</v>
      </c>
      <c r="T39" s="226">
        <f t="shared" si="2"/>
        <v>0</v>
      </c>
      <c r="V39" s="123"/>
      <c r="W39" s="123"/>
      <c r="X39" s="123"/>
      <c r="Y39" s="123"/>
      <c r="AA39" s="190" t="e">
        <f t="shared" si="31"/>
        <v>#VALUE!</v>
      </c>
      <c r="AB39" s="190" t="e">
        <f t="shared" si="32"/>
        <v>#VALUE!</v>
      </c>
      <c r="AC39" s="191" t="e">
        <f t="shared" ca="1" si="33"/>
        <v>#VALUE!</v>
      </c>
      <c r="AD39" s="192">
        <f t="shared" ca="1" si="14"/>
        <v>44387</v>
      </c>
      <c r="AE39" s="191" t="e">
        <f t="shared" ca="1" si="34"/>
        <v>#VALUE!</v>
      </c>
      <c r="AF39" s="190" t="e">
        <f t="shared" si="35"/>
        <v>#VALUE!</v>
      </c>
      <c r="AG39" s="190" t="e">
        <f t="shared" si="36"/>
        <v>#VALUE!</v>
      </c>
      <c r="AH39" s="190" t="e">
        <f t="shared" si="37"/>
        <v>#VALUE!</v>
      </c>
      <c r="AI39" s="190" t="e">
        <f t="shared" si="38"/>
        <v>#VALUE!</v>
      </c>
      <c r="AJ39" s="190" t="e">
        <f t="shared" si="39"/>
        <v>#VALUE!</v>
      </c>
      <c r="AK39" s="190" t="e">
        <f t="shared" si="40"/>
        <v>#VALUE!</v>
      </c>
      <c r="AL39" s="190">
        <f t="shared" si="41"/>
        <v>0</v>
      </c>
    </row>
    <row r="40" spans="1:38" ht="23.25" customHeight="1" x14ac:dyDescent="0.15">
      <c r="A40" s="260">
        <f t="shared" si="42"/>
        <v>33</v>
      </c>
      <c r="B40" s="282" t="str">
        <f t="shared" si="3"/>
        <v>A팀</v>
      </c>
      <c r="C40" s="232"/>
      <c r="D40" s="233"/>
      <c r="E40" s="248" t="str">
        <f t="shared" si="43"/>
        <v/>
      </c>
      <c r="F40" s="248"/>
      <c r="G40" s="246" t="str">
        <f t="shared" si="4"/>
        <v/>
      </c>
      <c r="H40" s="281" t="str">
        <f t="shared" si="44"/>
        <v/>
      </c>
      <c r="I40" s="265" t="str">
        <f t="shared" si="45"/>
        <v/>
      </c>
      <c r="J40" s="247" t="str">
        <f t="shared" si="5"/>
        <v/>
      </c>
      <c r="K40" s="239"/>
      <c r="L40" s="240">
        <f t="shared" si="0"/>
        <v>0</v>
      </c>
      <c r="M40" s="241">
        <f t="shared" si="6"/>
        <v>0.03</v>
      </c>
      <c r="N40" s="242">
        <f t="shared" si="27"/>
        <v>0</v>
      </c>
      <c r="O40" s="242">
        <f t="shared" si="28"/>
        <v>0</v>
      </c>
      <c r="P40" s="243">
        <f t="shared" si="29"/>
        <v>0</v>
      </c>
      <c r="Q40" s="243">
        <f t="shared" si="30"/>
        <v>0</v>
      </c>
      <c r="S40" s="225">
        <f t="shared" si="1"/>
        <v>0</v>
      </c>
      <c r="T40" s="226">
        <f t="shared" si="2"/>
        <v>0</v>
      </c>
      <c r="V40" s="123"/>
      <c r="W40" s="123"/>
      <c r="X40" s="123"/>
      <c r="Y40" s="123"/>
      <c r="AA40" s="190" t="e">
        <f t="shared" si="31"/>
        <v>#VALUE!</v>
      </c>
      <c r="AB40" s="190" t="e">
        <f t="shared" si="32"/>
        <v>#VALUE!</v>
      </c>
      <c r="AC40" s="191" t="e">
        <f t="shared" ca="1" si="33"/>
        <v>#VALUE!</v>
      </c>
      <c r="AD40" s="192">
        <f t="shared" ca="1" si="14"/>
        <v>44387</v>
      </c>
      <c r="AE40" s="191" t="e">
        <f t="shared" ca="1" si="34"/>
        <v>#VALUE!</v>
      </c>
      <c r="AF40" s="190" t="e">
        <f t="shared" si="35"/>
        <v>#VALUE!</v>
      </c>
      <c r="AG40" s="190" t="e">
        <f t="shared" si="36"/>
        <v>#VALUE!</v>
      </c>
      <c r="AH40" s="190" t="e">
        <f t="shared" si="37"/>
        <v>#VALUE!</v>
      </c>
      <c r="AI40" s="190" t="e">
        <f t="shared" si="38"/>
        <v>#VALUE!</v>
      </c>
      <c r="AJ40" s="190" t="e">
        <f t="shared" si="39"/>
        <v>#VALUE!</v>
      </c>
      <c r="AK40" s="190" t="e">
        <f t="shared" si="40"/>
        <v>#VALUE!</v>
      </c>
      <c r="AL40" s="190">
        <f t="shared" si="41"/>
        <v>0</v>
      </c>
    </row>
    <row r="41" spans="1:38" ht="23.25" customHeight="1" x14ac:dyDescent="0.15">
      <c r="A41" s="260">
        <f t="shared" si="42"/>
        <v>34</v>
      </c>
      <c r="B41" s="282" t="str">
        <f t="shared" si="3"/>
        <v>A팀</v>
      </c>
      <c r="C41" s="232"/>
      <c r="D41" s="233"/>
      <c r="E41" s="248" t="str">
        <f t="shared" si="43"/>
        <v/>
      </c>
      <c r="F41" s="248"/>
      <c r="G41" s="246" t="str">
        <f t="shared" si="4"/>
        <v/>
      </c>
      <c r="H41" s="281" t="str">
        <f t="shared" si="44"/>
        <v/>
      </c>
      <c r="I41" s="265" t="str">
        <f t="shared" si="45"/>
        <v/>
      </c>
      <c r="J41" s="247" t="str">
        <f t="shared" si="5"/>
        <v/>
      </c>
      <c r="K41" s="239"/>
      <c r="L41" s="240">
        <f t="shared" si="0"/>
        <v>0</v>
      </c>
      <c r="M41" s="241">
        <f t="shared" si="6"/>
        <v>0.03</v>
      </c>
      <c r="N41" s="242">
        <f t="shared" si="27"/>
        <v>0</v>
      </c>
      <c r="O41" s="242">
        <f t="shared" si="28"/>
        <v>0</v>
      </c>
      <c r="P41" s="243">
        <f t="shared" si="29"/>
        <v>0</v>
      </c>
      <c r="Q41" s="243">
        <f t="shared" si="30"/>
        <v>0</v>
      </c>
      <c r="S41" s="225">
        <f t="shared" si="1"/>
        <v>0</v>
      </c>
      <c r="T41" s="226">
        <f t="shared" si="2"/>
        <v>0</v>
      </c>
      <c r="V41" s="123"/>
      <c r="W41" s="123"/>
      <c r="X41" s="123"/>
      <c r="Y41" s="123"/>
      <c r="AA41" s="190" t="e">
        <f t="shared" si="31"/>
        <v>#VALUE!</v>
      </c>
      <c r="AB41" s="190" t="e">
        <f t="shared" si="32"/>
        <v>#VALUE!</v>
      </c>
      <c r="AC41" s="191" t="e">
        <f t="shared" ca="1" si="33"/>
        <v>#VALUE!</v>
      </c>
      <c r="AD41" s="192">
        <f t="shared" ca="1" si="14"/>
        <v>44387</v>
      </c>
      <c r="AE41" s="191" t="e">
        <f t="shared" ca="1" si="34"/>
        <v>#VALUE!</v>
      </c>
      <c r="AF41" s="190" t="e">
        <f t="shared" si="35"/>
        <v>#VALUE!</v>
      </c>
      <c r="AG41" s="190" t="e">
        <f t="shared" si="36"/>
        <v>#VALUE!</v>
      </c>
      <c r="AH41" s="190" t="e">
        <f t="shared" si="37"/>
        <v>#VALUE!</v>
      </c>
      <c r="AI41" s="190" t="e">
        <f t="shared" si="38"/>
        <v>#VALUE!</v>
      </c>
      <c r="AJ41" s="190" t="e">
        <f t="shared" si="39"/>
        <v>#VALUE!</v>
      </c>
      <c r="AK41" s="190" t="e">
        <f t="shared" si="40"/>
        <v>#VALUE!</v>
      </c>
      <c r="AL41" s="190">
        <f t="shared" si="41"/>
        <v>0</v>
      </c>
    </row>
    <row r="42" spans="1:38" ht="23.25" customHeight="1" x14ac:dyDescent="0.15">
      <c r="A42" s="260">
        <f t="shared" si="42"/>
        <v>35</v>
      </c>
      <c r="B42" s="282" t="str">
        <f t="shared" si="3"/>
        <v>A팀</v>
      </c>
      <c r="C42" s="232"/>
      <c r="D42" s="233"/>
      <c r="E42" s="248" t="str">
        <f t="shared" si="43"/>
        <v/>
      </c>
      <c r="F42" s="248"/>
      <c r="G42" s="246" t="str">
        <f t="shared" si="4"/>
        <v/>
      </c>
      <c r="H42" s="281" t="str">
        <f t="shared" si="44"/>
        <v/>
      </c>
      <c r="I42" s="265" t="str">
        <f t="shared" si="45"/>
        <v/>
      </c>
      <c r="J42" s="247" t="str">
        <f t="shared" si="5"/>
        <v/>
      </c>
      <c r="K42" s="239"/>
      <c r="L42" s="240">
        <f t="shared" si="0"/>
        <v>0</v>
      </c>
      <c r="M42" s="241">
        <f t="shared" si="6"/>
        <v>0.03</v>
      </c>
      <c r="N42" s="242">
        <f t="shared" si="27"/>
        <v>0</v>
      </c>
      <c r="O42" s="242">
        <f t="shared" si="28"/>
        <v>0</v>
      </c>
      <c r="P42" s="243">
        <f t="shared" si="29"/>
        <v>0</v>
      </c>
      <c r="Q42" s="243">
        <f t="shared" si="30"/>
        <v>0</v>
      </c>
      <c r="S42" s="225">
        <f t="shared" si="1"/>
        <v>0</v>
      </c>
      <c r="T42" s="226">
        <f t="shared" si="2"/>
        <v>0</v>
      </c>
      <c r="V42" s="123"/>
      <c r="W42" s="123"/>
      <c r="X42" s="123"/>
      <c r="Y42" s="123"/>
      <c r="AA42" s="190" t="e">
        <f t="shared" si="31"/>
        <v>#VALUE!</v>
      </c>
      <c r="AB42" s="190" t="e">
        <f t="shared" si="32"/>
        <v>#VALUE!</v>
      </c>
      <c r="AC42" s="191" t="e">
        <f t="shared" ca="1" si="33"/>
        <v>#VALUE!</v>
      </c>
      <c r="AD42" s="192">
        <f t="shared" ca="1" si="14"/>
        <v>44387</v>
      </c>
      <c r="AE42" s="191" t="e">
        <f t="shared" ca="1" si="34"/>
        <v>#VALUE!</v>
      </c>
      <c r="AF42" s="190" t="e">
        <f t="shared" si="35"/>
        <v>#VALUE!</v>
      </c>
      <c r="AG42" s="190" t="e">
        <f t="shared" si="36"/>
        <v>#VALUE!</v>
      </c>
      <c r="AH42" s="190" t="e">
        <f t="shared" si="37"/>
        <v>#VALUE!</v>
      </c>
      <c r="AI42" s="190" t="e">
        <f t="shared" si="38"/>
        <v>#VALUE!</v>
      </c>
      <c r="AJ42" s="190" t="e">
        <f t="shared" si="39"/>
        <v>#VALUE!</v>
      </c>
      <c r="AK42" s="190" t="e">
        <f t="shared" si="40"/>
        <v>#VALUE!</v>
      </c>
      <c r="AL42" s="190">
        <f t="shared" si="41"/>
        <v>0</v>
      </c>
    </row>
    <row r="43" spans="1:38" ht="23.25" customHeight="1" x14ac:dyDescent="0.15">
      <c r="A43" s="260">
        <f t="shared" si="42"/>
        <v>36</v>
      </c>
      <c r="B43" s="282" t="str">
        <f t="shared" si="3"/>
        <v>A팀</v>
      </c>
      <c r="C43" s="232"/>
      <c r="D43" s="233"/>
      <c r="E43" s="248" t="str">
        <f t="shared" si="43"/>
        <v/>
      </c>
      <c r="F43" s="248"/>
      <c r="G43" s="246" t="str">
        <f t="shared" si="4"/>
        <v/>
      </c>
      <c r="H43" s="281" t="str">
        <f t="shared" si="44"/>
        <v/>
      </c>
      <c r="I43" s="265" t="str">
        <f t="shared" si="45"/>
        <v/>
      </c>
      <c r="J43" s="247" t="str">
        <f t="shared" si="5"/>
        <v/>
      </c>
      <c r="K43" s="239"/>
      <c r="L43" s="240">
        <f t="shared" si="0"/>
        <v>0</v>
      </c>
      <c r="M43" s="241">
        <f t="shared" si="6"/>
        <v>0.03</v>
      </c>
      <c r="N43" s="242">
        <f t="shared" si="27"/>
        <v>0</v>
      </c>
      <c r="O43" s="242">
        <f t="shared" si="28"/>
        <v>0</v>
      </c>
      <c r="P43" s="243">
        <f t="shared" si="29"/>
        <v>0</v>
      </c>
      <c r="Q43" s="243">
        <f t="shared" si="30"/>
        <v>0</v>
      </c>
      <c r="S43" s="225">
        <f t="shared" si="1"/>
        <v>0</v>
      </c>
      <c r="T43" s="226">
        <f t="shared" si="2"/>
        <v>0</v>
      </c>
      <c r="V43" s="123"/>
      <c r="W43" s="123"/>
      <c r="X43" s="123"/>
      <c r="Y43" s="123"/>
      <c r="AA43" s="190" t="e">
        <f t="shared" si="31"/>
        <v>#VALUE!</v>
      </c>
      <c r="AB43" s="190" t="e">
        <f t="shared" si="32"/>
        <v>#VALUE!</v>
      </c>
      <c r="AC43" s="191" t="e">
        <f t="shared" ca="1" si="33"/>
        <v>#VALUE!</v>
      </c>
      <c r="AD43" s="192">
        <f t="shared" ca="1" si="14"/>
        <v>44387</v>
      </c>
      <c r="AE43" s="191" t="e">
        <f t="shared" ca="1" si="34"/>
        <v>#VALUE!</v>
      </c>
      <c r="AF43" s="190" t="e">
        <f t="shared" si="35"/>
        <v>#VALUE!</v>
      </c>
      <c r="AG43" s="190" t="e">
        <f t="shared" si="36"/>
        <v>#VALUE!</v>
      </c>
      <c r="AH43" s="190" t="e">
        <f t="shared" si="37"/>
        <v>#VALUE!</v>
      </c>
      <c r="AI43" s="190" t="e">
        <f t="shared" si="38"/>
        <v>#VALUE!</v>
      </c>
      <c r="AJ43" s="190" t="e">
        <f t="shared" si="39"/>
        <v>#VALUE!</v>
      </c>
      <c r="AK43" s="190" t="e">
        <f t="shared" si="40"/>
        <v>#VALUE!</v>
      </c>
      <c r="AL43" s="190">
        <f t="shared" si="41"/>
        <v>0</v>
      </c>
    </row>
    <row r="44" spans="1:38" ht="23.25" customHeight="1" x14ac:dyDescent="0.15">
      <c r="A44" s="260">
        <f t="shared" si="42"/>
        <v>37</v>
      </c>
      <c r="B44" s="282" t="str">
        <f t="shared" si="3"/>
        <v>A팀</v>
      </c>
      <c r="C44" s="232"/>
      <c r="D44" s="233"/>
      <c r="E44" s="248" t="str">
        <f t="shared" si="43"/>
        <v/>
      </c>
      <c r="F44" s="248"/>
      <c r="G44" s="246" t="str">
        <f t="shared" si="4"/>
        <v/>
      </c>
      <c r="H44" s="281" t="str">
        <f t="shared" si="44"/>
        <v/>
      </c>
      <c r="I44" s="265" t="str">
        <f t="shared" si="45"/>
        <v/>
      </c>
      <c r="J44" s="247" t="str">
        <f t="shared" si="5"/>
        <v/>
      </c>
      <c r="K44" s="239"/>
      <c r="L44" s="240">
        <f t="shared" si="0"/>
        <v>0</v>
      </c>
      <c r="M44" s="241">
        <f t="shared" si="6"/>
        <v>0.03</v>
      </c>
      <c r="N44" s="242">
        <f t="shared" si="27"/>
        <v>0</v>
      </c>
      <c r="O44" s="242">
        <f t="shared" si="28"/>
        <v>0</v>
      </c>
      <c r="P44" s="243">
        <f t="shared" si="29"/>
        <v>0</v>
      </c>
      <c r="Q44" s="243">
        <f t="shared" si="30"/>
        <v>0</v>
      </c>
      <c r="S44" s="225">
        <f t="shared" si="1"/>
        <v>0</v>
      </c>
      <c r="T44" s="226">
        <f t="shared" si="2"/>
        <v>0</v>
      </c>
      <c r="V44" s="123"/>
      <c r="W44" s="123"/>
      <c r="X44" s="123"/>
      <c r="Y44" s="123"/>
      <c r="AA44" s="190" t="e">
        <f t="shared" si="31"/>
        <v>#VALUE!</v>
      </c>
      <c r="AB44" s="190" t="e">
        <f t="shared" si="32"/>
        <v>#VALUE!</v>
      </c>
      <c r="AC44" s="191" t="e">
        <f t="shared" ca="1" si="33"/>
        <v>#VALUE!</v>
      </c>
      <c r="AD44" s="192">
        <f t="shared" ca="1" si="14"/>
        <v>44387</v>
      </c>
      <c r="AE44" s="191" t="e">
        <f t="shared" ca="1" si="34"/>
        <v>#VALUE!</v>
      </c>
      <c r="AF44" s="190" t="e">
        <f t="shared" si="35"/>
        <v>#VALUE!</v>
      </c>
      <c r="AG44" s="190" t="e">
        <f t="shared" si="36"/>
        <v>#VALUE!</v>
      </c>
      <c r="AH44" s="190" t="e">
        <f t="shared" si="37"/>
        <v>#VALUE!</v>
      </c>
      <c r="AI44" s="190" t="e">
        <f t="shared" si="38"/>
        <v>#VALUE!</v>
      </c>
      <c r="AJ44" s="190" t="e">
        <f t="shared" si="39"/>
        <v>#VALUE!</v>
      </c>
      <c r="AK44" s="190" t="e">
        <f t="shared" si="40"/>
        <v>#VALUE!</v>
      </c>
      <c r="AL44" s="190">
        <f t="shared" si="41"/>
        <v>0</v>
      </c>
    </row>
    <row r="45" spans="1:38" ht="23.25" customHeight="1" x14ac:dyDescent="0.15">
      <c r="A45" s="260">
        <f t="shared" si="42"/>
        <v>38</v>
      </c>
      <c r="B45" s="282" t="str">
        <f t="shared" si="3"/>
        <v>A팀</v>
      </c>
      <c r="C45" s="232"/>
      <c r="D45" s="233"/>
      <c r="E45" s="248" t="str">
        <f t="shared" si="43"/>
        <v/>
      </c>
      <c r="F45" s="248"/>
      <c r="G45" s="246" t="str">
        <f t="shared" si="4"/>
        <v/>
      </c>
      <c r="H45" s="281" t="str">
        <f t="shared" si="44"/>
        <v/>
      </c>
      <c r="I45" s="265" t="str">
        <f t="shared" si="45"/>
        <v/>
      </c>
      <c r="J45" s="247" t="str">
        <f t="shared" si="5"/>
        <v/>
      </c>
      <c r="K45" s="239"/>
      <c r="L45" s="240">
        <f t="shared" si="0"/>
        <v>0</v>
      </c>
      <c r="M45" s="241">
        <f t="shared" si="6"/>
        <v>0.03</v>
      </c>
      <c r="N45" s="242">
        <f t="shared" si="27"/>
        <v>0</v>
      </c>
      <c r="O45" s="242">
        <f t="shared" si="28"/>
        <v>0</v>
      </c>
      <c r="P45" s="243">
        <f t="shared" si="29"/>
        <v>0</v>
      </c>
      <c r="Q45" s="243">
        <f t="shared" si="30"/>
        <v>0</v>
      </c>
      <c r="S45" s="225">
        <f t="shared" si="1"/>
        <v>0</v>
      </c>
      <c r="T45" s="226">
        <f t="shared" si="2"/>
        <v>0</v>
      </c>
      <c r="V45" s="123"/>
      <c r="W45" s="123"/>
      <c r="X45" s="123"/>
      <c r="Y45" s="123"/>
      <c r="AA45" s="190" t="e">
        <f t="shared" si="31"/>
        <v>#VALUE!</v>
      </c>
      <c r="AB45" s="190" t="e">
        <f t="shared" si="32"/>
        <v>#VALUE!</v>
      </c>
      <c r="AC45" s="191" t="e">
        <f t="shared" ca="1" si="33"/>
        <v>#VALUE!</v>
      </c>
      <c r="AD45" s="192">
        <f t="shared" ca="1" si="14"/>
        <v>44387</v>
      </c>
      <c r="AE45" s="191" t="e">
        <f t="shared" ca="1" si="34"/>
        <v>#VALUE!</v>
      </c>
      <c r="AF45" s="190" t="e">
        <f t="shared" si="35"/>
        <v>#VALUE!</v>
      </c>
      <c r="AG45" s="190" t="e">
        <f t="shared" si="36"/>
        <v>#VALUE!</v>
      </c>
      <c r="AH45" s="190" t="e">
        <f t="shared" si="37"/>
        <v>#VALUE!</v>
      </c>
      <c r="AI45" s="190" t="e">
        <f t="shared" si="38"/>
        <v>#VALUE!</v>
      </c>
      <c r="AJ45" s="190" t="e">
        <f t="shared" si="39"/>
        <v>#VALUE!</v>
      </c>
      <c r="AK45" s="190" t="e">
        <f t="shared" si="40"/>
        <v>#VALUE!</v>
      </c>
      <c r="AL45" s="190">
        <f t="shared" si="41"/>
        <v>0</v>
      </c>
    </row>
    <row r="46" spans="1:38" ht="23.25" customHeight="1" x14ac:dyDescent="0.15">
      <c r="A46" s="260">
        <f t="shared" si="42"/>
        <v>39</v>
      </c>
      <c r="B46" s="282" t="str">
        <f t="shared" si="3"/>
        <v>A팀</v>
      </c>
      <c r="C46" s="232"/>
      <c r="D46" s="233"/>
      <c r="E46" s="248" t="str">
        <f t="shared" si="43"/>
        <v/>
      </c>
      <c r="F46" s="248"/>
      <c r="G46" s="246" t="str">
        <f t="shared" si="4"/>
        <v/>
      </c>
      <c r="H46" s="281" t="str">
        <f t="shared" si="44"/>
        <v/>
      </c>
      <c r="I46" s="265" t="str">
        <f t="shared" si="45"/>
        <v/>
      </c>
      <c r="J46" s="247" t="str">
        <f t="shared" si="5"/>
        <v/>
      </c>
      <c r="K46" s="239"/>
      <c r="L46" s="240">
        <f t="shared" si="0"/>
        <v>0</v>
      </c>
      <c r="M46" s="241">
        <f t="shared" si="6"/>
        <v>0.03</v>
      </c>
      <c r="N46" s="242">
        <f t="shared" si="27"/>
        <v>0</v>
      </c>
      <c r="O46" s="242">
        <f t="shared" si="28"/>
        <v>0</v>
      </c>
      <c r="P46" s="243">
        <f t="shared" si="29"/>
        <v>0</v>
      </c>
      <c r="Q46" s="243">
        <f t="shared" si="30"/>
        <v>0</v>
      </c>
      <c r="S46" s="225">
        <f t="shared" si="1"/>
        <v>0</v>
      </c>
      <c r="T46" s="226">
        <f t="shared" si="2"/>
        <v>0</v>
      </c>
      <c r="V46" s="123"/>
      <c r="W46" s="123"/>
      <c r="X46" s="123"/>
      <c r="Y46" s="123"/>
      <c r="AA46" s="190" t="e">
        <f t="shared" si="31"/>
        <v>#VALUE!</v>
      </c>
      <c r="AB46" s="190" t="e">
        <f t="shared" si="32"/>
        <v>#VALUE!</v>
      </c>
      <c r="AC46" s="191" t="e">
        <f t="shared" ca="1" si="33"/>
        <v>#VALUE!</v>
      </c>
      <c r="AD46" s="192">
        <f t="shared" ca="1" si="14"/>
        <v>44387</v>
      </c>
      <c r="AE46" s="191" t="e">
        <f t="shared" ca="1" si="34"/>
        <v>#VALUE!</v>
      </c>
      <c r="AF46" s="190" t="e">
        <f t="shared" si="35"/>
        <v>#VALUE!</v>
      </c>
      <c r="AG46" s="190" t="e">
        <f t="shared" si="36"/>
        <v>#VALUE!</v>
      </c>
      <c r="AH46" s="190" t="e">
        <f t="shared" si="37"/>
        <v>#VALUE!</v>
      </c>
      <c r="AI46" s="190" t="e">
        <f t="shared" si="38"/>
        <v>#VALUE!</v>
      </c>
      <c r="AJ46" s="190" t="e">
        <f t="shared" si="39"/>
        <v>#VALUE!</v>
      </c>
      <c r="AK46" s="190" t="e">
        <f t="shared" si="40"/>
        <v>#VALUE!</v>
      </c>
      <c r="AL46" s="190">
        <f t="shared" si="41"/>
        <v>0</v>
      </c>
    </row>
    <row r="47" spans="1:38" ht="23.25" customHeight="1" x14ac:dyDescent="0.15">
      <c r="A47" s="260">
        <f t="shared" si="42"/>
        <v>40</v>
      </c>
      <c r="B47" s="282" t="str">
        <f t="shared" si="3"/>
        <v>A팀</v>
      </c>
      <c r="C47" s="232"/>
      <c r="D47" s="233"/>
      <c r="E47" s="248" t="str">
        <f t="shared" si="43"/>
        <v/>
      </c>
      <c r="F47" s="248"/>
      <c r="G47" s="246" t="str">
        <f t="shared" si="4"/>
        <v/>
      </c>
      <c r="H47" s="281" t="str">
        <f t="shared" si="44"/>
        <v/>
      </c>
      <c r="I47" s="265" t="str">
        <f t="shared" si="45"/>
        <v/>
      </c>
      <c r="J47" s="247" t="str">
        <f t="shared" si="5"/>
        <v/>
      </c>
      <c r="K47" s="239"/>
      <c r="L47" s="240">
        <f t="shared" si="0"/>
        <v>0</v>
      </c>
      <c r="M47" s="241">
        <f t="shared" si="6"/>
        <v>0.03</v>
      </c>
      <c r="N47" s="242">
        <f t="shared" si="27"/>
        <v>0</v>
      </c>
      <c r="O47" s="242">
        <f t="shared" si="28"/>
        <v>0</v>
      </c>
      <c r="P47" s="243">
        <f t="shared" si="29"/>
        <v>0</v>
      </c>
      <c r="Q47" s="243">
        <f t="shared" si="30"/>
        <v>0</v>
      </c>
      <c r="S47" s="225">
        <f t="shared" si="1"/>
        <v>0</v>
      </c>
      <c r="T47" s="226">
        <f t="shared" si="2"/>
        <v>0</v>
      </c>
      <c r="V47" s="123"/>
      <c r="W47" s="123"/>
      <c r="X47" s="123"/>
      <c r="Y47" s="123"/>
      <c r="AA47" s="190" t="e">
        <f t="shared" si="31"/>
        <v>#VALUE!</v>
      </c>
      <c r="AB47" s="190" t="e">
        <f t="shared" si="32"/>
        <v>#VALUE!</v>
      </c>
      <c r="AC47" s="191" t="e">
        <f t="shared" ca="1" si="33"/>
        <v>#VALUE!</v>
      </c>
      <c r="AD47" s="192">
        <f t="shared" ca="1" si="14"/>
        <v>44387</v>
      </c>
      <c r="AE47" s="191" t="e">
        <f t="shared" ca="1" si="34"/>
        <v>#VALUE!</v>
      </c>
      <c r="AF47" s="190" t="e">
        <f t="shared" si="35"/>
        <v>#VALUE!</v>
      </c>
      <c r="AG47" s="190" t="e">
        <f t="shared" si="36"/>
        <v>#VALUE!</v>
      </c>
      <c r="AH47" s="190" t="e">
        <f t="shared" si="37"/>
        <v>#VALUE!</v>
      </c>
      <c r="AI47" s="190" t="e">
        <f t="shared" si="38"/>
        <v>#VALUE!</v>
      </c>
      <c r="AJ47" s="190" t="e">
        <f t="shared" si="39"/>
        <v>#VALUE!</v>
      </c>
      <c r="AK47" s="190" t="e">
        <f t="shared" si="40"/>
        <v>#VALUE!</v>
      </c>
      <c r="AL47" s="190">
        <f t="shared" si="41"/>
        <v>0</v>
      </c>
    </row>
    <row r="48" spans="1:38" ht="23.25" customHeight="1" x14ac:dyDescent="0.15">
      <c r="A48" s="260">
        <f t="shared" si="42"/>
        <v>41</v>
      </c>
      <c r="B48" s="282" t="str">
        <f t="shared" si="3"/>
        <v>A팀</v>
      </c>
      <c r="C48" s="232"/>
      <c r="D48" s="233"/>
      <c r="E48" s="232"/>
      <c r="F48" s="232"/>
      <c r="G48" s="246" t="str">
        <f t="shared" si="4"/>
        <v/>
      </c>
      <c r="H48" s="281"/>
      <c r="I48" s="265"/>
      <c r="J48" s="247" t="str">
        <f t="shared" si="5"/>
        <v>토</v>
      </c>
      <c r="K48" s="239"/>
      <c r="L48" s="240">
        <f t="shared" si="0"/>
        <v>0</v>
      </c>
      <c r="M48" s="241">
        <f>$M$7</f>
        <v>0.03</v>
      </c>
      <c r="N48" s="242">
        <f>IF(L48&gt;33330,TRUNC(L48*$M$7,-1),0)</f>
        <v>0</v>
      </c>
      <c r="O48" s="242">
        <f>TRUNC(N48*10%,-1)</f>
        <v>0</v>
      </c>
      <c r="P48" s="243">
        <f>SUM(N48:O48)</f>
        <v>0</v>
      </c>
      <c r="Q48" s="243">
        <f>L48-P48</f>
        <v>0</v>
      </c>
      <c r="S48" s="225">
        <f t="shared" si="1"/>
        <v>0</v>
      </c>
      <c r="T48" s="226">
        <f t="shared" si="2"/>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4"/>
        <v/>
      </c>
      <c r="H49" s="281" t="str">
        <f>IF(C49="","",$H$8)</f>
        <v/>
      </c>
      <c r="I49" s="265" t="str">
        <f>IF(C49="","",$I$8)</f>
        <v/>
      </c>
      <c r="J49" s="247" t="str">
        <f t="shared" si="5"/>
        <v/>
      </c>
      <c r="K49" s="239"/>
      <c r="L49" s="240">
        <f t="shared" si="0"/>
        <v>0</v>
      </c>
      <c r="M49" s="241">
        <f t="shared" si="6"/>
        <v>0.03</v>
      </c>
      <c r="N49" s="242">
        <f t="shared" ref="N49:N67" si="46">IF(L49&gt;33330,TRUNC(L49*$M$7,-1),0)</f>
        <v>0</v>
      </c>
      <c r="O49" s="242">
        <f t="shared" ref="O49:O67" si="47">TRUNC(N49*10%,-1)</f>
        <v>0</v>
      </c>
      <c r="P49" s="243">
        <f t="shared" ref="P49:P67" si="48">SUM(N49:O49)</f>
        <v>0</v>
      </c>
      <c r="Q49" s="243">
        <f t="shared" ref="Q49:Q67" si="49">L49-P49</f>
        <v>0</v>
      </c>
      <c r="S49" s="225">
        <f t="shared" si="1"/>
        <v>0</v>
      </c>
      <c r="T49" s="226">
        <f t="shared" si="2"/>
        <v>0</v>
      </c>
      <c r="V49" s="123"/>
      <c r="W49" s="123"/>
      <c r="X49" s="123"/>
      <c r="Y49" s="123"/>
      <c r="AA49" s="190" t="e">
        <f t="shared" ref="AA49:AA67" si="50">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1">IF(INT(RIGHT(D49,1))=AA49,"OK","주민오류")</f>
        <v>#VALUE!</v>
      </c>
      <c r="AC49" s="191" t="e">
        <f t="shared" ref="AC49:AC67" ca="1" si="52">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3">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4">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5">CHOOSE(14-LEN(CLEAN(D49)),MID(D49,7,1),MID(D49,6,1),MID(D49,5,1),MID(D49,4,1))</f>
        <v>#VALUE!</v>
      </c>
      <c r="AH49" s="190" t="e">
        <f t="shared" ref="AH49:AH67" si="56">CHOOSE(AG49,"내국인","내국인","내국인","내국인","외국인","외국인","외국인","외국인")</f>
        <v>#VALUE!</v>
      </c>
      <c r="AI49" s="190" t="e">
        <f t="shared" ref="AI49:AI67" si="57">IF(AH49="외국인","고용허가체크","")</f>
        <v>#VALUE!</v>
      </c>
      <c r="AJ49" s="190" t="e">
        <f t="shared" ref="AJ49:AJ67" si="58">IF(LEN(CLEAN(D49))=12,MOD(MID(D49,7,1)*10+MID(D49,8,1),2),MOD(MID(D49,8,1)*10+MID(D49,9,1),2))</f>
        <v>#VALUE!</v>
      </c>
      <c r="AK49" s="190" t="e">
        <f t="shared" ref="AK49:AK67" si="59">IF(AJ49=0,"OK","")</f>
        <v>#VALUE!</v>
      </c>
      <c r="AL49" s="190">
        <f t="shared" ref="AL49:AL67" si="60">LEN(CLEAN(D49))</f>
        <v>0</v>
      </c>
    </row>
    <row r="50" spans="1:38" ht="23.25" customHeight="1" x14ac:dyDescent="0.15">
      <c r="A50" s="260">
        <f t="shared" ref="A50:A68" si="61">A49+1</f>
        <v>43</v>
      </c>
      <c r="B50" s="282" t="str">
        <f t="shared" si="3"/>
        <v>A팀</v>
      </c>
      <c r="C50" s="232"/>
      <c r="D50" s="233"/>
      <c r="E50" s="248" t="str">
        <f t="shared" ref="E50:E67" si="62">IF(C50="","",$E$8)</f>
        <v/>
      </c>
      <c r="F50" s="248"/>
      <c r="G50" s="246" t="str">
        <f t="shared" si="4"/>
        <v/>
      </c>
      <c r="H50" s="281" t="str">
        <f t="shared" ref="H50:H67" si="63">IF(C50="","",$H$8)</f>
        <v/>
      </c>
      <c r="I50" s="265" t="str">
        <f t="shared" ref="I50:I67" si="64">IF(C50="","",$I$8)</f>
        <v/>
      </c>
      <c r="J50" s="247" t="str">
        <f t="shared" si="5"/>
        <v/>
      </c>
      <c r="K50" s="239"/>
      <c r="L50" s="240">
        <f t="shared" si="0"/>
        <v>0</v>
      </c>
      <c r="M50" s="241">
        <f t="shared" si="6"/>
        <v>0.03</v>
      </c>
      <c r="N50" s="242">
        <f t="shared" si="46"/>
        <v>0</v>
      </c>
      <c r="O50" s="242">
        <f t="shared" si="47"/>
        <v>0</v>
      </c>
      <c r="P50" s="243">
        <f t="shared" si="48"/>
        <v>0</v>
      </c>
      <c r="Q50" s="243">
        <f t="shared" si="49"/>
        <v>0</v>
      </c>
      <c r="S50" s="225">
        <f t="shared" si="1"/>
        <v>0</v>
      </c>
      <c r="T50" s="226">
        <f t="shared" si="2"/>
        <v>0</v>
      </c>
      <c r="V50" s="123"/>
      <c r="W50" s="123"/>
      <c r="X50" s="123"/>
      <c r="Y50" s="123"/>
      <c r="AA50" s="190" t="e">
        <f t="shared" si="50"/>
        <v>#VALUE!</v>
      </c>
      <c r="AB50" s="190" t="e">
        <f t="shared" si="51"/>
        <v>#VALUE!</v>
      </c>
      <c r="AC50" s="191" t="e">
        <f t="shared" ca="1" si="52"/>
        <v>#VALUE!</v>
      </c>
      <c r="AD50" s="192">
        <f t="shared" ca="1" si="14"/>
        <v>44387</v>
      </c>
      <c r="AE50" s="191" t="e">
        <f t="shared" ca="1" si="53"/>
        <v>#VALUE!</v>
      </c>
      <c r="AF50" s="190" t="e">
        <f t="shared" si="54"/>
        <v>#VALUE!</v>
      </c>
      <c r="AG50" s="190" t="e">
        <f t="shared" si="55"/>
        <v>#VALUE!</v>
      </c>
      <c r="AH50" s="190" t="e">
        <f t="shared" si="56"/>
        <v>#VALUE!</v>
      </c>
      <c r="AI50" s="190" t="e">
        <f t="shared" si="57"/>
        <v>#VALUE!</v>
      </c>
      <c r="AJ50" s="190" t="e">
        <f t="shared" si="58"/>
        <v>#VALUE!</v>
      </c>
      <c r="AK50" s="190" t="e">
        <f t="shared" si="59"/>
        <v>#VALUE!</v>
      </c>
      <c r="AL50" s="190">
        <f t="shared" si="60"/>
        <v>0</v>
      </c>
    </row>
    <row r="51" spans="1:38" ht="23.25" customHeight="1" x14ac:dyDescent="0.15">
      <c r="A51" s="260">
        <f t="shared" si="61"/>
        <v>44</v>
      </c>
      <c r="B51" s="282" t="str">
        <f t="shared" si="3"/>
        <v>A팀</v>
      </c>
      <c r="C51" s="232"/>
      <c r="D51" s="233"/>
      <c r="E51" s="248" t="str">
        <f t="shared" si="62"/>
        <v/>
      </c>
      <c r="F51" s="248"/>
      <c r="G51" s="246" t="str">
        <f t="shared" si="4"/>
        <v/>
      </c>
      <c r="H51" s="281" t="str">
        <f t="shared" si="63"/>
        <v/>
      </c>
      <c r="I51" s="265" t="str">
        <f t="shared" si="64"/>
        <v/>
      </c>
      <c r="J51" s="247" t="str">
        <f t="shared" si="5"/>
        <v/>
      </c>
      <c r="K51" s="239"/>
      <c r="L51" s="240">
        <f t="shared" si="0"/>
        <v>0</v>
      </c>
      <c r="M51" s="241">
        <f t="shared" si="6"/>
        <v>0.03</v>
      </c>
      <c r="N51" s="242">
        <f t="shared" si="46"/>
        <v>0</v>
      </c>
      <c r="O51" s="242">
        <f t="shared" si="47"/>
        <v>0</v>
      </c>
      <c r="P51" s="243">
        <f t="shared" si="48"/>
        <v>0</v>
      </c>
      <c r="Q51" s="243">
        <f t="shared" si="49"/>
        <v>0</v>
      </c>
      <c r="S51" s="225">
        <f t="shared" si="1"/>
        <v>0</v>
      </c>
      <c r="T51" s="226">
        <f t="shared" si="2"/>
        <v>0</v>
      </c>
      <c r="V51" s="123"/>
      <c r="W51" s="123"/>
      <c r="X51" s="123"/>
      <c r="Y51" s="123"/>
      <c r="AA51" s="190" t="e">
        <f t="shared" si="50"/>
        <v>#VALUE!</v>
      </c>
      <c r="AB51" s="190" t="e">
        <f t="shared" si="51"/>
        <v>#VALUE!</v>
      </c>
      <c r="AC51" s="191" t="e">
        <f t="shared" ca="1" si="52"/>
        <v>#VALUE!</v>
      </c>
      <c r="AD51" s="192">
        <f t="shared" ca="1" si="14"/>
        <v>44387</v>
      </c>
      <c r="AE51" s="191" t="e">
        <f t="shared" ca="1" si="53"/>
        <v>#VALUE!</v>
      </c>
      <c r="AF51" s="190" t="e">
        <f t="shared" si="54"/>
        <v>#VALUE!</v>
      </c>
      <c r="AG51" s="190" t="e">
        <f t="shared" si="55"/>
        <v>#VALUE!</v>
      </c>
      <c r="AH51" s="190" t="e">
        <f t="shared" si="56"/>
        <v>#VALUE!</v>
      </c>
      <c r="AI51" s="190" t="e">
        <f t="shared" si="57"/>
        <v>#VALUE!</v>
      </c>
      <c r="AJ51" s="190" t="e">
        <f t="shared" si="58"/>
        <v>#VALUE!</v>
      </c>
      <c r="AK51" s="190" t="e">
        <f t="shared" si="59"/>
        <v>#VALUE!</v>
      </c>
      <c r="AL51" s="190">
        <f t="shared" si="60"/>
        <v>0</v>
      </c>
    </row>
    <row r="52" spans="1:38" ht="23.25" customHeight="1" x14ac:dyDescent="0.15">
      <c r="A52" s="260">
        <f t="shared" si="61"/>
        <v>45</v>
      </c>
      <c r="B52" s="282" t="str">
        <f t="shared" si="3"/>
        <v>A팀</v>
      </c>
      <c r="C52" s="232"/>
      <c r="D52" s="233"/>
      <c r="E52" s="248" t="str">
        <f t="shared" si="62"/>
        <v/>
      </c>
      <c r="F52" s="248"/>
      <c r="G52" s="246" t="str">
        <f t="shared" si="4"/>
        <v/>
      </c>
      <c r="H52" s="281" t="str">
        <f t="shared" si="63"/>
        <v/>
      </c>
      <c r="I52" s="265" t="str">
        <f t="shared" si="64"/>
        <v/>
      </c>
      <c r="J52" s="247" t="str">
        <f t="shared" si="5"/>
        <v/>
      </c>
      <c r="K52" s="239"/>
      <c r="L52" s="240">
        <f t="shared" si="0"/>
        <v>0</v>
      </c>
      <c r="M52" s="241">
        <f t="shared" si="6"/>
        <v>0.03</v>
      </c>
      <c r="N52" s="242">
        <f t="shared" si="46"/>
        <v>0</v>
      </c>
      <c r="O52" s="242">
        <f t="shared" si="47"/>
        <v>0</v>
      </c>
      <c r="P52" s="243">
        <f t="shared" si="48"/>
        <v>0</v>
      </c>
      <c r="Q52" s="243">
        <f t="shared" si="49"/>
        <v>0</v>
      </c>
      <c r="S52" s="225">
        <f t="shared" si="1"/>
        <v>0</v>
      </c>
      <c r="T52" s="226">
        <f t="shared" si="2"/>
        <v>0</v>
      </c>
      <c r="V52" s="123"/>
      <c r="W52" s="123"/>
      <c r="X52" s="123"/>
      <c r="Y52" s="123"/>
      <c r="AA52" s="190" t="e">
        <f t="shared" si="50"/>
        <v>#VALUE!</v>
      </c>
      <c r="AB52" s="190" t="e">
        <f t="shared" si="51"/>
        <v>#VALUE!</v>
      </c>
      <c r="AC52" s="191" t="e">
        <f t="shared" ca="1" si="52"/>
        <v>#VALUE!</v>
      </c>
      <c r="AD52" s="192">
        <f t="shared" ca="1" si="14"/>
        <v>44387</v>
      </c>
      <c r="AE52" s="191" t="e">
        <f t="shared" ca="1" si="53"/>
        <v>#VALUE!</v>
      </c>
      <c r="AF52" s="190" t="e">
        <f t="shared" si="54"/>
        <v>#VALUE!</v>
      </c>
      <c r="AG52" s="190" t="e">
        <f t="shared" si="55"/>
        <v>#VALUE!</v>
      </c>
      <c r="AH52" s="190" t="e">
        <f t="shared" si="56"/>
        <v>#VALUE!</v>
      </c>
      <c r="AI52" s="190" t="e">
        <f t="shared" si="57"/>
        <v>#VALUE!</v>
      </c>
      <c r="AJ52" s="190" t="e">
        <f t="shared" si="58"/>
        <v>#VALUE!</v>
      </c>
      <c r="AK52" s="190" t="e">
        <f t="shared" si="59"/>
        <v>#VALUE!</v>
      </c>
      <c r="AL52" s="190">
        <f t="shared" si="60"/>
        <v>0</v>
      </c>
    </row>
    <row r="53" spans="1:38" ht="23.25" customHeight="1" x14ac:dyDescent="0.15">
      <c r="A53" s="260">
        <f t="shared" si="61"/>
        <v>46</v>
      </c>
      <c r="B53" s="282" t="str">
        <f t="shared" si="3"/>
        <v>A팀</v>
      </c>
      <c r="C53" s="232"/>
      <c r="D53" s="233"/>
      <c r="E53" s="248" t="str">
        <f t="shared" si="62"/>
        <v/>
      </c>
      <c r="F53" s="248"/>
      <c r="G53" s="246" t="str">
        <f t="shared" si="4"/>
        <v/>
      </c>
      <c r="H53" s="281" t="str">
        <f t="shared" si="63"/>
        <v/>
      </c>
      <c r="I53" s="265" t="str">
        <f t="shared" si="64"/>
        <v/>
      </c>
      <c r="J53" s="247" t="str">
        <f t="shared" si="5"/>
        <v/>
      </c>
      <c r="K53" s="239"/>
      <c r="L53" s="240">
        <f t="shared" si="0"/>
        <v>0</v>
      </c>
      <c r="M53" s="241">
        <f t="shared" si="6"/>
        <v>0.03</v>
      </c>
      <c r="N53" s="242">
        <f t="shared" si="46"/>
        <v>0</v>
      </c>
      <c r="O53" s="242">
        <f t="shared" si="47"/>
        <v>0</v>
      </c>
      <c r="P53" s="243">
        <f t="shared" si="48"/>
        <v>0</v>
      </c>
      <c r="Q53" s="243">
        <f t="shared" si="49"/>
        <v>0</v>
      </c>
      <c r="S53" s="225">
        <f t="shared" si="1"/>
        <v>0</v>
      </c>
      <c r="T53" s="226">
        <f t="shared" si="2"/>
        <v>0</v>
      </c>
      <c r="V53" s="123"/>
      <c r="W53" s="123"/>
      <c r="X53" s="123"/>
      <c r="Y53" s="123"/>
      <c r="AA53" s="190" t="e">
        <f t="shared" si="50"/>
        <v>#VALUE!</v>
      </c>
      <c r="AB53" s="190" t="e">
        <f t="shared" si="51"/>
        <v>#VALUE!</v>
      </c>
      <c r="AC53" s="191" t="e">
        <f t="shared" ca="1" si="52"/>
        <v>#VALUE!</v>
      </c>
      <c r="AD53" s="192">
        <f t="shared" ca="1" si="14"/>
        <v>44387</v>
      </c>
      <c r="AE53" s="191" t="e">
        <f t="shared" ca="1" si="53"/>
        <v>#VALUE!</v>
      </c>
      <c r="AF53" s="190" t="e">
        <f t="shared" si="54"/>
        <v>#VALUE!</v>
      </c>
      <c r="AG53" s="190" t="e">
        <f t="shared" si="55"/>
        <v>#VALUE!</v>
      </c>
      <c r="AH53" s="190" t="e">
        <f t="shared" si="56"/>
        <v>#VALUE!</v>
      </c>
      <c r="AI53" s="190" t="e">
        <f t="shared" si="57"/>
        <v>#VALUE!</v>
      </c>
      <c r="AJ53" s="190" t="e">
        <f t="shared" si="58"/>
        <v>#VALUE!</v>
      </c>
      <c r="AK53" s="190" t="e">
        <f t="shared" si="59"/>
        <v>#VALUE!</v>
      </c>
      <c r="AL53" s="190">
        <f t="shared" si="60"/>
        <v>0</v>
      </c>
    </row>
    <row r="54" spans="1:38" ht="23.25" customHeight="1" x14ac:dyDescent="0.15">
      <c r="A54" s="260">
        <f t="shared" si="61"/>
        <v>47</v>
      </c>
      <c r="B54" s="282" t="str">
        <f t="shared" si="3"/>
        <v>A팀</v>
      </c>
      <c r="C54" s="232"/>
      <c r="D54" s="233"/>
      <c r="E54" s="248" t="str">
        <f t="shared" si="62"/>
        <v/>
      </c>
      <c r="F54" s="248"/>
      <c r="G54" s="246" t="str">
        <f t="shared" si="4"/>
        <v/>
      </c>
      <c r="H54" s="281" t="str">
        <f t="shared" si="63"/>
        <v/>
      </c>
      <c r="I54" s="265" t="str">
        <f t="shared" si="64"/>
        <v/>
      </c>
      <c r="J54" s="247" t="str">
        <f t="shared" si="5"/>
        <v/>
      </c>
      <c r="K54" s="239"/>
      <c r="L54" s="240">
        <f t="shared" si="0"/>
        <v>0</v>
      </c>
      <c r="M54" s="241">
        <f t="shared" si="6"/>
        <v>0.03</v>
      </c>
      <c r="N54" s="242">
        <f t="shared" si="46"/>
        <v>0</v>
      </c>
      <c r="O54" s="242">
        <f t="shared" si="47"/>
        <v>0</v>
      </c>
      <c r="P54" s="243">
        <f t="shared" si="48"/>
        <v>0</v>
      </c>
      <c r="Q54" s="243">
        <f t="shared" si="49"/>
        <v>0</v>
      </c>
      <c r="S54" s="225">
        <f t="shared" si="1"/>
        <v>0</v>
      </c>
      <c r="T54" s="226">
        <f t="shared" si="2"/>
        <v>0</v>
      </c>
      <c r="V54" s="123"/>
      <c r="W54" s="123"/>
      <c r="X54" s="123"/>
      <c r="Y54" s="123"/>
      <c r="AA54" s="190" t="e">
        <f t="shared" si="50"/>
        <v>#VALUE!</v>
      </c>
      <c r="AB54" s="190" t="e">
        <f t="shared" si="51"/>
        <v>#VALUE!</v>
      </c>
      <c r="AC54" s="191" t="e">
        <f t="shared" ca="1" si="52"/>
        <v>#VALUE!</v>
      </c>
      <c r="AD54" s="192">
        <f t="shared" ca="1" si="14"/>
        <v>44387</v>
      </c>
      <c r="AE54" s="191" t="e">
        <f t="shared" ca="1" si="53"/>
        <v>#VALUE!</v>
      </c>
      <c r="AF54" s="190" t="e">
        <f t="shared" si="54"/>
        <v>#VALUE!</v>
      </c>
      <c r="AG54" s="190" t="e">
        <f t="shared" si="55"/>
        <v>#VALUE!</v>
      </c>
      <c r="AH54" s="190" t="e">
        <f t="shared" si="56"/>
        <v>#VALUE!</v>
      </c>
      <c r="AI54" s="190" t="e">
        <f t="shared" si="57"/>
        <v>#VALUE!</v>
      </c>
      <c r="AJ54" s="190" t="e">
        <f t="shared" si="58"/>
        <v>#VALUE!</v>
      </c>
      <c r="AK54" s="190" t="e">
        <f t="shared" si="59"/>
        <v>#VALUE!</v>
      </c>
      <c r="AL54" s="190">
        <f t="shared" si="60"/>
        <v>0</v>
      </c>
    </row>
    <row r="55" spans="1:38" ht="23.25" customHeight="1" x14ac:dyDescent="0.15">
      <c r="A55" s="260">
        <f t="shared" si="61"/>
        <v>48</v>
      </c>
      <c r="B55" s="282" t="str">
        <f t="shared" si="3"/>
        <v>A팀</v>
      </c>
      <c r="C55" s="232"/>
      <c r="D55" s="233"/>
      <c r="E55" s="248" t="str">
        <f t="shared" si="62"/>
        <v/>
      </c>
      <c r="F55" s="248"/>
      <c r="G55" s="246" t="str">
        <f t="shared" si="4"/>
        <v/>
      </c>
      <c r="H55" s="281" t="str">
        <f t="shared" si="63"/>
        <v/>
      </c>
      <c r="I55" s="265" t="str">
        <f t="shared" si="64"/>
        <v/>
      </c>
      <c r="J55" s="247" t="str">
        <f t="shared" si="5"/>
        <v/>
      </c>
      <c r="K55" s="239"/>
      <c r="L55" s="240">
        <f t="shared" si="0"/>
        <v>0</v>
      </c>
      <c r="M55" s="241">
        <f t="shared" si="6"/>
        <v>0.03</v>
      </c>
      <c r="N55" s="242">
        <f t="shared" si="46"/>
        <v>0</v>
      </c>
      <c r="O55" s="242">
        <f t="shared" si="47"/>
        <v>0</v>
      </c>
      <c r="P55" s="243">
        <f t="shared" si="48"/>
        <v>0</v>
      </c>
      <c r="Q55" s="243">
        <f t="shared" si="49"/>
        <v>0</v>
      </c>
      <c r="S55" s="225">
        <f t="shared" si="1"/>
        <v>0</v>
      </c>
      <c r="T55" s="226">
        <f t="shared" si="2"/>
        <v>0</v>
      </c>
      <c r="V55" s="123"/>
      <c r="W55" s="123"/>
      <c r="X55" s="123"/>
      <c r="Y55" s="123"/>
      <c r="AA55" s="190" t="e">
        <f t="shared" si="50"/>
        <v>#VALUE!</v>
      </c>
      <c r="AB55" s="190" t="e">
        <f t="shared" si="51"/>
        <v>#VALUE!</v>
      </c>
      <c r="AC55" s="191" t="e">
        <f t="shared" ca="1" si="52"/>
        <v>#VALUE!</v>
      </c>
      <c r="AD55" s="192">
        <f t="shared" ca="1" si="14"/>
        <v>44387</v>
      </c>
      <c r="AE55" s="191" t="e">
        <f t="shared" ca="1" si="53"/>
        <v>#VALUE!</v>
      </c>
      <c r="AF55" s="190" t="e">
        <f t="shared" si="54"/>
        <v>#VALUE!</v>
      </c>
      <c r="AG55" s="190" t="e">
        <f t="shared" si="55"/>
        <v>#VALUE!</v>
      </c>
      <c r="AH55" s="190" t="e">
        <f t="shared" si="56"/>
        <v>#VALUE!</v>
      </c>
      <c r="AI55" s="190" t="e">
        <f t="shared" si="57"/>
        <v>#VALUE!</v>
      </c>
      <c r="AJ55" s="190" t="e">
        <f t="shared" si="58"/>
        <v>#VALUE!</v>
      </c>
      <c r="AK55" s="190" t="e">
        <f t="shared" si="59"/>
        <v>#VALUE!</v>
      </c>
      <c r="AL55" s="190">
        <f t="shared" si="60"/>
        <v>0</v>
      </c>
    </row>
    <row r="56" spans="1:38" ht="23.25" customHeight="1" x14ac:dyDescent="0.15">
      <c r="A56" s="260">
        <f t="shared" si="61"/>
        <v>49</v>
      </c>
      <c r="B56" s="282" t="str">
        <f t="shared" si="3"/>
        <v>A팀</v>
      </c>
      <c r="C56" s="232"/>
      <c r="D56" s="233"/>
      <c r="E56" s="248" t="str">
        <f t="shared" si="62"/>
        <v/>
      </c>
      <c r="F56" s="248"/>
      <c r="G56" s="246" t="str">
        <f t="shared" si="4"/>
        <v/>
      </c>
      <c r="H56" s="281" t="str">
        <f t="shared" si="63"/>
        <v/>
      </c>
      <c r="I56" s="265" t="str">
        <f t="shared" si="64"/>
        <v/>
      </c>
      <c r="J56" s="247" t="str">
        <f t="shared" si="5"/>
        <v/>
      </c>
      <c r="K56" s="239"/>
      <c r="L56" s="240">
        <f t="shared" si="0"/>
        <v>0</v>
      </c>
      <c r="M56" s="241">
        <f t="shared" si="6"/>
        <v>0.03</v>
      </c>
      <c r="N56" s="242">
        <f t="shared" si="46"/>
        <v>0</v>
      </c>
      <c r="O56" s="242">
        <f t="shared" si="47"/>
        <v>0</v>
      </c>
      <c r="P56" s="243">
        <f t="shared" si="48"/>
        <v>0</v>
      </c>
      <c r="Q56" s="243">
        <f t="shared" si="49"/>
        <v>0</v>
      </c>
      <c r="S56" s="225">
        <f t="shared" si="1"/>
        <v>0</v>
      </c>
      <c r="T56" s="226">
        <f t="shared" si="2"/>
        <v>0</v>
      </c>
      <c r="V56" s="123"/>
      <c r="W56" s="123"/>
      <c r="X56" s="123"/>
      <c r="Y56" s="123"/>
      <c r="AA56" s="190" t="e">
        <f t="shared" si="50"/>
        <v>#VALUE!</v>
      </c>
      <c r="AB56" s="190" t="e">
        <f t="shared" si="51"/>
        <v>#VALUE!</v>
      </c>
      <c r="AC56" s="191" t="e">
        <f t="shared" ca="1" si="52"/>
        <v>#VALUE!</v>
      </c>
      <c r="AD56" s="192">
        <f t="shared" ca="1" si="14"/>
        <v>44387</v>
      </c>
      <c r="AE56" s="191" t="e">
        <f t="shared" ca="1" si="53"/>
        <v>#VALUE!</v>
      </c>
      <c r="AF56" s="190" t="e">
        <f t="shared" si="54"/>
        <v>#VALUE!</v>
      </c>
      <c r="AG56" s="190" t="e">
        <f t="shared" si="55"/>
        <v>#VALUE!</v>
      </c>
      <c r="AH56" s="190" t="e">
        <f t="shared" si="56"/>
        <v>#VALUE!</v>
      </c>
      <c r="AI56" s="190" t="e">
        <f t="shared" si="57"/>
        <v>#VALUE!</v>
      </c>
      <c r="AJ56" s="190" t="e">
        <f t="shared" si="58"/>
        <v>#VALUE!</v>
      </c>
      <c r="AK56" s="190" t="e">
        <f t="shared" si="59"/>
        <v>#VALUE!</v>
      </c>
      <c r="AL56" s="190">
        <f t="shared" si="60"/>
        <v>0</v>
      </c>
    </row>
    <row r="57" spans="1:38" ht="23.25" customHeight="1" x14ac:dyDescent="0.15">
      <c r="A57" s="260">
        <f t="shared" si="61"/>
        <v>50</v>
      </c>
      <c r="B57" s="282" t="str">
        <f t="shared" si="3"/>
        <v>A팀</v>
      </c>
      <c r="C57" s="232"/>
      <c r="D57" s="233"/>
      <c r="E57" s="248" t="str">
        <f t="shared" si="62"/>
        <v/>
      </c>
      <c r="F57" s="248"/>
      <c r="G57" s="246" t="str">
        <f t="shared" si="4"/>
        <v/>
      </c>
      <c r="H57" s="281" t="str">
        <f t="shared" si="63"/>
        <v/>
      </c>
      <c r="I57" s="265" t="str">
        <f t="shared" si="64"/>
        <v/>
      </c>
      <c r="J57" s="247" t="str">
        <f t="shared" si="5"/>
        <v/>
      </c>
      <c r="K57" s="239"/>
      <c r="L57" s="240">
        <f t="shared" si="0"/>
        <v>0</v>
      </c>
      <c r="M57" s="241">
        <f t="shared" si="6"/>
        <v>0.03</v>
      </c>
      <c r="N57" s="242">
        <f t="shared" si="46"/>
        <v>0</v>
      </c>
      <c r="O57" s="242">
        <f t="shared" si="47"/>
        <v>0</v>
      </c>
      <c r="P57" s="243">
        <f t="shared" si="48"/>
        <v>0</v>
      </c>
      <c r="Q57" s="243">
        <f t="shared" si="49"/>
        <v>0</v>
      </c>
      <c r="S57" s="225">
        <f t="shared" si="1"/>
        <v>0</v>
      </c>
      <c r="T57" s="226">
        <f t="shared" si="2"/>
        <v>0</v>
      </c>
      <c r="V57" s="123"/>
      <c r="W57" s="123"/>
      <c r="X57" s="123"/>
      <c r="Y57" s="123"/>
      <c r="AA57" s="190" t="e">
        <f t="shared" si="50"/>
        <v>#VALUE!</v>
      </c>
      <c r="AB57" s="190" t="e">
        <f t="shared" si="51"/>
        <v>#VALUE!</v>
      </c>
      <c r="AC57" s="191" t="e">
        <f t="shared" ca="1" si="52"/>
        <v>#VALUE!</v>
      </c>
      <c r="AD57" s="192">
        <f t="shared" ca="1" si="14"/>
        <v>44387</v>
      </c>
      <c r="AE57" s="191" t="e">
        <f t="shared" ca="1" si="53"/>
        <v>#VALUE!</v>
      </c>
      <c r="AF57" s="190" t="e">
        <f t="shared" si="54"/>
        <v>#VALUE!</v>
      </c>
      <c r="AG57" s="190" t="e">
        <f t="shared" si="55"/>
        <v>#VALUE!</v>
      </c>
      <c r="AH57" s="190" t="e">
        <f t="shared" si="56"/>
        <v>#VALUE!</v>
      </c>
      <c r="AI57" s="190" t="e">
        <f t="shared" si="57"/>
        <v>#VALUE!</v>
      </c>
      <c r="AJ57" s="190" t="e">
        <f t="shared" si="58"/>
        <v>#VALUE!</v>
      </c>
      <c r="AK57" s="190" t="e">
        <f t="shared" si="59"/>
        <v>#VALUE!</v>
      </c>
      <c r="AL57" s="190">
        <f t="shared" si="60"/>
        <v>0</v>
      </c>
    </row>
    <row r="58" spans="1:38" ht="23.25" customHeight="1" x14ac:dyDescent="0.15">
      <c r="A58" s="260">
        <f t="shared" si="61"/>
        <v>51</v>
      </c>
      <c r="B58" s="282" t="str">
        <f t="shared" si="3"/>
        <v>A팀</v>
      </c>
      <c r="C58" s="232"/>
      <c r="D58" s="233"/>
      <c r="E58" s="248" t="str">
        <f t="shared" si="62"/>
        <v/>
      </c>
      <c r="F58" s="248"/>
      <c r="G58" s="246" t="str">
        <f t="shared" si="4"/>
        <v/>
      </c>
      <c r="H58" s="281" t="str">
        <f t="shared" si="63"/>
        <v/>
      </c>
      <c r="I58" s="265" t="str">
        <f t="shared" si="64"/>
        <v/>
      </c>
      <c r="J58" s="247" t="str">
        <f t="shared" si="5"/>
        <v/>
      </c>
      <c r="K58" s="239"/>
      <c r="L58" s="240">
        <f t="shared" si="0"/>
        <v>0</v>
      </c>
      <c r="M58" s="241">
        <f t="shared" si="6"/>
        <v>0.03</v>
      </c>
      <c r="N58" s="242">
        <f t="shared" si="46"/>
        <v>0</v>
      </c>
      <c r="O58" s="242">
        <f t="shared" si="47"/>
        <v>0</v>
      </c>
      <c r="P58" s="243">
        <f t="shared" si="48"/>
        <v>0</v>
      </c>
      <c r="Q58" s="243">
        <f t="shared" si="49"/>
        <v>0</v>
      </c>
      <c r="S58" s="225">
        <f t="shared" si="1"/>
        <v>0</v>
      </c>
      <c r="T58" s="226">
        <f t="shared" si="2"/>
        <v>0</v>
      </c>
      <c r="V58" s="123"/>
      <c r="W58" s="123"/>
      <c r="X58" s="123"/>
      <c r="Y58" s="123"/>
      <c r="AA58" s="190" t="e">
        <f t="shared" si="50"/>
        <v>#VALUE!</v>
      </c>
      <c r="AB58" s="190" t="e">
        <f t="shared" si="51"/>
        <v>#VALUE!</v>
      </c>
      <c r="AC58" s="191" t="e">
        <f t="shared" ca="1" si="52"/>
        <v>#VALUE!</v>
      </c>
      <c r="AD58" s="192">
        <f t="shared" ca="1" si="14"/>
        <v>44387</v>
      </c>
      <c r="AE58" s="191" t="e">
        <f t="shared" ca="1" si="53"/>
        <v>#VALUE!</v>
      </c>
      <c r="AF58" s="190" t="e">
        <f t="shared" si="54"/>
        <v>#VALUE!</v>
      </c>
      <c r="AG58" s="190" t="e">
        <f t="shared" si="55"/>
        <v>#VALUE!</v>
      </c>
      <c r="AH58" s="190" t="e">
        <f t="shared" si="56"/>
        <v>#VALUE!</v>
      </c>
      <c r="AI58" s="190" t="e">
        <f t="shared" si="57"/>
        <v>#VALUE!</v>
      </c>
      <c r="AJ58" s="190" t="e">
        <f t="shared" si="58"/>
        <v>#VALUE!</v>
      </c>
      <c r="AK58" s="190" t="e">
        <f t="shared" si="59"/>
        <v>#VALUE!</v>
      </c>
      <c r="AL58" s="190">
        <f t="shared" si="60"/>
        <v>0</v>
      </c>
    </row>
    <row r="59" spans="1:38" ht="23.25" customHeight="1" x14ac:dyDescent="0.15">
      <c r="A59" s="260">
        <f t="shared" si="61"/>
        <v>52</v>
      </c>
      <c r="B59" s="282" t="str">
        <f t="shared" si="3"/>
        <v>A팀</v>
      </c>
      <c r="C59" s="232"/>
      <c r="D59" s="233"/>
      <c r="E59" s="248" t="str">
        <f t="shared" si="62"/>
        <v/>
      </c>
      <c r="F59" s="248"/>
      <c r="G59" s="246" t="str">
        <f t="shared" si="4"/>
        <v/>
      </c>
      <c r="H59" s="281" t="str">
        <f t="shared" si="63"/>
        <v/>
      </c>
      <c r="I59" s="265" t="str">
        <f t="shared" si="64"/>
        <v/>
      </c>
      <c r="J59" s="247" t="str">
        <f t="shared" si="5"/>
        <v/>
      </c>
      <c r="K59" s="239"/>
      <c r="L59" s="240">
        <f t="shared" si="0"/>
        <v>0</v>
      </c>
      <c r="M59" s="241">
        <f t="shared" si="6"/>
        <v>0.03</v>
      </c>
      <c r="N59" s="242">
        <f t="shared" si="46"/>
        <v>0</v>
      </c>
      <c r="O59" s="242">
        <f t="shared" si="47"/>
        <v>0</v>
      </c>
      <c r="P59" s="243">
        <f t="shared" si="48"/>
        <v>0</v>
      </c>
      <c r="Q59" s="243">
        <f t="shared" si="49"/>
        <v>0</v>
      </c>
      <c r="S59" s="225">
        <f t="shared" si="1"/>
        <v>0</v>
      </c>
      <c r="T59" s="226">
        <f t="shared" si="2"/>
        <v>0</v>
      </c>
      <c r="V59" s="123"/>
      <c r="W59" s="123"/>
      <c r="X59" s="123"/>
      <c r="Y59" s="123"/>
      <c r="AA59" s="190" t="e">
        <f t="shared" si="50"/>
        <v>#VALUE!</v>
      </c>
      <c r="AB59" s="190" t="e">
        <f t="shared" si="51"/>
        <v>#VALUE!</v>
      </c>
      <c r="AC59" s="191" t="e">
        <f t="shared" ca="1" si="52"/>
        <v>#VALUE!</v>
      </c>
      <c r="AD59" s="192">
        <f t="shared" ca="1" si="14"/>
        <v>44387</v>
      </c>
      <c r="AE59" s="191" t="e">
        <f t="shared" ca="1" si="53"/>
        <v>#VALUE!</v>
      </c>
      <c r="AF59" s="190" t="e">
        <f t="shared" si="54"/>
        <v>#VALUE!</v>
      </c>
      <c r="AG59" s="190" t="e">
        <f t="shared" si="55"/>
        <v>#VALUE!</v>
      </c>
      <c r="AH59" s="190" t="e">
        <f t="shared" si="56"/>
        <v>#VALUE!</v>
      </c>
      <c r="AI59" s="190" t="e">
        <f t="shared" si="57"/>
        <v>#VALUE!</v>
      </c>
      <c r="AJ59" s="190" t="e">
        <f t="shared" si="58"/>
        <v>#VALUE!</v>
      </c>
      <c r="AK59" s="190" t="e">
        <f t="shared" si="59"/>
        <v>#VALUE!</v>
      </c>
      <c r="AL59" s="190">
        <f t="shared" si="60"/>
        <v>0</v>
      </c>
    </row>
    <row r="60" spans="1:38" ht="23.25" customHeight="1" x14ac:dyDescent="0.15">
      <c r="A60" s="260">
        <f t="shared" si="61"/>
        <v>53</v>
      </c>
      <c r="B60" s="282" t="str">
        <f t="shared" si="3"/>
        <v>A팀</v>
      </c>
      <c r="C60" s="232"/>
      <c r="D60" s="233"/>
      <c r="E60" s="248" t="str">
        <f t="shared" si="62"/>
        <v/>
      </c>
      <c r="F60" s="248"/>
      <c r="G60" s="246" t="str">
        <f t="shared" si="4"/>
        <v/>
      </c>
      <c r="H60" s="281" t="str">
        <f t="shared" si="63"/>
        <v/>
      </c>
      <c r="I60" s="265" t="str">
        <f t="shared" si="64"/>
        <v/>
      </c>
      <c r="J60" s="247" t="str">
        <f t="shared" si="5"/>
        <v/>
      </c>
      <c r="K60" s="239"/>
      <c r="L60" s="240">
        <f t="shared" si="0"/>
        <v>0</v>
      </c>
      <c r="M60" s="241">
        <f t="shared" si="6"/>
        <v>0.03</v>
      </c>
      <c r="N60" s="242">
        <f t="shared" si="46"/>
        <v>0</v>
      </c>
      <c r="O60" s="242">
        <f t="shared" si="47"/>
        <v>0</v>
      </c>
      <c r="P60" s="243">
        <f t="shared" si="48"/>
        <v>0</v>
      </c>
      <c r="Q60" s="243">
        <f t="shared" si="49"/>
        <v>0</v>
      </c>
      <c r="S60" s="225">
        <f t="shared" si="1"/>
        <v>0</v>
      </c>
      <c r="T60" s="226">
        <f t="shared" si="2"/>
        <v>0</v>
      </c>
      <c r="V60" s="123"/>
      <c r="W60" s="123"/>
      <c r="X60" s="123"/>
      <c r="Y60" s="123"/>
      <c r="AA60" s="190" t="e">
        <f t="shared" si="50"/>
        <v>#VALUE!</v>
      </c>
      <c r="AB60" s="190" t="e">
        <f t="shared" si="51"/>
        <v>#VALUE!</v>
      </c>
      <c r="AC60" s="191" t="e">
        <f t="shared" ca="1" si="52"/>
        <v>#VALUE!</v>
      </c>
      <c r="AD60" s="192">
        <f t="shared" ca="1" si="14"/>
        <v>44387</v>
      </c>
      <c r="AE60" s="191" t="e">
        <f t="shared" ca="1" si="53"/>
        <v>#VALUE!</v>
      </c>
      <c r="AF60" s="190" t="e">
        <f t="shared" si="54"/>
        <v>#VALUE!</v>
      </c>
      <c r="AG60" s="190" t="e">
        <f t="shared" si="55"/>
        <v>#VALUE!</v>
      </c>
      <c r="AH60" s="190" t="e">
        <f t="shared" si="56"/>
        <v>#VALUE!</v>
      </c>
      <c r="AI60" s="190" t="e">
        <f t="shared" si="57"/>
        <v>#VALUE!</v>
      </c>
      <c r="AJ60" s="190" t="e">
        <f t="shared" si="58"/>
        <v>#VALUE!</v>
      </c>
      <c r="AK60" s="190" t="e">
        <f t="shared" si="59"/>
        <v>#VALUE!</v>
      </c>
      <c r="AL60" s="190">
        <f t="shared" si="60"/>
        <v>0</v>
      </c>
    </row>
    <row r="61" spans="1:38" ht="23.25" customHeight="1" x14ac:dyDescent="0.15">
      <c r="A61" s="260">
        <f t="shared" si="61"/>
        <v>54</v>
      </c>
      <c r="B61" s="282" t="str">
        <f t="shared" si="3"/>
        <v>A팀</v>
      </c>
      <c r="C61" s="232"/>
      <c r="D61" s="233"/>
      <c r="E61" s="248" t="str">
        <f t="shared" si="62"/>
        <v/>
      </c>
      <c r="F61" s="248"/>
      <c r="G61" s="246" t="str">
        <f t="shared" si="4"/>
        <v/>
      </c>
      <c r="H61" s="281" t="str">
        <f t="shared" si="63"/>
        <v/>
      </c>
      <c r="I61" s="265" t="str">
        <f t="shared" si="64"/>
        <v/>
      </c>
      <c r="J61" s="247" t="str">
        <f t="shared" si="5"/>
        <v/>
      </c>
      <c r="K61" s="239"/>
      <c r="L61" s="240">
        <f t="shared" si="0"/>
        <v>0</v>
      </c>
      <c r="M61" s="241">
        <f t="shared" si="6"/>
        <v>0.03</v>
      </c>
      <c r="N61" s="242">
        <f t="shared" si="46"/>
        <v>0</v>
      </c>
      <c r="O61" s="242">
        <f t="shared" si="47"/>
        <v>0</v>
      </c>
      <c r="P61" s="243">
        <f t="shared" si="48"/>
        <v>0</v>
      </c>
      <c r="Q61" s="243">
        <f t="shared" si="49"/>
        <v>0</v>
      </c>
      <c r="S61" s="225">
        <f t="shared" si="1"/>
        <v>0</v>
      </c>
      <c r="T61" s="226">
        <f t="shared" si="2"/>
        <v>0</v>
      </c>
      <c r="V61" s="123"/>
      <c r="W61" s="123"/>
      <c r="X61" s="123"/>
      <c r="Y61" s="123"/>
      <c r="AA61" s="190" t="e">
        <f t="shared" si="50"/>
        <v>#VALUE!</v>
      </c>
      <c r="AB61" s="190" t="e">
        <f t="shared" si="51"/>
        <v>#VALUE!</v>
      </c>
      <c r="AC61" s="191" t="e">
        <f t="shared" ca="1" si="52"/>
        <v>#VALUE!</v>
      </c>
      <c r="AD61" s="192">
        <f t="shared" ca="1" si="14"/>
        <v>44387</v>
      </c>
      <c r="AE61" s="191" t="e">
        <f t="shared" ca="1" si="53"/>
        <v>#VALUE!</v>
      </c>
      <c r="AF61" s="190" t="e">
        <f t="shared" si="54"/>
        <v>#VALUE!</v>
      </c>
      <c r="AG61" s="190" t="e">
        <f t="shared" si="55"/>
        <v>#VALUE!</v>
      </c>
      <c r="AH61" s="190" t="e">
        <f t="shared" si="56"/>
        <v>#VALUE!</v>
      </c>
      <c r="AI61" s="190" t="e">
        <f t="shared" si="57"/>
        <v>#VALUE!</v>
      </c>
      <c r="AJ61" s="190" t="e">
        <f t="shared" si="58"/>
        <v>#VALUE!</v>
      </c>
      <c r="AK61" s="190" t="e">
        <f t="shared" si="59"/>
        <v>#VALUE!</v>
      </c>
      <c r="AL61" s="190">
        <f t="shared" si="60"/>
        <v>0</v>
      </c>
    </row>
    <row r="62" spans="1:38" ht="23.25" customHeight="1" x14ac:dyDescent="0.15">
      <c r="A62" s="260">
        <f t="shared" si="61"/>
        <v>55</v>
      </c>
      <c r="B62" s="282" t="str">
        <f t="shared" si="3"/>
        <v>A팀</v>
      </c>
      <c r="C62" s="232"/>
      <c r="D62" s="233"/>
      <c r="E62" s="248" t="str">
        <f t="shared" si="62"/>
        <v/>
      </c>
      <c r="F62" s="248"/>
      <c r="G62" s="246" t="str">
        <f t="shared" si="4"/>
        <v/>
      </c>
      <c r="H62" s="281" t="str">
        <f t="shared" si="63"/>
        <v/>
      </c>
      <c r="I62" s="265" t="str">
        <f t="shared" si="64"/>
        <v/>
      </c>
      <c r="J62" s="247" t="str">
        <f t="shared" si="5"/>
        <v/>
      </c>
      <c r="K62" s="239"/>
      <c r="L62" s="240">
        <f t="shared" si="0"/>
        <v>0</v>
      </c>
      <c r="M62" s="241">
        <f t="shared" si="6"/>
        <v>0.03</v>
      </c>
      <c r="N62" s="242">
        <f t="shared" si="46"/>
        <v>0</v>
      </c>
      <c r="O62" s="242">
        <f t="shared" si="47"/>
        <v>0</v>
      </c>
      <c r="P62" s="243">
        <f t="shared" si="48"/>
        <v>0</v>
      </c>
      <c r="Q62" s="243">
        <f t="shared" si="49"/>
        <v>0</v>
      </c>
      <c r="S62" s="225">
        <f t="shared" si="1"/>
        <v>0</v>
      </c>
      <c r="T62" s="226">
        <f t="shared" si="2"/>
        <v>0</v>
      </c>
      <c r="V62" s="123"/>
      <c r="W62" s="123"/>
      <c r="X62" s="123"/>
      <c r="Y62" s="123"/>
      <c r="AA62" s="190" t="e">
        <f t="shared" si="50"/>
        <v>#VALUE!</v>
      </c>
      <c r="AB62" s="190" t="e">
        <f t="shared" si="51"/>
        <v>#VALUE!</v>
      </c>
      <c r="AC62" s="191" t="e">
        <f t="shared" ca="1" si="52"/>
        <v>#VALUE!</v>
      </c>
      <c r="AD62" s="192">
        <f t="shared" ca="1" si="14"/>
        <v>44387</v>
      </c>
      <c r="AE62" s="191" t="e">
        <f t="shared" ca="1" si="53"/>
        <v>#VALUE!</v>
      </c>
      <c r="AF62" s="190" t="e">
        <f t="shared" si="54"/>
        <v>#VALUE!</v>
      </c>
      <c r="AG62" s="190" t="e">
        <f t="shared" si="55"/>
        <v>#VALUE!</v>
      </c>
      <c r="AH62" s="190" t="e">
        <f t="shared" si="56"/>
        <v>#VALUE!</v>
      </c>
      <c r="AI62" s="190" t="e">
        <f t="shared" si="57"/>
        <v>#VALUE!</v>
      </c>
      <c r="AJ62" s="190" t="e">
        <f t="shared" si="58"/>
        <v>#VALUE!</v>
      </c>
      <c r="AK62" s="190" t="e">
        <f t="shared" si="59"/>
        <v>#VALUE!</v>
      </c>
      <c r="AL62" s="190">
        <f t="shared" si="60"/>
        <v>0</v>
      </c>
    </row>
    <row r="63" spans="1:38" ht="23.25" customHeight="1" x14ac:dyDescent="0.15">
      <c r="A63" s="260">
        <f t="shared" si="61"/>
        <v>56</v>
      </c>
      <c r="B63" s="282" t="str">
        <f t="shared" si="3"/>
        <v>A팀</v>
      </c>
      <c r="C63" s="232"/>
      <c r="D63" s="233"/>
      <c r="E63" s="248" t="str">
        <f t="shared" si="62"/>
        <v/>
      </c>
      <c r="F63" s="248"/>
      <c r="G63" s="246" t="str">
        <f t="shared" si="4"/>
        <v/>
      </c>
      <c r="H63" s="281" t="str">
        <f t="shared" si="63"/>
        <v/>
      </c>
      <c r="I63" s="265" t="str">
        <f t="shared" si="64"/>
        <v/>
      </c>
      <c r="J63" s="247" t="str">
        <f t="shared" si="5"/>
        <v/>
      </c>
      <c r="K63" s="239"/>
      <c r="L63" s="240">
        <f t="shared" si="0"/>
        <v>0</v>
      </c>
      <c r="M63" s="241">
        <f t="shared" si="6"/>
        <v>0.03</v>
      </c>
      <c r="N63" s="242">
        <f t="shared" si="46"/>
        <v>0</v>
      </c>
      <c r="O63" s="242">
        <f t="shared" si="47"/>
        <v>0</v>
      </c>
      <c r="P63" s="243">
        <f t="shared" si="48"/>
        <v>0</v>
      </c>
      <c r="Q63" s="243">
        <f t="shared" si="49"/>
        <v>0</v>
      </c>
      <c r="S63" s="225">
        <f t="shared" si="1"/>
        <v>0</v>
      </c>
      <c r="T63" s="226">
        <f t="shared" si="2"/>
        <v>0</v>
      </c>
      <c r="V63" s="123"/>
      <c r="W63" s="123"/>
      <c r="X63" s="123"/>
      <c r="Y63" s="123"/>
      <c r="AA63" s="190" t="e">
        <f t="shared" si="50"/>
        <v>#VALUE!</v>
      </c>
      <c r="AB63" s="190" t="e">
        <f t="shared" si="51"/>
        <v>#VALUE!</v>
      </c>
      <c r="AC63" s="191" t="e">
        <f t="shared" ca="1" si="52"/>
        <v>#VALUE!</v>
      </c>
      <c r="AD63" s="192">
        <f t="shared" ca="1" si="14"/>
        <v>44387</v>
      </c>
      <c r="AE63" s="191" t="e">
        <f t="shared" ca="1" si="53"/>
        <v>#VALUE!</v>
      </c>
      <c r="AF63" s="190" t="e">
        <f t="shared" si="54"/>
        <v>#VALUE!</v>
      </c>
      <c r="AG63" s="190" t="e">
        <f t="shared" si="55"/>
        <v>#VALUE!</v>
      </c>
      <c r="AH63" s="190" t="e">
        <f t="shared" si="56"/>
        <v>#VALUE!</v>
      </c>
      <c r="AI63" s="190" t="e">
        <f t="shared" si="57"/>
        <v>#VALUE!</v>
      </c>
      <c r="AJ63" s="190" t="e">
        <f t="shared" si="58"/>
        <v>#VALUE!</v>
      </c>
      <c r="AK63" s="190" t="e">
        <f t="shared" si="59"/>
        <v>#VALUE!</v>
      </c>
      <c r="AL63" s="190">
        <f t="shared" si="60"/>
        <v>0</v>
      </c>
    </row>
    <row r="64" spans="1:38" ht="23.25" customHeight="1" x14ac:dyDescent="0.15">
      <c r="A64" s="260">
        <f t="shared" si="61"/>
        <v>57</v>
      </c>
      <c r="B64" s="282" t="str">
        <f t="shared" si="3"/>
        <v>A팀</v>
      </c>
      <c r="C64" s="232"/>
      <c r="D64" s="233"/>
      <c r="E64" s="248" t="str">
        <f t="shared" si="62"/>
        <v/>
      </c>
      <c r="F64" s="248"/>
      <c r="G64" s="246" t="str">
        <f t="shared" si="4"/>
        <v/>
      </c>
      <c r="H64" s="281" t="str">
        <f t="shared" si="63"/>
        <v/>
      </c>
      <c r="I64" s="265" t="str">
        <f t="shared" si="64"/>
        <v/>
      </c>
      <c r="J64" s="247" t="str">
        <f t="shared" si="5"/>
        <v/>
      </c>
      <c r="K64" s="239"/>
      <c r="L64" s="240">
        <f t="shared" si="0"/>
        <v>0</v>
      </c>
      <c r="M64" s="241">
        <f t="shared" si="6"/>
        <v>0.03</v>
      </c>
      <c r="N64" s="242">
        <f t="shared" si="46"/>
        <v>0</v>
      </c>
      <c r="O64" s="242">
        <f t="shared" si="47"/>
        <v>0</v>
      </c>
      <c r="P64" s="243">
        <f t="shared" si="48"/>
        <v>0</v>
      </c>
      <c r="Q64" s="243">
        <f t="shared" si="49"/>
        <v>0</v>
      </c>
      <c r="S64" s="225">
        <f t="shared" si="1"/>
        <v>0</v>
      </c>
      <c r="T64" s="226">
        <f t="shared" si="2"/>
        <v>0</v>
      </c>
      <c r="V64" s="123"/>
      <c r="W64" s="123"/>
      <c r="X64" s="123"/>
      <c r="Y64" s="123"/>
      <c r="AA64" s="190" t="e">
        <f t="shared" si="50"/>
        <v>#VALUE!</v>
      </c>
      <c r="AB64" s="190" t="e">
        <f t="shared" si="51"/>
        <v>#VALUE!</v>
      </c>
      <c r="AC64" s="191" t="e">
        <f t="shared" ca="1" si="52"/>
        <v>#VALUE!</v>
      </c>
      <c r="AD64" s="192">
        <f t="shared" ca="1" si="14"/>
        <v>44387</v>
      </c>
      <c r="AE64" s="191" t="e">
        <f t="shared" ca="1" si="53"/>
        <v>#VALUE!</v>
      </c>
      <c r="AF64" s="190" t="e">
        <f t="shared" si="54"/>
        <v>#VALUE!</v>
      </c>
      <c r="AG64" s="190" t="e">
        <f t="shared" si="55"/>
        <v>#VALUE!</v>
      </c>
      <c r="AH64" s="190" t="e">
        <f t="shared" si="56"/>
        <v>#VALUE!</v>
      </c>
      <c r="AI64" s="190" t="e">
        <f t="shared" si="57"/>
        <v>#VALUE!</v>
      </c>
      <c r="AJ64" s="190" t="e">
        <f t="shared" si="58"/>
        <v>#VALUE!</v>
      </c>
      <c r="AK64" s="190" t="e">
        <f t="shared" si="59"/>
        <v>#VALUE!</v>
      </c>
      <c r="AL64" s="190">
        <f t="shared" si="60"/>
        <v>0</v>
      </c>
    </row>
    <row r="65" spans="1:38" ht="23.25" customHeight="1" x14ac:dyDescent="0.15">
      <c r="A65" s="260">
        <f t="shared" si="61"/>
        <v>58</v>
      </c>
      <c r="B65" s="282" t="str">
        <f t="shared" si="3"/>
        <v>A팀</v>
      </c>
      <c r="C65" s="232"/>
      <c r="D65" s="233"/>
      <c r="E65" s="248" t="str">
        <f t="shared" si="62"/>
        <v/>
      </c>
      <c r="F65" s="248"/>
      <c r="G65" s="246" t="str">
        <f t="shared" si="4"/>
        <v/>
      </c>
      <c r="H65" s="281" t="str">
        <f t="shared" si="63"/>
        <v/>
      </c>
      <c r="I65" s="265" t="str">
        <f t="shared" si="64"/>
        <v/>
      </c>
      <c r="J65" s="247" t="str">
        <f t="shared" si="5"/>
        <v/>
      </c>
      <c r="K65" s="239"/>
      <c r="L65" s="240">
        <f t="shared" si="0"/>
        <v>0</v>
      </c>
      <c r="M65" s="241">
        <f t="shared" si="6"/>
        <v>0.03</v>
      </c>
      <c r="N65" s="242">
        <f t="shared" si="46"/>
        <v>0</v>
      </c>
      <c r="O65" s="242">
        <f t="shared" si="47"/>
        <v>0</v>
      </c>
      <c r="P65" s="243">
        <f t="shared" si="48"/>
        <v>0</v>
      </c>
      <c r="Q65" s="243">
        <f t="shared" si="49"/>
        <v>0</v>
      </c>
      <c r="S65" s="225">
        <f t="shared" si="1"/>
        <v>0</v>
      </c>
      <c r="T65" s="226">
        <f t="shared" si="2"/>
        <v>0</v>
      </c>
      <c r="V65" s="123"/>
      <c r="W65" s="123"/>
      <c r="X65" s="123"/>
      <c r="Y65" s="123"/>
      <c r="AA65" s="190" t="e">
        <f t="shared" si="50"/>
        <v>#VALUE!</v>
      </c>
      <c r="AB65" s="190" t="e">
        <f t="shared" si="51"/>
        <v>#VALUE!</v>
      </c>
      <c r="AC65" s="191" t="e">
        <f t="shared" ca="1" si="52"/>
        <v>#VALUE!</v>
      </c>
      <c r="AD65" s="192">
        <f t="shared" ca="1" si="14"/>
        <v>44387</v>
      </c>
      <c r="AE65" s="191" t="e">
        <f t="shared" ca="1" si="53"/>
        <v>#VALUE!</v>
      </c>
      <c r="AF65" s="190" t="e">
        <f t="shared" si="54"/>
        <v>#VALUE!</v>
      </c>
      <c r="AG65" s="190" t="e">
        <f t="shared" si="55"/>
        <v>#VALUE!</v>
      </c>
      <c r="AH65" s="190" t="e">
        <f t="shared" si="56"/>
        <v>#VALUE!</v>
      </c>
      <c r="AI65" s="190" t="e">
        <f t="shared" si="57"/>
        <v>#VALUE!</v>
      </c>
      <c r="AJ65" s="190" t="e">
        <f t="shared" si="58"/>
        <v>#VALUE!</v>
      </c>
      <c r="AK65" s="190" t="e">
        <f t="shared" si="59"/>
        <v>#VALUE!</v>
      </c>
      <c r="AL65" s="190">
        <f t="shared" si="60"/>
        <v>0</v>
      </c>
    </row>
    <row r="66" spans="1:38" ht="23.25" customHeight="1" x14ac:dyDescent="0.15">
      <c r="A66" s="260">
        <f t="shared" si="61"/>
        <v>59</v>
      </c>
      <c r="B66" s="282" t="str">
        <f t="shared" si="3"/>
        <v>A팀</v>
      </c>
      <c r="C66" s="232"/>
      <c r="D66" s="233"/>
      <c r="E66" s="248" t="str">
        <f t="shared" si="62"/>
        <v/>
      </c>
      <c r="F66" s="248"/>
      <c r="G66" s="246" t="str">
        <f t="shared" si="4"/>
        <v/>
      </c>
      <c r="H66" s="281" t="str">
        <f t="shared" si="63"/>
        <v/>
      </c>
      <c r="I66" s="265" t="str">
        <f t="shared" si="64"/>
        <v/>
      </c>
      <c r="J66" s="247" t="str">
        <f t="shared" si="5"/>
        <v/>
      </c>
      <c r="K66" s="239"/>
      <c r="L66" s="240">
        <f t="shared" si="0"/>
        <v>0</v>
      </c>
      <c r="M66" s="241">
        <f t="shared" si="6"/>
        <v>0.03</v>
      </c>
      <c r="N66" s="242">
        <f t="shared" si="46"/>
        <v>0</v>
      </c>
      <c r="O66" s="242">
        <f t="shared" si="47"/>
        <v>0</v>
      </c>
      <c r="P66" s="243">
        <f t="shared" si="48"/>
        <v>0</v>
      </c>
      <c r="Q66" s="243">
        <f t="shared" si="49"/>
        <v>0</v>
      </c>
      <c r="S66" s="225">
        <f t="shared" si="1"/>
        <v>0</v>
      </c>
      <c r="T66" s="226">
        <f t="shared" si="2"/>
        <v>0</v>
      </c>
      <c r="V66" s="123"/>
      <c r="W66" s="123"/>
      <c r="X66" s="123"/>
      <c r="Y66" s="123"/>
      <c r="AA66" s="190" t="e">
        <f t="shared" si="50"/>
        <v>#VALUE!</v>
      </c>
      <c r="AB66" s="190" t="e">
        <f t="shared" si="51"/>
        <v>#VALUE!</v>
      </c>
      <c r="AC66" s="191" t="e">
        <f t="shared" ca="1" si="52"/>
        <v>#VALUE!</v>
      </c>
      <c r="AD66" s="192">
        <f t="shared" ca="1" si="14"/>
        <v>44387</v>
      </c>
      <c r="AE66" s="191" t="e">
        <f t="shared" ca="1" si="53"/>
        <v>#VALUE!</v>
      </c>
      <c r="AF66" s="190" t="e">
        <f t="shared" si="54"/>
        <v>#VALUE!</v>
      </c>
      <c r="AG66" s="190" t="e">
        <f t="shared" si="55"/>
        <v>#VALUE!</v>
      </c>
      <c r="AH66" s="190" t="e">
        <f t="shared" si="56"/>
        <v>#VALUE!</v>
      </c>
      <c r="AI66" s="190" t="e">
        <f t="shared" si="57"/>
        <v>#VALUE!</v>
      </c>
      <c r="AJ66" s="190" t="e">
        <f t="shared" si="58"/>
        <v>#VALUE!</v>
      </c>
      <c r="AK66" s="190" t="e">
        <f t="shared" si="59"/>
        <v>#VALUE!</v>
      </c>
      <c r="AL66" s="190">
        <f t="shared" si="60"/>
        <v>0</v>
      </c>
    </row>
    <row r="67" spans="1:38" ht="23.25" customHeight="1" x14ac:dyDescent="0.15">
      <c r="A67" s="260">
        <f t="shared" si="61"/>
        <v>60</v>
      </c>
      <c r="B67" s="282" t="str">
        <f t="shared" si="3"/>
        <v>A팀</v>
      </c>
      <c r="C67" s="232"/>
      <c r="D67" s="233"/>
      <c r="E67" s="248" t="str">
        <f t="shared" si="62"/>
        <v/>
      </c>
      <c r="F67" s="248"/>
      <c r="G67" s="246" t="str">
        <f t="shared" si="4"/>
        <v/>
      </c>
      <c r="H67" s="281" t="str">
        <f t="shared" si="63"/>
        <v/>
      </c>
      <c r="I67" s="265" t="str">
        <f t="shared" si="64"/>
        <v/>
      </c>
      <c r="J67" s="247" t="str">
        <f t="shared" si="5"/>
        <v/>
      </c>
      <c r="K67" s="239"/>
      <c r="L67" s="240">
        <f t="shared" si="0"/>
        <v>0</v>
      </c>
      <c r="M67" s="241">
        <f t="shared" si="6"/>
        <v>0.03</v>
      </c>
      <c r="N67" s="242">
        <f t="shared" si="46"/>
        <v>0</v>
      </c>
      <c r="O67" s="242">
        <f t="shared" si="47"/>
        <v>0</v>
      </c>
      <c r="P67" s="243">
        <f t="shared" si="48"/>
        <v>0</v>
      </c>
      <c r="Q67" s="243">
        <f t="shared" si="49"/>
        <v>0</v>
      </c>
      <c r="S67" s="225">
        <f t="shared" si="1"/>
        <v>0</v>
      </c>
      <c r="T67" s="226">
        <f t="shared" si="2"/>
        <v>0</v>
      </c>
      <c r="V67" s="123"/>
      <c r="W67" s="123"/>
      <c r="X67" s="123"/>
      <c r="Y67" s="123"/>
      <c r="AA67" s="190" t="e">
        <f t="shared" si="50"/>
        <v>#VALUE!</v>
      </c>
      <c r="AB67" s="190" t="e">
        <f t="shared" si="51"/>
        <v>#VALUE!</v>
      </c>
      <c r="AC67" s="191" t="e">
        <f t="shared" ca="1" si="52"/>
        <v>#VALUE!</v>
      </c>
      <c r="AD67" s="192">
        <f t="shared" ca="1" si="14"/>
        <v>44387</v>
      </c>
      <c r="AE67" s="191" t="e">
        <f t="shared" ca="1" si="53"/>
        <v>#VALUE!</v>
      </c>
      <c r="AF67" s="190" t="e">
        <f t="shared" si="54"/>
        <v>#VALUE!</v>
      </c>
      <c r="AG67" s="190" t="e">
        <f t="shared" si="55"/>
        <v>#VALUE!</v>
      </c>
      <c r="AH67" s="190" t="e">
        <f t="shared" si="56"/>
        <v>#VALUE!</v>
      </c>
      <c r="AI67" s="190" t="e">
        <f t="shared" si="57"/>
        <v>#VALUE!</v>
      </c>
      <c r="AJ67" s="190" t="e">
        <f t="shared" si="58"/>
        <v>#VALUE!</v>
      </c>
      <c r="AK67" s="190" t="e">
        <f t="shared" si="59"/>
        <v>#VALUE!</v>
      </c>
      <c r="AL67" s="190">
        <f t="shared" si="60"/>
        <v>0</v>
      </c>
    </row>
    <row r="68" spans="1:38" ht="23.25" customHeight="1" x14ac:dyDescent="0.15">
      <c r="A68" s="260">
        <f t="shared" si="61"/>
        <v>61</v>
      </c>
      <c r="B68" s="282" t="str">
        <f t="shared" si="3"/>
        <v>A팀</v>
      </c>
      <c r="C68" s="232"/>
      <c r="D68" s="233"/>
      <c r="E68" s="232"/>
      <c r="F68" s="232"/>
      <c r="G68" s="246" t="str">
        <f t="shared" si="4"/>
        <v/>
      </c>
      <c r="H68" s="281"/>
      <c r="I68" s="265"/>
      <c r="J68" s="247" t="str">
        <f t="shared" si="5"/>
        <v>토</v>
      </c>
      <c r="K68" s="239"/>
      <c r="L68" s="240">
        <f t="shared" si="0"/>
        <v>0</v>
      </c>
      <c r="M68" s="241">
        <f>$M$7</f>
        <v>0.03</v>
      </c>
      <c r="N68" s="242">
        <f>IF(L68&gt;33330,TRUNC(L68*$M$7,-1),0)</f>
        <v>0</v>
      </c>
      <c r="O68" s="242">
        <f>TRUNC(N68*10%,-1)</f>
        <v>0</v>
      </c>
      <c r="P68" s="243">
        <f>SUM(N68:O68)</f>
        <v>0</v>
      </c>
      <c r="Q68" s="243">
        <f>L68-P68</f>
        <v>0</v>
      </c>
      <c r="S68" s="225">
        <f t="shared" si="1"/>
        <v>0</v>
      </c>
      <c r="T68" s="226">
        <f t="shared" si="2"/>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4"/>
        <v/>
      </c>
      <c r="H69" s="281" t="str">
        <f>IF(C69="","",$H$8)</f>
        <v/>
      </c>
      <c r="I69" s="265" t="str">
        <f>IF(C69="","",$I$8)</f>
        <v/>
      </c>
      <c r="J69" s="247" t="str">
        <f t="shared" si="5"/>
        <v/>
      </c>
      <c r="K69" s="239"/>
      <c r="L69" s="240">
        <f t="shared" si="0"/>
        <v>0</v>
      </c>
      <c r="M69" s="241">
        <f t="shared" si="6"/>
        <v>0.03</v>
      </c>
      <c r="N69" s="242">
        <f t="shared" ref="N69:N107" si="65">IF(L69&gt;33330,TRUNC(L69*$M$7,-1),0)</f>
        <v>0</v>
      </c>
      <c r="O69" s="242">
        <f t="shared" ref="O69:O107" si="66">TRUNC(N69*10%,-1)</f>
        <v>0</v>
      </c>
      <c r="P69" s="243">
        <f t="shared" ref="P69:P107" si="67">SUM(N69:O69)</f>
        <v>0</v>
      </c>
      <c r="Q69" s="243">
        <f t="shared" ref="Q69:Q107" si="68">L69-P69</f>
        <v>0</v>
      </c>
      <c r="S69" s="225">
        <f t="shared" si="1"/>
        <v>0</v>
      </c>
      <c r="T69" s="226">
        <f t="shared" si="2"/>
        <v>0</v>
      </c>
      <c r="V69" s="123"/>
      <c r="W69" s="123"/>
      <c r="X69" s="123"/>
      <c r="Y69" s="123"/>
      <c r="AA69" s="190" t="e">
        <f t="shared" ref="AA69:AA107" si="69">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107" si="70">IF(INT(RIGHT(D69,1))=AA69,"OK","주민오류")</f>
        <v>#VALUE!</v>
      </c>
      <c r="AC69" s="191" t="e">
        <f t="shared" ref="AC69:AC107" ca="1" si="71">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107" ca="1" si="72">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107" si="73">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107" si="74">CHOOSE(14-LEN(CLEAN(D69)),MID(D69,7,1),MID(D69,6,1),MID(D69,5,1),MID(D69,4,1))</f>
        <v>#VALUE!</v>
      </c>
      <c r="AH69" s="190" t="e">
        <f t="shared" ref="AH69:AH107" si="75">CHOOSE(AG69,"내국인","내국인","내국인","내국인","외국인","외국인","외국인","외국인")</f>
        <v>#VALUE!</v>
      </c>
      <c r="AI69" s="190" t="e">
        <f t="shared" ref="AI69:AI107" si="76">IF(AH69="외국인","고용허가체크","")</f>
        <v>#VALUE!</v>
      </c>
      <c r="AJ69" s="190" t="e">
        <f t="shared" ref="AJ69:AJ107" si="77">IF(LEN(CLEAN(D69))=12,MOD(MID(D69,7,1)*10+MID(D69,8,1),2),MOD(MID(D69,8,1)*10+MID(D69,9,1),2))</f>
        <v>#VALUE!</v>
      </c>
      <c r="AK69" s="190" t="e">
        <f t="shared" ref="AK69:AK107" si="78">IF(AJ69=0,"OK","")</f>
        <v>#VALUE!</v>
      </c>
      <c r="AL69" s="190">
        <f t="shared" ref="AL69:AL107" si="79">LEN(CLEAN(D69))</f>
        <v>0</v>
      </c>
    </row>
    <row r="70" spans="1:38" ht="23.25" customHeight="1" x14ac:dyDescent="0.15">
      <c r="A70" s="260">
        <f t="shared" ref="A70:A107" si="80">A69+1</f>
        <v>63</v>
      </c>
      <c r="B70" s="282" t="str">
        <f t="shared" si="3"/>
        <v>A팀</v>
      </c>
      <c r="C70" s="232"/>
      <c r="D70" s="233"/>
      <c r="E70" s="248" t="str">
        <f t="shared" ref="E70:E107" si="81">IF(C70="","",$E$8)</f>
        <v/>
      </c>
      <c r="F70" s="248"/>
      <c r="G70" s="246" t="str">
        <f t="shared" si="4"/>
        <v/>
      </c>
      <c r="H70" s="281" t="str">
        <f t="shared" ref="H70:H107" si="82">IF(C70="","",$H$8)</f>
        <v/>
      </c>
      <c r="I70" s="265" t="str">
        <f t="shared" ref="I70:I107" si="83">IF(C70="","",$I$8)</f>
        <v/>
      </c>
      <c r="J70" s="247" t="str">
        <f t="shared" si="5"/>
        <v/>
      </c>
      <c r="K70" s="239"/>
      <c r="L70" s="240">
        <f t="shared" si="0"/>
        <v>0</v>
      </c>
      <c r="M70" s="241">
        <f t="shared" si="6"/>
        <v>0.03</v>
      </c>
      <c r="N70" s="242">
        <f t="shared" si="65"/>
        <v>0</v>
      </c>
      <c r="O70" s="242">
        <f t="shared" si="66"/>
        <v>0</v>
      </c>
      <c r="P70" s="243">
        <f t="shared" si="67"/>
        <v>0</v>
      </c>
      <c r="Q70" s="243">
        <f t="shared" si="68"/>
        <v>0</v>
      </c>
      <c r="S70" s="225">
        <f t="shared" si="1"/>
        <v>0</v>
      </c>
      <c r="T70" s="226">
        <f t="shared" si="2"/>
        <v>0</v>
      </c>
      <c r="V70" s="123"/>
      <c r="W70" s="123"/>
      <c r="X70" s="123"/>
      <c r="Y70" s="123"/>
      <c r="AA70" s="190" t="e">
        <f t="shared" si="69"/>
        <v>#VALUE!</v>
      </c>
      <c r="AB70" s="190" t="e">
        <f t="shared" si="70"/>
        <v>#VALUE!</v>
      </c>
      <c r="AC70" s="191" t="e">
        <f t="shared" ca="1" si="71"/>
        <v>#VALUE!</v>
      </c>
      <c r="AD70" s="192">
        <f t="shared" ca="1" si="14"/>
        <v>44387</v>
      </c>
      <c r="AE70" s="191" t="e">
        <f t="shared" ca="1" si="72"/>
        <v>#VALUE!</v>
      </c>
      <c r="AF70" s="190" t="e">
        <f t="shared" si="73"/>
        <v>#VALUE!</v>
      </c>
      <c r="AG70" s="190" t="e">
        <f t="shared" si="74"/>
        <v>#VALUE!</v>
      </c>
      <c r="AH70" s="190" t="e">
        <f t="shared" si="75"/>
        <v>#VALUE!</v>
      </c>
      <c r="AI70" s="190" t="e">
        <f t="shared" si="76"/>
        <v>#VALUE!</v>
      </c>
      <c r="AJ70" s="190" t="e">
        <f t="shared" si="77"/>
        <v>#VALUE!</v>
      </c>
      <c r="AK70" s="190" t="e">
        <f t="shared" si="78"/>
        <v>#VALUE!</v>
      </c>
      <c r="AL70" s="190">
        <f t="shared" si="79"/>
        <v>0</v>
      </c>
    </row>
    <row r="71" spans="1:38" ht="23.25" customHeight="1" x14ac:dyDescent="0.15">
      <c r="A71" s="260">
        <f t="shared" si="80"/>
        <v>64</v>
      </c>
      <c r="B71" s="282" t="str">
        <f t="shared" si="3"/>
        <v>A팀</v>
      </c>
      <c r="C71" s="232"/>
      <c r="D71" s="233"/>
      <c r="E71" s="248" t="str">
        <f t="shared" si="81"/>
        <v/>
      </c>
      <c r="F71" s="248"/>
      <c r="G71" s="246" t="str">
        <f t="shared" si="4"/>
        <v/>
      </c>
      <c r="H71" s="281" t="str">
        <f t="shared" si="82"/>
        <v/>
      </c>
      <c r="I71" s="265" t="str">
        <f t="shared" si="83"/>
        <v/>
      </c>
      <c r="J71" s="247" t="str">
        <f t="shared" si="5"/>
        <v/>
      </c>
      <c r="K71" s="239"/>
      <c r="L71" s="240">
        <f t="shared" si="0"/>
        <v>0</v>
      </c>
      <c r="M71" s="241">
        <f t="shared" si="6"/>
        <v>0.03</v>
      </c>
      <c r="N71" s="242">
        <f t="shared" si="65"/>
        <v>0</v>
      </c>
      <c r="O71" s="242">
        <f t="shared" si="66"/>
        <v>0</v>
      </c>
      <c r="P71" s="243">
        <f t="shared" si="67"/>
        <v>0</v>
      </c>
      <c r="Q71" s="243">
        <f t="shared" si="68"/>
        <v>0</v>
      </c>
      <c r="S71" s="225">
        <f t="shared" si="1"/>
        <v>0</v>
      </c>
      <c r="T71" s="226">
        <f t="shared" si="2"/>
        <v>0</v>
      </c>
      <c r="V71" s="123"/>
      <c r="W71" s="123"/>
      <c r="X71" s="123"/>
      <c r="Y71" s="123"/>
      <c r="AA71" s="190" t="e">
        <f t="shared" si="69"/>
        <v>#VALUE!</v>
      </c>
      <c r="AB71" s="190" t="e">
        <f t="shared" si="70"/>
        <v>#VALUE!</v>
      </c>
      <c r="AC71" s="191" t="e">
        <f t="shared" ca="1" si="71"/>
        <v>#VALUE!</v>
      </c>
      <c r="AD71" s="192">
        <f t="shared" ca="1" si="14"/>
        <v>44387</v>
      </c>
      <c r="AE71" s="191" t="e">
        <f t="shared" ca="1" si="72"/>
        <v>#VALUE!</v>
      </c>
      <c r="AF71" s="190" t="e">
        <f t="shared" si="73"/>
        <v>#VALUE!</v>
      </c>
      <c r="AG71" s="190" t="e">
        <f t="shared" si="74"/>
        <v>#VALUE!</v>
      </c>
      <c r="AH71" s="190" t="e">
        <f t="shared" si="75"/>
        <v>#VALUE!</v>
      </c>
      <c r="AI71" s="190" t="e">
        <f t="shared" si="76"/>
        <v>#VALUE!</v>
      </c>
      <c r="AJ71" s="190" t="e">
        <f t="shared" si="77"/>
        <v>#VALUE!</v>
      </c>
      <c r="AK71" s="190" t="e">
        <f t="shared" si="78"/>
        <v>#VALUE!</v>
      </c>
      <c r="AL71" s="190">
        <f t="shared" si="79"/>
        <v>0</v>
      </c>
    </row>
    <row r="72" spans="1:38" ht="23.25" customHeight="1" x14ac:dyDescent="0.15">
      <c r="A72" s="260">
        <f t="shared" si="80"/>
        <v>65</v>
      </c>
      <c r="B72" s="282" t="str">
        <f t="shared" si="3"/>
        <v>A팀</v>
      </c>
      <c r="C72" s="232"/>
      <c r="D72" s="233"/>
      <c r="E72" s="248" t="str">
        <f t="shared" si="81"/>
        <v/>
      </c>
      <c r="F72" s="248"/>
      <c r="G72" s="246" t="str">
        <f t="shared" si="4"/>
        <v/>
      </c>
      <c r="H72" s="281" t="str">
        <f t="shared" si="82"/>
        <v/>
      </c>
      <c r="I72" s="265" t="str">
        <f t="shared" si="83"/>
        <v/>
      </c>
      <c r="J72" s="247" t="str">
        <f t="shared" si="5"/>
        <v/>
      </c>
      <c r="K72" s="239"/>
      <c r="L72" s="240">
        <f t="shared" ref="L72:L107" si="84">IF(OR($N$3=1,K72&lt;=33330),K72,TRUNC(K72/96.7%,-1))</f>
        <v>0</v>
      </c>
      <c r="M72" s="241">
        <f t="shared" si="6"/>
        <v>0.03</v>
      </c>
      <c r="N72" s="242">
        <f t="shared" si="65"/>
        <v>0</v>
      </c>
      <c r="O72" s="242">
        <f t="shared" si="66"/>
        <v>0</v>
      </c>
      <c r="P72" s="243">
        <f t="shared" si="67"/>
        <v>0</v>
      </c>
      <c r="Q72" s="243">
        <f t="shared" si="68"/>
        <v>0</v>
      </c>
      <c r="S72" s="225">
        <f t="shared" ref="S72:S107" si="85">IF($N$3=2,L72-(Q72-K72),0)</f>
        <v>0</v>
      </c>
      <c r="T72" s="226">
        <f t="shared" ref="T72:T107" si="86">IF($N$3=2,S72-L72,0)</f>
        <v>0</v>
      </c>
      <c r="V72" s="123"/>
      <c r="W72" s="123"/>
      <c r="X72" s="123"/>
      <c r="Y72" s="123"/>
      <c r="AA72" s="190" t="e">
        <f t="shared" si="69"/>
        <v>#VALUE!</v>
      </c>
      <c r="AB72" s="190" t="e">
        <f t="shared" si="70"/>
        <v>#VALUE!</v>
      </c>
      <c r="AC72" s="191" t="e">
        <f t="shared" ca="1" si="71"/>
        <v>#VALUE!</v>
      </c>
      <c r="AD72" s="192">
        <f t="shared" ca="1" si="14"/>
        <v>44387</v>
      </c>
      <c r="AE72" s="191" t="e">
        <f t="shared" ca="1" si="72"/>
        <v>#VALUE!</v>
      </c>
      <c r="AF72" s="190" t="e">
        <f t="shared" si="73"/>
        <v>#VALUE!</v>
      </c>
      <c r="AG72" s="190" t="e">
        <f t="shared" si="74"/>
        <v>#VALUE!</v>
      </c>
      <c r="AH72" s="190" t="e">
        <f t="shared" si="75"/>
        <v>#VALUE!</v>
      </c>
      <c r="AI72" s="190" t="e">
        <f t="shared" si="76"/>
        <v>#VALUE!</v>
      </c>
      <c r="AJ72" s="190" t="e">
        <f t="shared" si="77"/>
        <v>#VALUE!</v>
      </c>
      <c r="AK72" s="190" t="e">
        <f t="shared" si="78"/>
        <v>#VALUE!</v>
      </c>
      <c r="AL72" s="190">
        <f t="shared" si="79"/>
        <v>0</v>
      </c>
    </row>
    <row r="73" spans="1:38" ht="23.25" customHeight="1" x14ac:dyDescent="0.15">
      <c r="A73" s="260">
        <f t="shared" si="80"/>
        <v>66</v>
      </c>
      <c r="B73" s="282" t="str">
        <f t="shared" ref="B73:B107" si="87">$N$4</f>
        <v>A팀</v>
      </c>
      <c r="C73" s="232"/>
      <c r="D73" s="233"/>
      <c r="E73" s="248" t="str">
        <f t="shared" si="81"/>
        <v/>
      </c>
      <c r="F73" s="248"/>
      <c r="G73" s="246" t="str">
        <f t="shared" ref="G73:G107" si="88">IF(E73="","",VLOOKUP(E73,종목,2))</f>
        <v/>
      </c>
      <c r="H73" s="281" t="str">
        <f t="shared" si="82"/>
        <v/>
      </c>
      <c r="I73" s="265" t="str">
        <f t="shared" si="83"/>
        <v/>
      </c>
      <c r="J73" s="247" t="str">
        <f t="shared" ref="J73:J107" si="89">TEXT(I73,"aaa")</f>
        <v/>
      </c>
      <c r="K73" s="239"/>
      <c r="L73" s="240">
        <f t="shared" si="84"/>
        <v>0</v>
      </c>
      <c r="M73" s="241">
        <f t="shared" ref="M73:M107" si="90">$M$7</f>
        <v>0.03</v>
      </c>
      <c r="N73" s="242">
        <f t="shared" si="65"/>
        <v>0</v>
      </c>
      <c r="O73" s="242">
        <f t="shared" si="66"/>
        <v>0</v>
      </c>
      <c r="P73" s="243">
        <f t="shared" si="67"/>
        <v>0</v>
      </c>
      <c r="Q73" s="243">
        <f t="shared" si="68"/>
        <v>0</v>
      </c>
      <c r="S73" s="225">
        <f t="shared" si="85"/>
        <v>0</v>
      </c>
      <c r="T73" s="226">
        <f t="shared" si="86"/>
        <v>0</v>
      </c>
      <c r="V73" s="123"/>
      <c r="W73" s="123"/>
      <c r="X73" s="123"/>
      <c r="Y73" s="123"/>
      <c r="AA73" s="190" t="e">
        <f t="shared" si="69"/>
        <v>#VALUE!</v>
      </c>
      <c r="AB73" s="190" t="e">
        <f t="shared" si="70"/>
        <v>#VALUE!</v>
      </c>
      <c r="AC73" s="191" t="e">
        <f t="shared" ca="1" si="71"/>
        <v>#VALUE!</v>
      </c>
      <c r="AD73" s="192">
        <f t="shared" ref="AD73:AD107" ca="1" si="91">TODAY()</f>
        <v>44387</v>
      </c>
      <c r="AE73" s="191" t="e">
        <f t="shared" ca="1" si="72"/>
        <v>#VALUE!</v>
      </c>
      <c r="AF73" s="190" t="e">
        <f t="shared" si="73"/>
        <v>#VALUE!</v>
      </c>
      <c r="AG73" s="190" t="e">
        <f t="shared" si="74"/>
        <v>#VALUE!</v>
      </c>
      <c r="AH73" s="190" t="e">
        <f t="shared" si="75"/>
        <v>#VALUE!</v>
      </c>
      <c r="AI73" s="190" t="e">
        <f t="shared" si="76"/>
        <v>#VALUE!</v>
      </c>
      <c r="AJ73" s="190" t="e">
        <f t="shared" si="77"/>
        <v>#VALUE!</v>
      </c>
      <c r="AK73" s="190" t="e">
        <f t="shared" si="78"/>
        <v>#VALUE!</v>
      </c>
      <c r="AL73" s="190">
        <f t="shared" si="79"/>
        <v>0</v>
      </c>
    </row>
    <row r="74" spans="1:38" ht="23.25" customHeight="1" x14ac:dyDescent="0.15">
      <c r="A74" s="260">
        <f t="shared" si="80"/>
        <v>67</v>
      </c>
      <c r="B74" s="282" t="str">
        <f t="shared" si="87"/>
        <v>A팀</v>
      </c>
      <c r="C74" s="232"/>
      <c r="D74" s="233"/>
      <c r="E74" s="248" t="str">
        <f t="shared" si="81"/>
        <v/>
      </c>
      <c r="F74" s="248"/>
      <c r="G74" s="246" t="str">
        <f t="shared" si="88"/>
        <v/>
      </c>
      <c r="H74" s="281" t="str">
        <f t="shared" si="82"/>
        <v/>
      </c>
      <c r="I74" s="265" t="str">
        <f t="shared" si="83"/>
        <v/>
      </c>
      <c r="J74" s="247" t="str">
        <f t="shared" si="89"/>
        <v/>
      </c>
      <c r="K74" s="239"/>
      <c r="L74" s="240">
        <f t="shared" si="84"/>
        <v>0</v>
      </c>
      <c r="M74" s="241">
        <f t="shared" si="90"/>
        <v>0.03</v>
      </c>
      <c r="N74" s="242">
        <f t="shared" si="65"/>
        <v>0</v>
      </c>
      <c r="O74" s="242">
        <f t="shared" si="66"/>
        <v>0</v>
      </c>
      <c r="P74" s="243">
        <f t="shared" si="67"/>
        <v>0</v>
      </c>
      <c r="Q74" s="243">
        <f t="shared" si="68"/>
        <v>0</v>
      </c>
      <c r="S74" s="225">
        <f t="shared" si="85"/>
        <v>0</v>
      </c>
      <c r="T74" s="226">
        <f t="shared" si="86"/>
        <v>0</v>
      </c>
      <c r="V74" s="123"/>
      <c r="W74" s="123"/>
      <c r="X74" s="123"/>
      <c r="Y74" s="123"/>
      <c r="AA74" s="190" t="e">
        <f t="shared" si="69"/>
        <v>#VALUE!</v>
      </c>
      <c r="AB74" s="190" t="e">
        <f t="shared" si="70"/>
        <v>#VALUE!</v>
      </c>
      <c r="AC74" s="191" t="e">
        <f t="shared" ca="1" si="71"/>
        <v>#VALUE!</v>
      </c>
      <c r="AD74" s="192">
        <f t="shared" ca="1" si="91"/>
        <v>44387</v>
      </c>
      <c r="AE74" s="191" t="e">
        <f t="shared" ca="1" si="72"/>
        <v>#VALUE!</v>
      </c>
      <c r="AF74" s="190" t="e">
        <f t="shared" si="73"/>
        <v>#VALUE!</v>
      </c>
      <c r="AG74" s="190" t="e">
        <f t="shared" si="74"/>
        <v>#VALUE!</v>
      </c>
      <c r="AH74" s="190" t="e">
        <f t="shared" si="75"/>
        <v>#VALUE!</v>
      </c>
      <c r="AI74" s="190" t="e">
        <f t="shared" si="76"/>
        <v>#VALUE!</v>
      </c>
      <c r="AJ74" s="190" t="e">
        <f t="shared" si="77"/>
        <v>#VALUE!</v>
      </c>
      <c r="AK74" s="190" t="e">
        <f t="shared" si="78"/>
        <v>#VALUE!</v>
      </c>
      <c r="AL74" s="190">
        <f t="shared" si="79"/>
        <v>0</v>
      </c>
    </row>
    <row r="75" spans="1:38" ht="23.25" customHeight="1" x14ac:dyDescent="0.15">
      <c r="A75" s="260">
        <f t="shared" si="80"/>
        <v>68</v>
      </c>
      <c r="B75" s="282" t="str">
        <f t="shared" si="87"/>
        <v>A팀</v>
      </c>
      <c r="C75" s="232"/>
      <c r="D75" s="233"/>
      <c r="E75" s="248" t="str">
        <f t="shared" si="81"/>
        <v/>
      </c>
      <c r="F75" s="248"/>
      <c r="G75" s="246" t="str">
        <f t="shared" si="88"/>
        <v/>
      </c>
      <c r="H75" s="281" t="str">
        <f t="shared" si="82"/>
        <v/>
      </c>
      <c r="I75" s="265" t="str">
        <f t="shared" si="83"/>
        <v/>
      </c>
      <c r="J75" s="247" t="str">
        <f t="shared" si="89"/>
        <v/>
      </c>
      <c r="K75" s="239"/>
      <c r="L75" s="240">
        <f t="shared" si="84"/>
        <v>0</v>
      </c>
      <c r="M75" s="241">
        <f t="shared" si="90"/>
        <v>0.03</v>
      </c>
      <c r="N75" s="242">
        <f t="shared" si="65"/>
        <v>0</v>
      </c>
      <c r="O75" s="242">
        <f t="shared" si="66"/>
        <v>0</v>
      </c>
      <c r="P75" s="243">
        <f t="shared" si="67"/>
        <v>0</v>
      </c>
      <c r="Q75" s="243">
        <f t="shared" si="68"/>
        <v>0</v>
      </c>
      <c r="S75" s="225">
        <f t="shared" si="85"/>
        <v>0</v>
      </c>
      <c r="T75" s="226">
        <f t="shared" si="86"/>
        <v>0</v>
      </c>
      <c r="V75" s="123"/>
      <c r="W75" s="123"/>
      <c r="X75" s="123"/>
      <c r="Y75" s="123"/>
      <c r="AA75" s="190" t="e">
        <f t="shared" si="69"/>
        <v>#VALUE!</v>
      </c>
      <c r="AB75" s="190" t="e">
        <f t="shared" si="70"/>
        <v>#VALUE!</v>
      </c>
      <c r="AC75" s="191" t="e">
        <f t="shared" ca="1" si="71"/>
        <v>#VALUE!</v>
      </c>
      <c r="AD75" s="192">
        <f t="shared" ca="1" si="91"/>
        <v>44387</v>
      </c>
      <c r="AE75" s="191" t="e">
        <f t="shared" ca="1" si="72"/>
        <v>#VALUE!</v>
      </c>
      <c r="AF75" s="190" t="e">
        <f t="shared" si="73"/>
        <v>#VALUE!</v>
      </c>
      <c r="AG75" s="190" t="e">
        <f t="shared" si="74"/>
        <v>#VALUE!</v>
      </c>
      <c r="AH75" s="190" t="e">
        <f t="shared" si="75"/>
        <v>#VALUE!</v>
      </c>
      <c r="AI75" s="190" t="e">
        <f t="shared" si="76"/>
        <v>#VALUE!</v>
      </c>
      <c r="AJ75" s="190" t="e">
        <f t="shared" si="77"/>
        <v>#VALUE!</v>
      </c>
      <c r="AK75" s="190" t="e">
        <f t="shared" si="78"/>
        <v>#VALUE!</v>
      </c>
      <c r="AL75" s="190">
        <f t="shared" si="79"/>
        <v>0</v>
      </c>
    </row>
    <row r="76" spans="1:38" ht="23.25" customHeight="1" x14ac:dyDescent="0.15">
      <c r="A76" s="260">
        <f t="shared" si="80"/>
        <v>69</v>
      </c>
      <c r="B76" s="282" t="str">
        <f t="shared" si="87"/>
        <v>A팀</v>
      </c>
      <c r="C76" s="232"/>
      <c r="D76" s="233"/>
      <c r="E76" s="248" t="str">
        <f t="shared" si="81"/>
        <v/>
      </c>
      <c r="F76" s="248"/>
      <c r="G76" s="246" t="str">
        <f t="shared" si="88"/>
        <v/>
      </c>
      <c r="H76" s="281" t="str">
        <f t="shared" si="82"/>
        <v/>
      </c>
      <c r="I76" s="265" t="str">
        <f t="shared" si="83"/>
        <v/>
      </c>
      <c r="J76" s="247" t="str">
        <f t="shared" si="89"/>
        <v/>
      </c>
      <c r="K76" s="239"/>
      <c r="L76" s="240">
        <f t="shared" si="84"/>
        <v>0</v>
      </c>
      <c r="M76" s="241">
        <f t="shared" si="90"/>
        <v>0.03</v>
      </c>
      <c r="N76" s="242">
        <f t="shared" si="65"/>
        <v>0</v>
      </c>
      <c r="O76" s="242">
        <f t="shared" si="66"/>
        <v>0</v>
      </c>
      <c r="P76" s="243">
        <f t="shared" si="67"/>
        <v>0</v>
      </c>
      <c r="Q76" s="243">
        <f t="shared" si="68"/>
        <v>0</v>
      </c>
      <c r="S76" s="225">
        <f t="shared" si="85"/>
        <v>0</v>
      </c>
      <c r="T76" s="226">
        <f t="shared" si="86"/>
        <v>0</v>
      </c>
      <c r="V76" s="123"/>
      <c r="W76" s="123"/>
      <c r="X76" s="123"/>
      <c r="Y76" s="123"/>
      <c r="AA76" s="190" t="e">
        <f t="shared" si="69"/>
        <v>#VALUE!</v>
      </c>
      <c r="AB76" s="190" t="e">
        <f t="shared" si="70"/>
        <v>#VALUE!</v>
      </c>
      <c r="AC76" s="191" t="e">
        <f t="shared" ca="1" si="71"/>
        <v>#VALUE!</v>
      </c>
      <c r="AD76" s="192">
        <f t="shared" ca="1" si="91"/>
        <v>44387</v>
      </c>
      <c r="AE76" s="191" t="e">
        <f t="shared" ca="1" si="72"/>
        <v>#VALUE!</v>
      </c>
      <c r="AF76" s="190" t="e">
        <f t="shared" si="73"/>
        <v>#VALUE!</v>
      </c>
      <c r="AG76" s="190" t="e">
        <f t="shared" si="74"/>
        <v>#VALUE!</v>
      </c>
      <c r="AH76" s="190" t="e">
        <f t="shared" si="75"/>
        <v>#VALUE!</v>
      </c>
      <c r="AI76" s="190" t="e">
        <f t="shared" si="76"/>
        <v>#VALUE!</v>
      </c>
      <c r="AJ76" s="190" t="e">
        <f t="shared" si="77"/>
        <v>#VALUE!</v>
      </c>
      <c r="AK76" s="190" t="e">
        <f t="shared" si="78"/>
        <v>#VALUE!</v>
      </c>
      <c r="AL76" s="190">
        <f t="shared" si="79"/>
        <v>0</v>
      </c>
    </row>
    <row r="77" spans="1:38" ht="23.25" customHeight="1" x14ac:dyDescent="0.15">
      <c r="A77" s="260">
        <f t="shared" si="80"/>
        <v>70</v>
      </c>
      <c r="B77" s="282" t="str">
        <f t="shared" si="87"/>
        <v>A팀</v>
      </c>
      <c r="C77" s="232"/>
      <c r="D77" s="233"/>
      <c r="E77" s="248" t="str">
        <f t="shared" si="81"/>
        <v/>
      </c>
      <c r="F77" s="248"/>
      <c r="G77" s="246" t="str">
        <f t="shared" si="88"/>
        <v/>
      </c>
      <c r="H77" s="281" t="str">
        <f t="shared" si="82"/>
        <v/>
      </c>
      <c r="I77" s="265" t="str">
        <f t="shared" si="83"/>
        <v/>
      </c>
      <c r="J77" s="247" t="str">
        <f t="shared" si="89"/>
        <v/>
      </c>
      <c r="K77" s="239"/>
      <c r="L77" s="240">
        <f t="shared" si="84"/>
        <v>0</v>
      </c>
      <c r="M77" s="241">
        <f t="shared" si="90"/>
        <v>0.03</v>
      </c>
      <c r="N77" s="242">
        <f t="shared" si="65"/>
        <v>0</v>
      </c>
      <c r="O77" s="242">
        <f t="shared" si="66"/>
        <v>0</v>
      </c>
      <c r="P77" s="243">
        <f t="shared" si="67"/>
        <v>0</v>
      </c>
      <c r="Q77" s="243">
        <f t="shared" si="68"/>
        <v>0</v>
      </c>
      <c r="S77" s="225">
        <f t="shared" si="85"/>
        <v>0</v>
      </c>
      <c r="T77" s="226">
        <f t="shared" si="86"/>
        <v>0</v>
      </c>
      <c r="V77" s="123"/>
      <c r="W77" s="123"/>
      <c r="X77" s="123"/>
      <c r="Y77" s="123"/>
      <c r="AA77" s="190" t="e">
        <f t="shared" si="69"/>
        <v>#VALUE!</v>
      </c>
      <c r="AB77" s="190" t="e">
        <f t="shared" si="70"/>
        <v>#VALUE!</v>
      </c>
      <c r="AC77" s="191" t="e">
        <f t="shared" ca="1" si="71"/>
        <v>#VALUE!</v>
      </c>
      <c r="AD77" s="192">
        <f t="shared" ca="1" si="91"/>
        <v>44387</v>
      </c>
      <c r="AE77" s="191" t="e">
        <f t="shared" ca="1" si="72"/>
        <v>#VALUE!</v>
      </c>
      <c r="AF77" s="190" t="e">
        <f t="shared" si="73"/>
        <v>#VALUE!</v>
      </c>
      <c r="AG77" s="190" t="e">
        <f t="shared" si="74"/>
        <v>#VALUE!</v>
      </c>
      <c r="AH77" s="190" t="e">
        <f t="shared" si="75"/>
        <v>#VALUE!</v>
      </c>
      <c r="AI77" s="190" t="e">
        <f t="shared" si="76"/>
        <v>#VALUE!</v>
      </c>
      <c r="AJ77" s="190" t="e">
        <f t="shared" si="77"/>
        <v>#VALUE!</v>
      </c>
      <c r="AK77" s="190" t="e">
        <f t="shared" si="78"/>
        <v>#VALUE!</v>
      </c>
      <c r="AL77" s="190">
        <f t="shared" si="79"/>
        <v>0</v>
      </c>
    </row>
    <row r="78" spans="1:38" ht="23.25" customHeight="1" x14ac:dyDescent="0.15">
      <c r="A78" s="260">
        <f t="shared" si="80"/>
        <v>71</v>
      </c>
      <c r="B78" s="282" t="str">
        <f t="shared" si="87"/>
        <v>A팀</v>
      </c>
      <c r="C78" s="232"/>
      <c r="D78" s="233"/>
      <c r="E78" s="248" t="str">
        <f t="shared" si="81"/>
        <v/>
      </c>
      <c r="F78" s="248"/>
      <c r="G78" s="246" t="str">
        <f t="shared" si="88"/>
        <v/>
      </c>
      <c r="H78" s="281" t="str">
        <f t="shared" si="82"/>
        <v/>
      </c>
      <c r="I78" s="265" t="str">
        <f t="shared" si="83"/>
        <v/>
      </c>
      <c r="J78" s="247" t="str">
        <f t="shared" si="89"/>
        <v/>
      </c>
      <c r="K78" s="239"/>
      <c r="L78" s="240">
        <f t="shared" si="84"/>
        <v>0</v>
      </c>
      <c r="M78" s="241">
        <f t="shared" si="90"/>
        <v>0.03</v>
      </c>
      <c r="N78" s="242">
        <f t="shared" si="65"/>
        <v>0</v>
      </c>
      <c r="O78" s="242">
        <f t="shared" si="66"/>
        <v>0</v>
      </c>
      <c r="P78" s="243">
        <f t="shared" si="67"/>
        <v>0</v>
      </c>
      <c r="Q78" s="243">
        <f t="shared" si="68"/>
        <v>0</v>
      </c>
      <c r="S78" s="225">
        <f t="shared" si="85"/>
        <v>0</v>
      </c>
      <c r="T78" s="226">
        <f t="shared" si="86"/>
        <v>0</v>
      </c>
      <c r="V78" s="123"/>
      <c r="W78" s="123"/>
      <c r="X78" s="123"/>
      <c r="Y78" s="123"/>
      <c r="AA78" s="190" t="e">
        <f t="shared" si="69"/>
        <v>#VALUE!</v>
      </c>
      <c r="AB78" s="190" t="e">
        <f t="shared" si="70"/>
        <v>#VALUE!</v>
      </c>
      <c r="AC78" s="191" t="e">
        <f t="shared" ca="1" si="71"/>
        <v>#VALUE!</v>
      </c>
      <c r="AD78" s="192">
        <f t="shared" ca="1" si="91"/>
        <v>44387</v>
      </c>
      <c r="AE78" s="191" t="e">
        <f t="shared" ca="1" si="72"/>
        <v>#VALUE!</v>
      </c>
      <c r="AF78" s="190" t="e">
        <f t="shared" si="73"/>
        <v>#VALUE!</v>
      </c>
      <c r="AG78" s="190" t="e">
        <f t="shared" si="74"/>
        <v>#VALUE!</v>
      </c>
      <c r="AH78" s="190" t="e">
        <f t="shared" si="75"/>
        <v>#VALUE!</v>
      </c>
      <c r="AI78" s="190" t="e">
        <f t="shared" si="76"/>
        <v>#VALUE!</v>
      </c>
      <c r="AJ78" s="190" t="e">
        <f t="shared" si="77"/>
        <v>#VALUE!</v>
      </c>
      <c r="AK78" s="190" t="e">
        <f t="shared" si="78"/>
        <v>#VALUE!</v>
      </c>
      <c r="AL78" s="190">
        <f t="shared" si="79"/>
        <v>0</v>
      </c>
    </row>
    <row r="79" spans="1:38" ht="23.25" customHeight="1" x14ac:dyDescent="0.15">
      <c r="A79" s="260">
        <f t="shared" si="80"/>
        <v>72</v>
      </c>
      <c r="B79" s="282" t="str">
        <f t="shared" si="87"/>
        <v>A팀</v>
      </c>
      <c r="C79" s="232"/>
      <c r="D79" s="233"/>
      <c r="E79" s="248" t="str">
        <f t="shared" si="81"/>
        <v/>
      </c>
      <c r="F79" s="248"/>
      <c r="G79" s="246" t="str">
        <f t="shared" si="88"/>
        <v/>
      </c>
      <c r="H79" s="281" t="str">
        <f t="shared" si="82"/>
        <v/>
      </c>
      <c r="I79" s="265" t="str">
        <f t="shared" si="83"/>
        <v/>
      </c>
      <c r="J79" s="247" t="str">
        <f t="shared" si="89"/>
        <v/>
      </c>
      <c r="K79" s="239"/>
      <c r="L79" s="240">
        <f t="shared" si="84"/>
        <v>0</v>
      </c>
      <c r="M79" s="241">
        <f t="shared" si="90"/>
        <v>0.03</v>
      </c>
      <c r="N79" s="242">
        <f t="shared" si="65"/>
        <v>0</v>
      </c>
      <c r="O79" s="242">
        <f t="shared" si="66"/>
        <v>0</v>
      </c>
      <c r="P79" s="243">
        <f t="shared" si="67"/>
        <v>0</v>
      </c>
      <c r="Q79" s="243">
        <f t="shared" si="68"/>
        <v>0</v>
      </c>
      <c r="S79" s="225">
        <f t="shared" si="85"/>
        <v>0</v>
      </c>
      <c r="T79" s="226">
        <f t="shared" si="86"/>
        <v>0</v>
      </c>
      <c r="V79" s="123"/>
      <c r="W79" s="123"/>
      <c r="X79" s="123"/>
      <c r="Y79" s="123"/>
      <c r="AA79" s="190" t="e">
        <f t="shared" si="69"/>
        <v>#VALUE!</v>
      </c>
      <c r="AB79" s="190" t="e">
        <f t="shared" si="70"/>
        <v>#VALUE!</v>
      </c>
      <c r="AC79" s="191" t="e">
        <f t="shared" ca="1" si="71"/>
        <v>#VALUE!</v>
      </c>
      <c r="AD79" s="192">
        <f t="shared" ca="1" si="91"/>
        <v>44387</v>
      </c>
      <c r="AE79" s="191" t="e">
        <f t="shared" ca="1" si="72"/>
        <v>#VALUE!</v>
      </c>
      <c r="AF79" s="190" t="e">
        <f t="shared" si="73"/>
        <v>#VALUE!</v>
      </c>
      <c r="AG79" s="190" t="e">
        <f t="shared" si="74"/>
        <v>#VALUE!</v>
      </c>
      <c r="AH79" s="190" t="e">
        <f t="shared" si="75"/>
        <v>#VALUE!</v>
      </c>
      <c r="AI79" s="190" t="e">
        <f t="shared" si="76"/>
        <v>#VALUE!</v>
      </c>
      <c r="AJ79" s="190" t="e">
        <f t="shared" si="77"/>
        <v>#VALUE!</v>
      </c>
      <c r="AK79" s="190" t="e">
        <f t="shared" si="78"/>
        <v>#VALUE!</v>
      </c>
      <c r="AL79" s="190">
        <f t="shared" si="79"/>
        <v>0</v>
      </c>
    </row>
    <row r="80" spans="1:38" ht="23.25" customHeight="1" x14ac:dyDescent="0.15">
      <c r="A80" s="260">
        <f t="shared" si="80"/>
        <v>73</v>
      </c>
      <c r="B80" s="282" t="str">
        <f t="shared" si="87"/>
        <v>A팀</v>
      </c>
      <c r="C80" s="232"/>
      <c r="D80" s="233"/>
      <c r="E80" s="248" t="str">
        <f t="shared" si="81"/>
        <v/>
      </c>
      <c r="F80" s="248"/>
      <c r="G80" s="246" t="str">
        <f t="shared" si="88"/>
        <v/>
      </c>
      <c r="H80" s="281" t="str">
        <f t="shared" si="82"/>
        <v/>
      </c>
      <c r="I80" s="265" t="str">
        <f t="shared" si="83"/>
        <v/>
      </c>
      <c r="J80" s="247" t="str">
        <f t="shared" si="89"/>
        <v/>
      </c>
      <c r="K80" s="239"/>
      <c r="L80" s="240">
        <f t="shared" si="84"/>
        <v>0</v>
      </c>
      <c r="M80" s="241">
        <f t="shared" si="90"/>
        <v>0.03</v>
      </c>
      <c r="N80" s="242">
        <f t="shared" si="65"/>
        <v>0</v>
      </c>
      <c r="O80" s="242">
        <f t="shared" si="66"/>
        <v>0</v>
      </c>
      <c r="P80" s="243">
        <f t="shared" si="67"/>
        <v>0</v>
      </c>
      <c r="Q80" s="243">
        <f t="shared" si="68"/>
        <v>0</v>
      </c>
      <c r="S80" s="225">
        <f t="shared" si="85"/>
        <v>0</v>
      </c>
      <c r="T80" s="226">
        <f t="shared" si="86"/>
        <v>0</v>
      </c>
      <c r="V80" s="123"/>
      <c r="W80" s="123"/>
      <c r="X80" s="123"/>
      <c r="Y80" s="123"/>
      <c r="AA80" s="190" t="e">
        <f t="shared" si="69"/>
        <v>#VALUE!</v>
      </c>
      <c r="AB80" s="190" t="e">
        <f t="shared" si="70"/>
        <v>#VALUE!</v>
      </c>
      <c r="AC80" s="191" t="e">
        <f t="shared" ca="1" si="71"/>
        <v>#VALUE!</v>
      </c>
      <c r="AD80" s="192">
        <f t="shared" ca="1" si="91"/>
        <v>44387</v>
      </c>
      <c r="AE80" s="191" t="e">
        <f t="shared" ca="1" si="72"/>
        <v>#VALUE!</v>
      </c>
      <c r="AF80" s="190" t="e">
        <f t="shared" si="73"/>
        <v>#VALUE!</v>
      </c>
      <c r="AG80" s="190" t="e">
        <f t="shared" si="74"/>
        <v>#VALUE!</v>
      </c>
      <c r="AH80" s="190" t="e">
        <f t="shared" si="75"/>
        <v>#VALUE!</v>
      </c>
      <c r="AI80" s="190" t="e">
        <f t="shared" si="76"/>
        <v>#VALUE!</v>
      </c>
      <c r="AJ80" s="190" t="e">
        <f t="shared" si="77"/>
        <v>#VALUE!</v>
      </c>
      <c r="AK80" s="190" t="e">
        <f t="shared" si="78"/>
        <v>#VALUE!</v>
      </c>
      <c r="AL80" s="190">
        <f t="shared" si="79"/>
        <v>0</v>
      </c>
    </row>
    <row r="81" spans="1:38" ht="23.25" customHeight="1" x14ac:dyDescent="0.15">
      <c r="A81" s="260">
        <f t="shared" si="80"/>
        <v>74</v>
      </c>
      <c r="B81" s="282" t="str">
        <f t="shared" si="87"/>
        <v>A팀</v>
      </c>
      <c r="C81" s="232"/>
      <c r="D81" s="233"/>
      <c r="E81" s="248" t="str">
        <f t="shared" si="81"/>
        <v/>
      </c>
      <c r="F81" s="248"/>
      <c r="G81" s="246" t="str">
        <f t="shared" si="88"/>
        <v/>
      </c>
      <c r="H81" s="281" t="str">
        <f t="shared" si="82"/>
        <v/>
      </c>
      <c r="I81" s="265" t="str">
        <f t="shared" si="83"/>
        <v/>
      </c>
      <c r="J81" s="247" t="str">
        <f t="shared" si="89"/>
        <v/>
      </c>
      <c r="K81" s="239"/>
      <c r="L81" s="240">
        <f t="shared" si="84"/>
        <v>0</v>
      </c>
      <c r="M81" s="241">
        <f t="shared" si="90"/>
        <v>0.03</v>
      </c>
      <c r="N81" s="242">
        <f t="shared" si="65"/>
        <v>0</v>
      </c>
      <c r="O81" s="242">
        <f t="shared" si="66"/>
        <v>0</v>
      </c>
      <c r="P81" s="243">
        <f t="shared" si="67"/>
        <v>0</v>
      </c>
      <c r="Q81" s="243">
        <f t="shared" si="68"/>
        <v>0</v>
      </c>
      <c r="S81" s="225">
        <f t="shared" si="85"/>
        <v>0</v>
      </c>
      <c r="T81" s="226">
        <f t="shared" si="86"/>
        <v>0</v>
      </c>
      <c r="V81" s="123"/>
      <c r="W81" s="123"/>
      <c r="X81" s="123"/>
      <c r="Y81" s="123"/>
      <c r="AA81" s="190" t="e">
        <f t="shared" si="69"/>
        <v>#VALUE!</v>
      </c>
      <c r="AB81" s="190" t="e">
        <f t="shared" si="70"/>
        <v>#VALUE!</v>
      </c>
      <c r="AC81" s="191" t="e">
        <f t="shared" ca="1" si="71"/>
        <v>#VALUE!</v>
      </c>
      <c r="AD81" s="192">
        <f t="shared" ca="1" si="91"/>
        <v>44387</v>
      </c>
      <c r="AE81" s="191" t="e">
        <f t="shared" ca="1" si="72"/>
        <v>#VALUE!</v>
      </c>
      <c r="AF81" s="190" t="e">
        <f t="shared" si="73"/>
        <v>#VALUE!</v>
      </c>
      <c r="AG81" s="190" t="e">
        <f t="shared" si="74"/>
        <v>#VALUE!</v>
      </c>
      <c r="AH81" s="190" t="e">
        <f t="shared" si="75"/>
        <v>#VALUE!</v>
      </c>
      <c r="AI81" s="190" t="e">
        <f t="shared" si="76"/>
        <v>#VALUE!</v>
      </c>
      <c r="AJ81" s="190" t="e">
        <f t="shared" si="77"/>
        <v>#VALUE!</v>
      </c>
      <c r="AK81" s="190" t="e">
        <f t="shared" si="78"/>
        <v>#VALUE!</v>
      </c>
      <c r="AL81" s="190">
        <f t="shared" si="79"/>
        <v>0</v>
      </c>
    </row>
    <row r="82" spans="1:38" ht="23.25" customHeight="1" x14ac:dyDescent="0.15">
      <c r="A82" s="260">
        <f t="shared" si="80"/>
        <v>75</v>
      </c>
      <c r="B82" s="282" t="str">
        <f t="shared" si="87"/>
        <v>A팀</v>
      </c>
      <c r="C82" s="232"/>
      <c r="D82" s="233"/>
      <c r="E82" s="248" t="str">
        <f t="shared" si="81"/>
        <v/>
      </c>
      <c r="F82" s="248"/>
      <c r="G82" s="246" t="str">
        <f t="shared" si="88"/>
        <v/>
      </c>
      <c r="H82" s="281" t="str">
        <f t="shared" si="82"/>
        <v/>
      </c>
      <c r="I82" s="265" t="str">
        <f t="shared" si="83"/>
        <v/>
      </c>
      <c r="J82" s="247" t="str">
        <f t="shared" si="89"/>
        <v/>
      </c>
      <c r="K82" s="239"/>
      <c r="L82" s="240">
        <f t="shared" si="84"/>
        <v>0</v>
      </c>
      <c r="M82" s="241">
        <f t="shared" si="90"/>
        <v>0.03</v>
      </c>
      <c r="N82" s="242">
        <f t="shared" si="65"/>
        <v>0</v>
      </c>
      <c r="O82" s="242">
        <f t="shared" si="66"/>
        <v>0</v>
      </c>
      <c r="P82" s="243">
        <f t="shared" si="67"/>
        <v>0</v>
      </c>
      <c r="Q82" s="243">
        <f t="shared" si="68"/>
        <v>0</v>
      </c>
      <c r="S82" s="225">
        <f t="shared" si="85"/>
        <v>0</v>
      </c>
      <c r="T82" s="226">
        <f t="shared" si="86"/>
        <v>0</v>
      </c>
      <c r="V82" s="123"/>
      <c r="W82" s="123"/>
      <c r="X82" s="123"/>
      <c r="Y82" s="123"/>
      <c r="AA82" s="190" t="e">
        <f t="shared" si="69"/>
        <v>#VALUE!</v>
      </c>
      <c r="AB82" s="190" t="e">
        <f t="shared" si="70"/>
        <v>#VALUE!</v>
      </c>
      <c r="AC82" s="191" t="e">
        <f t="shared" ca="1" si="71"/>
        <v>#VALUE!</v>
      </c>
      <c r="AD82" s="192">
        <f t="shared" ca="1" si="91"/>
        <v>44387</v>
      </c>
      <c r="AE82" s="191" t="e">
        <f t="shared" ca="1" si="72"/>
        <v>#VALUE!</v>
      </c>
      <c r="AF82" s="190" t="e">
        <f t="shared" si="73"/>
        <v>#VALUE!</v>
      </c>
      <c r="AG82" s="190" t="e">
        <f t="shared" si="74"/>
        <v>#VALUE!</v>
      </c>
      <c r="AH82" s="190" t="e">
        <f t="shared" si="75"/>
        <v>#VALUE!</v>
      </c>
      <c r="AI82" s="190" t="e">
        <f t="shared" si="76"/>
        <v>#VALUE!</v>
      </c>
      <c r="AJ82" s="190" t="e">
        <f t="shared" si="77"/>
        <v>#VALUE!</v>
      </c>
      <c r="AK82" s="190" t="e">
        <f t="shared" si="78"/>
        <v>#VALUE!</v>
      </c>
      <c r="AL82" s="190">
        <f t="shared" si="79"/>
        <v>0</v>
      </c>
    </row>
    <row r="83" spans="1:38" ht="23.25" customHeight="1" x14ac:dyDescent="0.15">
      <c r="A83" s="260">
        <f t="shared" si="80"/>
        <v>76</v>
      </c>
      <c r="B83" s="282" t="str">
        <f t="shared" si="87"/>
        <v>A팀</v>
      </c>
      <c r="C83" s="232"/>
      <c r="D83" s="233"/>
      <c r="E83" s="248" t="str">
        <f t="shared" si="81"/>
        <v/>
      </c>
      <c r="F83" s="248"/>
      <c r="G83" s="246" t="str">
        <f t="shared" si="88"/>
        <v/>
      </c>
      <c r="H83" s="281" t="str">
        <f t="shared" si="82"/>
        <v/>
      </c>
      <c r="I83" s="265" t="str">
        <f t="shared" si="83"/>
        <v/>
      </c>
      <c r="J83" s="247" t="str">
        <f t="shared" si="89"/>
        <v/>
      </c>
      <c r="K83" s="239"/>
      <c r="L83" s="240">
        <f t="shared" si="84"/>
        <v>0</v>
      </c>
      <c r="M83" s="241">
        <f t="shared" si="90"/>
        <v>0.03</v>
      </c>
      <c r="N83" s="242">
        <f t="shared" si="65"/>
        <v>0</v>
      </c>
      <c r="O83" s="242">
        <f t="shared" si="66"/>
        <v>0</v>
      </c>
      <c r="P83" s="243">
        <f t="shared" si="67"/>
        <v>0</v>
      </c>
      <c r="Q83" s="243">
        <f t="shared" si="68"/>
        <v>0</v>
      </c>
      <c r="S83" s="225">
        <f t="shared" si="85"/>
        <v>0</v>
      </c>
      <c r="T83" s="226">
        <f t="shared" si="86"/>
        <v>0</v>
      </c>
      <c r="V83" s="123"/>
      <c r="W83" s="123"/>
      <c r="X83" s="123"/>
      <c r="Y83" s="123"/>
      <c r="AA83" s="190" t="e">
        <f t="shared" si="69"/>
        <v>#VALUE!</v>
      </c>
      <c r="AB83" s="190" t="e">
        <f t="shared" si="70"/>
        <v>#VALUE!</v>
      </c>
      <c r="AC83" s="191" t="e">
        <f t="shared" ca="1" si="71"/>
        <v>#VALUE!</v>
      </c>
      <c r="AD83" s="192">
        <f t="shared" ca="1" si="91"/>
        <v>44387</v>
      </c>
      <c r="AE83" s="191" t="e">
        <f t="shared" ca="1" si="72"/>
        <v>#VALUE!</v>
      </c>
      <c r="AF83" s="190" t="e">
        <f t="shared" si="73"/>
        <v>#VALUE!</v>
      </c>
      <c r="AG83" s="190" t="e">
        <f t="shared" si="74"/>
        <v>#VALUE!</v>
      </c>
      <c r="AH83" s="190" t="e">
        <f t="shared" si="75"/>
        <v>#VALUE!</v>
      </c>
      <c r="AI83" s="190" t="e">
        <f t="shared" si="76"/>
        <v>#VALUE!</v>
      </c>
      <c r="AJ83" s="190" t="e">
        <f t="shared" si="77"/>
        <v>#VALUE!</v>
      </c>
      <c r="AK83" s="190" t="e">
        <f t="shared" si="78"/>
        <v>#VALUE!</v>
      </c>
      <c r="AL83" s="190">
        <f t="shared" si="79"/>
        <v>0</v>
      </c>
    </row>
    <row r="84" spans="1:38" ht="23.25" customHeight="1" x14ac:dyDescent="0.15">
      <c r="A84" s="260">
        <f t="shared" si="80"/>
        <v>77</v>
      </c>
      <c r="B84" s="282" t="str">
        <f t="shared" si="87"/>
        <v>A팀</v>
      </c>
      <c r="C84" s="232"/>
      <c r="D84" s="233"/>
      <c r="E84" s="248" t="str">
        <f t="shared" si="81"/>
        <v/>
      </c>
      <c r="F84" s="248"/>
      <c r="G84" s="246" t="str">
        <f t="shared" si="88"/>
        <v/>
      </c>
      <c r="H84" s="281" t="str">
        <f t="shared" si="82"/>
        <v/>
      </c>
      <c r="I84" s="265" t="str">
        <f t="shared" si="83"/>
        <v/>
      </c>
      <c r="J84" s="247" t="str">
        <f t="shared" si="89"/>
        <v/>
      </c>
      <c r="K84" s="239"/>
      <c r="L84" s="240">
        <f t="shared" si="84"/>
        <v>0</v>
      </c>
      <c r="M84" s="241">
        <f t="shared" si="90"/>
        <v>0.03</v>
      </c>
      <c r="N84" s="242">
        <f t="shared" si="65"/>
        <v>0</v>
      </c>
      <c r="O84" s="242">
        <f t="shared" si="66"/>
        <v>0</v>
      </c>
      <c r="P84" s="243">
        <f t="shared" si="67"/>
        <v>0</v>
      </c>
      <c r="Q84" s="243">
        <f t="shared" si="68"/>
        <v>0</v>
      </c>
      <c r="S84" s="225">
        <f t="shared" si="85"/>
        <v>0</v>
      </c>
      <c r="T84" s="226">
        <f t="shared" si="86"/>
        <v>0</v>
      </c>
      <c r="V84" s="123"/>
      <c r="W84" s="123"/>
      <c r="X84" s="123"/>
      <c r="Y84" s="123"/>
      <c r="AA84" s="190" t="e">
        <f t="shared" si="69"/>
        <v>#VALUE!</v>
      </c>
      <c r="AB84" s="190" t="e">
        <f t="shared" si="70"/>
        <v>#VALUE!</v>
      </c>
      <c r="AC84" s="191" t="e">
        <f t="shared" ca="1" si="71"/>
        <v>#VALUE!</v>
      </c>
      <c r="AD84" s="192">
        <f t="shared" ca="1" si="91"/>
        <v>44387</v>
      </c>
      <c r="AE84" s="191" t="e">
        <f t="shared" ca="1" si="72"/>
        <v>#VALUE!</v>
      </c>
      <c r="AF84" s="190" t="e">
        <f t="shared" si="73"/>
        <v>#VALUE!</v>
      </c>
      <c r="AG84" s="190" t="e">
        <f t="shared" si="74"/>
        <v>#VALUE!</v>
      </c>
      <c r="AH84" s="190" t="e">
        <f t="shared" si="75"/>
        <v>#VALUE!</v>
      </c>
      <c r="AI84" s="190" t="e">
        <f t="shared" si="76"/>
        <v>#VALUE!</v>
      </c>
      <c r="AJ84" s="190" t="e">
        <f t="shared" si="77"/>
        <v>#VALUE!</v>
      </c>
      <c r="AK84" s="190" t="e">
        <f t="shared" si="78"/>
        <v>#VALUE!</v>
      </c>
      <c r="AL84" s="190">
        <f t="shared" si="79"/>
        <v>0</v>
      </c>
    </row>
    <row r="85" spans="1:38" ht="23.25" customHeight="1" x14ac:dyDescent="0.15">
      <c r="A85" s="260">
        <f t="shared" si="80"/>
        <v>78</v>
      </c>
      <c r="B85" s="282" t="str">
        <f t="shared" si="87"/>
        <v>A팀</v>
      </c>
      <c r="C85" s="232"/>
      <c r="D85" s="233"/>
      <c r="E85" s="248" t="str">
        <f t="shared" si="81"/>
        <v/>
      </c>
      <c r="F85" s="248"/>
      <c r="G85" s="246" t="str">
        <f t="shared" si="88"/>
        <v/>
      </c>
      <c r="H85" s="281" t="str">
        <f t="shared" si="82"/>
        <v/>
      </c>
      <c r="I85" s="265" t="str">
        <f t="shared" si="83"/>
        <v/>
      </c>
      <c r="J85" s="247" t="str">
        <f t="shared" si="89"/>
        <v/>
      </c>
      <c r="K85" s="239"/>
      <c r="L85" s="240">
        <f t="shared" si="84"/>
        <v>0</v>
      </c>
      <c r="M85" s="241">
        <f t="shared" si="90"/>
        <v>0.03</v>
      </c>
      <c r="N85" s="242">
        <f t="shared" si="65"/>
        <v>0</v>
      </c>
      <c r="O85" s="242">
        <f t="shared" si="66"/>
        <v>0</v>
      </c>
      <c r="P85" s="243">
        <f t="shared" si="67"/>
        <v>0</v>
      </c>
      <c r="Q85" s="243">
        <f t="shared" si="68"/>
        <v>0</v>
      </c>
      <c r="S85" s="225">
        <f t="shared" si="85"/>
        <v>0</v>
      </c>
      <c r="T85" s="226">
        <f t="shared" si="86"/>
        <v>0</v>
      </c>
      <c r="V85" s="123"/>
      <c r="W85" s="123"/>
      <c r="X85" s="123"/>
      <c r="Y85" s="123"/>
      <c r="AA85" s="190" t="e">
        <f t="shared" si="69"/>
        <v>#VALUE!</v>
      </c>
      <c r="AB85" s="190" t="e">
        <f t="shared" si="70"/>
        <v>#VALUE!</v>
      </c>
      <c r="AC85" s="191" t="e">
        <f t="shared" ca="1" si="71"/>
        <v>#VALUE!</v>
      </c>
      <c r="AD85" s="192">
        <f t="shared" ca="1" si="91"/>
        <v>44387</v>
      </c>
      <c r="AE85" s="191" t="e">
        <f t="shared" ca="1" si="72"/>
        <v>#VALUE!</v>
      </c>
      <c r="AF85" s="190" t="e">
        <f t="shared" si="73"/>
        <v>#VALUE!</v>
      </c>
      <c r="AG85" s="190" t="e">
        <f t="shared" si="74"/>
        <v>#VALUE!</v>
      </c>
      <c r="AH85" s="190" t="e">
        <f t="shared" si="75"/>
        <v>#VALUE!</v>
      </c>
      <c r="AI85" s="190" t="e">
        <f t="shared" si="76"/>
        <v>#VALUE!</v>
      </c>
      <c r="AJ85" s="190" t="e">
        <f t="shared" si="77"/>
        <v>#VALUE!</v>
      </c>
      <c r="AK85" s="190" t="e">
        <f t="shared" si="78"/>
        <v>#VALUE!</v>
      </c>
      <c r="AL85" s="190">
        <f t="shared" si="79"/>
        <v>0</v>
      </c>
    </row>
    <row r="86" spans="1:38" ht="23.25" customHeight="1" x14ac:dyDescent="0.15">
      <c r="A86" s="260">
        <f t="shared" si="80"/>
        <v>79</v>
      </c>
      <c r="B86" s="282" t="str">
        <f t="shared" si="87"/>
        <v>A팀</v>
      </c>
      <c r="C86" s="232"/>
      <c r="D86" s="233"/>
      <c r="E86" s="248" t="str">
        <f t="shared" si="81"/>
        <v/>
      </c>
      <c r="F86" s="248"/>
      <c r="G86" s="246" t="str">
        <f t="shared" si="88"/>
        <v/>
      </c>
      <c r="H86" s="281" t="str">
        <f t="shared" si="82"/>
        <v/>
      </c>
      <c r="I86" s="265" t="str">
        <f t="shared" si="83"/>
        <v/>
      </c>
      <c r="J86" s="247" t="str">
        <f t="shared" si="89"/>
        <v/>
      </c>
      <c r="K86" s="239"/>
      <c r="L86" s="240">
        <f t="shared" si="84"/>
        <v>0</v>
      </c>
      <c r="M86" s="241">
        <f t="shared" si="90"/>
        <v>0.03</v>
      </c>
      <c r="N86" s="242">
        <f t="shared" si="65"/>
        <v>0</v>
      </c>
      <c r="O86" s="242">
        <f t="shared" si="66"/>
        <v>0</v>
      </c>
      <c r="P86" s="243">
        <f t="shared" si="67"/>
        <v>0</v>
      </c>
      <c r="Q86" s="243">
        <f t="shared" si="68"/>
        <v>0</v>
      </c>
      <c r="S86" s="225">
        <f t="shared" si="85"/>
        <v>0</v>
      </c>
      <c r="T86" s="226">
        <f t="shared" si="86"/>
        <v>0</v>
      </c>
      <c r="V86" s="123"/>
      <c r="W86" s="123"/>
      <c r="X86" s="123"/>
      <c r="Y86" s="123"/>
      <c r="AA86" s="190" t="e">
        <f t="shared" si="69"/>
        <v>#VALUE!</v>
      </c>
      <c r="AB86" s="190" t="e">
        <f t="shared" si="70"/>
        <v>#VALUE!</v>
      </c>
      <c r="AC86" s="191" t="e">
        <f t="shared" ca="1" si="71"/>
        <v>#VALUE!</v>
      </c>
      <c r="AD86" s="192">
        <f t="shared" ca="1" si="91"/>
        <v>44387</v>
      </c>
      <c r="AE86" s="191" t="e">
        <f t="shared" ca="1" si="72"/>
        <v>#VALUE!</v>
      </c>
      <c r="AF86" s="190" t="e">
        <f t="shared" si="73"/>
        <v>#VALUE!</v>
      </c>
      <c r="AG86" s="190" t="e">
        <f t="shared" si="74"/>
        <v>#VALUE!</v>
      </c>
      <c r="AH86" s="190" t="e">
        <f t="shared" si="75"/>
        <v>#VALUE!</v>
      </c>
      <c r="AI86" s="190" t="e">
        <f t="shared" si="76"/>
        <v>#VALUE!</v>
      </c>
      <c r="AJ86" s="190" t="e">
        <f t="shared" si="77"/>
        <v>#VALUE!</v>
      </c>
      <c r="AK86" s="190" t="e">
        <f t="shared" si="78"/>
        <v>#VALUE!</v>
      </c>
      <c r="AL86" s="190">
        <f t="shared" si="79"/>
        <v>0</v>
      </c>
    </row>
    <row r="87" spans="1:38" ht="23.25" customHeight="1" x14ac:dyDescent="0.15">
      <c r="A87" s="260">
        <f t="shared" si="80"/>
        <v>80</v>
      </c>
      <c r="B87" s="282" t="str">
        <f t="shared" si="87"/>
        <v>A팀</v>
      </c>
      <c r="C87" s="232"/>
      <c r="D87" s="233"/>
      <c r="E87" s="248" t="str">
        <f t="shared" si="81"/>
        <v/>
      </c>
      <c r="F87" s="248"/>
      <c r="G87" s="246" t="str">
        <f t="shared" si="88"/>
        <v/>
      </c>
      <c r="H87" s="281" t="str">
        <f t="shared" si="82"/>
        <v/>
      </c>
      <c r="I87" s="265" t="str">
        <f t="shared" si="83"/>
        <v/>
      </c>
      <c r="J87" s="247" t="str">
        <f t="shared" si="89"/>
        <v/>
      </c>
      <c r="K87" s="239"/>
      <c r="L87" s="240">
        <f t="shared" si="84"/>
        <v>0</v>
      </c>
      <c r="M87" s="241">
        <f t="shared" si="90"/>
        <v>0.03</v>
      </c>
      <c r="N87" s="242">
        <f t="shared" si="65"/>
        <v>0</v>
      </c>
      <c r="O87" s="242">
        <f t="shared" si="66"/>
        <v>0</v>
      </c>
      <c r="P87" s="243">
        <f t="shared" si="67"/>
        <v>0</v>
      </c>
      <c r="Q87" s="243">
        <f t="shared" si="68"/>
        <v>0</v>
      </c>
      <c r="S87" s="225">
        <f t="shared" si="85"/>
        <v>0</v>
      </c>
      <c r="T87" s="226">
        <f t="shared" si="86"/>
        <v>0</v>
      </c>
      <c r="V87" s="123"/>
      <c r="W87" s="123"/>
      <c r="X87" s="123"/>
      <c r="Y87" s="123"/>
      <c r="AA87" s="190" t="e">
        <f t="shared" si="69"/>
        <v>#VALUE!</v>
      </c>
      <c r="AB87" s="190" t="e">
        <f t="shared" si="70"/>
        <v>#VALUE!</v>
      </c>
      <c r="AC87" s="191" t="e">
        <f t="shared" ca="1" si="71"/>
        <v>#VALUE!</v>
      </c>
      <c r="AD87" s="192">
        <f t="shared" ca="1" si="91"/>
        <v>44387</v>
      </c>
      <c r="AE87" s="191" t="e">
        <f t="shared" ca="1" si="72"/>
        <v>#VALUE!</v>
      </c>
      <c r="AF87" s="190" t="e">
        <f t="shared" si="73"/>
        <v>#VALUE!</v>
      </c>
      <c r="AG87" s="190" t="e">
        <f t="shared" si="74"/>
        <v>#VALUE!</v>
      </c>
      <c r="AH87" s="190" t="e">
        <f t="shared" si="75"/>
        <v>#VALUE!</v>
      </c>
      <c r="AI87" s="190" t="e">
        <f t="shared" si="76"/>
        <v>#VALUE!</v>
      </c>
      <c r="AJ87" s="190" t="e">
        <f t="shared" si="77"/>
        <v>#VALUE!</v>
      </c>
      <c r="AK87" s="190" t="e">
        <f t="shared" si="78"/>
        <v>#VALUE!</v>
      </c>
      <c r="AL87" s="190">
        <f t="shared" si="79"/>
        <v>0</v>
      </c>
    </row>
    <row r="88" spans="1:38" ht="23.25" customHeight="1" x14ac:dyDescent="0.15">
      <c r="A88" s="260">
        <f t="shared" si="80"/>
        <v>81</v>
      </c>
      <c r="B88" s="282" t="str">
        <f t="shared" si="87"/>
        <v>A팀</v>
      </c>
      <c r="C88" s="232"/>
      <c r="D88" s="233"/>
      <c r="E88" s="248" t="str">
        <f t="shared" si="81"/>
        <v/>
      </c>
      <c r="F88" s="248"/>
      <c r="G88" s="246" t="str">
        <f t="shared" si="88"/>
        <v/>
      </c>
      <c r="H88" s="281" t="str">
        <f t="shared" si="82"/>
        <v/>
      </c>
      <c r="I88" s="265" t="str">
        <f t="shared" si="83"/>
        <v/>
      </c>
      <c r="J88" s="247" t="str">
        <f t="shared" si="89"/>
        <v/>
      </c>
      <c r="K88" s="239"/>
      <c r="L88" s="240">
        <f t="shared" si="84"/>
        <v>0</v>
      </c>
      <c r="M88" s="241">
        <f t="shared" si="90"/>
        <v>0.03</v>
      </c>
      <c r="N88" s="242">
        <f t="shared" si="65"/>
        <v>0</v>
      </c>
      <c r="O88" s="242">
        <f t="shared" si="66"/>
        <v>0</v>
      </c>
      <c r="P88" s="243">
        <f t="shared" si="67"/>
        <v>0</v>
      </c>
      <c r="Q88" s="243">
        <f t="shared" si="68"/>
        <v>0</v>
      </c>
      <c r="S88" s="225">
        <f t="shared" si="85"/>
        <v>0</v>
      </c>
      <c r="T88" s="226">
        <f t="shared" si="86"/>
        <v>0</v>
      </c>
      <c r="V88" s="123"/>
      <c r="W88" s="123"/>
      <c r="X88" s="123"/>
      <c r="Y88" s="123"/>
      <c r="AA88" s="190" t="e">
        <f t="shared" si="69"/>
        <v>#VALUE!</v>
      </c>
      <c r="AB88" s="190" t="e">
        <f t="shared" si="70"/>
        <v>#VALUE!</v>
      </c>
      <c r="AC88" s="191" t="e">
        <f t="shared" ca="1" si="71"/>
        <v>#VALUE!</v>
      </c>
      <c r="AD88" s="192">
        <f t="shared" ca="1" si="91"/>
        <v>44387</v>
      </c>
      <c r="AE88" s="191" t="e">
        <f t="shared" ca="1" si="72"/>
        <v>#VALUE!</v>
      </c>
      <c r="AF88" s="190" t="e">
        <f t="shared" si="73"/>
        <v>#VALUE!</v>
      </c>
      <c r="AG88" s="190" t="e">
        <f t="shared" si="74"/>
        <v>#VALUE!</v>
      </c>
      <c r="AH88" s="190" t="e">
        <f t="shared" si="75"/>
        <v>#VALUE!</v>
      </c>
      <c r="AI88" s="190" t="e">
        <f t="shared" si="76"/>
        <v>#VALUE!</v>
      </c>
      <c r="AJ88" s="190" t="e">
        <f t="shared" si="77"/>
        <v>#VALUE!</v>
      </c>
      <c r="AK88" s="190" t="e">
        <f t="shared" si="78"/>
        <v>#VALUE!</v>
      </c>
      <c r="AL88" s="190">
        <f t="shared" si="79"/>
        <v>0</v>
      </c>
    </row>
    <row r="89" spans="1:38" ht="23.25" customHeight="1" x14ac:dyDescent="0.15">
      <c r="A89" s="260">
        <f t="shared" si="80"/>
        <v>82</v>
      </c>
      <c r="B89" s="282" t="str">
        <f t="shared" si="87"/>
        <v>A팀</v>
      </c>
      <c r="C89" s="232"/>
      <c r="D89" s="233"/>
      <c r="E89" s="248" t="str">
        <f t="shared" si="81"/>
        <v/>
      </c>
      <c r="F89" s="248"/>
      <c r="G89" s="246" t="str">
        <f t="shared" si="88"/>
        <v/>
      </c>
      <c r="H89" s="281" t="str">
        <f t="shared" si="82"/>
        <v/>
      </c>
      <c r="I89" s="265" t="str">
        <f t="shared" si="83"/>
        <v/>
      </c>
      <c r="J89" s="247" t="str">
        <f t="shared" si="89"/>
        <v/>
      </c>
      <c r="K89" s="239"/>
      <c r="L89" s="240">
        <f t="shared" si="84"/>
        <v>0</v>
      </c>
      <c r="M89" s="241">
        <f t="shared" si="90"/>
        <v>0.03</v>
      </c>
      <c r="N89" s="242">
        <f t="shared" si="65"/>
        <v>0</v>
      </c>
      <c r="O89" s="242">
        <f t="shared" si="66"/>
        <v>0</v>
      </c>
      <c r="P89" s="243">
        <f t="shared" si="67"/>
        <v>0</v>
      </c>
      <c r="Q89" s="243">
        <f t="shared" si="68"/>
        <v>0</v>
      </c>
      <c r="S89" s="225">
        <f t="shared" si="85"/>
        <v>0</v>
      </c>
      <c r="T89" s="226">
        <f t="shared" si="86"/>
        <v>0</v>
      </c>
      <c r="V89" s="123"/>
      <c r="W89" s="123"/>
      <c r="X89" s="123"/>
      <c r="Y89" s="123"/>
      <c r="AA89" s="190" t="e">
        <f t="shared" si="69"/>
        <v>#VALUE!</v>
      </c>
      <c r="AB89" s="190" t="e">
        <f t="shared" si="70"/>
        <v>#VALUE!</v>
      </c>
      <c r="AC89" s="191" t="e">
        <f t="shared" ca="1" si="71"/>
        <v>#VALUE!</v>
      </c>
      <c r="AD89" s="192">
        <f t="shared" ca="1" si="91"/>
        <v>44387</v>
      </c>
      <c r="AE89" s="191" t="e">
        <f t="shared" ca="1" si="72"/>
        <v>#VALUE!</v>
      </c>
      <c r="AF89" s="190" t="e">
        <f t="shared" si="73"/>
        <v>#VALUE!</v>
      </c>
      <c r="AG89" s="190" t="e">
        <f t="shared" si="74"/>
        <v>#VALUE!</v>
      </c>
      <c r="AH89" s="190" t="e">
        <f t="shared" si="75"/>
        <v>#VALUE!</v>
      </c>
      <c r="AI89" s="190" t="e">
        <f t="shared" si="76"/>
        <v>#VALUE!</v>
      </c>
      <c r="AJ89" s="190" t="e">
        <f t="shared" si="77"/>
        <v>#VALUE!</v>
      </c>
      <c r="AK89" s="190" t="e">
        <f t="shared" si="78"/>
        <v>#VALUE!</v>
      </c>
      <c r="AL89" s="190">
        <f t="shared" si="79"/>
        <v>0</v>
      </c>
    </row>
    <row r="90" spans="1:38" ht="23.25" customHeight="1" x14ac:dyDescent="0.15">
      <c r="A90" s="260">
        <f t="shared" si="80"/>
        <v>83</v>
      </c>
      <c r="B90" s="282" t="str">
        <f t="shared" si="87"/>
        <v>A팀</v>
      </c>
      <c r="C90" s="232"/>
      <c r="D90" s="233"/>
      <c r="E90" s="248" t="str">
        <f t="shared" si="81"/>
        <v/>
      </c>
      <c r="F90" s="248"/>
      <c r="G90" s="246" t="str">
        <f t="shared" si="88"/>
        <v/>
      </c>
      <c r="H90" s="281" t="str">
        <f t="shared" si="82"/>
        <v/>
      </c>
      <c r="I90" s="265" t="str">
        <f t="shared" si="83"/>
        <v/>
      </c>
      <c r="J90" s="247" t="str">
        <f t="shared" si="89"/>
        <v/>
      </c>
      <c r="K90" s="239"/>
      <c r="L90" s="240">
        <f t="shared" si="84"/>
        <v>0</v>
      </c>
      <c r="M90" s="241">
        <f t="shared" si="90"/>
        <v>0.03</v>
      </c>
      <c r="N90" s="242">
        <f t="shared" si="65"/>
        <v>0</v>
      </c>
      <c r="O90" s="242">
        <f t="shared" si="66"/>
        <v>0</v>
      </c>
      <c r="P90" s="243">
        <f t="shared" si="67"/>
        <v>0</v>
      </c>
      <c r="Q90" s="243">
        <f t="shared" si="68"/>
        <v>0</v>
      </c>
      <c r="S90" s="225">
        <f t="shared" si="85"/>
        <v>0</v>
      </c>
      <c r="T90" s="226">
        <f t="shared" si="86"/>
        <v>0</v>
      </c>
      <c r="V90" s="123"/>
      <c r="W90" s="123"/>
      <c r="X90" s="123"/>
      <c r="Y90" s="123"/>
      <c r="AA90" s="190" t="e">
        <f t="shared" si="69"/>
        <v>#VALUE!</v>
      </c>
      <c r="AB90" s="190" t="e">
        <f t="shared" si="70"/>
        <v>#VALUE!</v>
      </c>
      <c r="AC90" s="191" t="e">
        <f t="shared" ca="1" si="71"/>
        <v>#VALUE!</v>
      </c>
      <c r="AD90" s="192">
        <f t="shared" ca="1" si="91"/>
        <v>44387</v>
      </c>
      <c r="AE90" s="191" t="e">
        <f t="shared" ca="1" si="72"/>
        <v>#VALUE!</v>
      </c>
      <c r="AF90" s="190" t="e">
        <f t="shared" si="73"/>
        <v>#VALUE!</v>
      </c>
      <c r="AG90" s="190" t="e">
        <f t="shared" si="74"/>
        <v>#VALUE!</v>
      </c>
      <c r="AH90" s="190" t="e">
        <f t="shared" si="75"/>
        <v>#VALUE!</v>
      </c>
      <c r="AI90" s="190" t="e">
        <f t="shared" si="76"/>
        <v>#VALUE!</v>
      </c>
      <c r="AJ90" s="190" t="e">
        <f t="shared" si="77"/>
        <v>#VALUE!</v>
      </c>
      <c r="AK90" s="190" t="e">
        <f t="shared" si="78"/>
        <v>#VALUE!</v>
      </c>
      <c r="AL90" s="190">
        <f t="shared" si="79"/>
        <v>0</v>
      </c>
    </row>
    <row r="91" spans="1:38" ht="23.25" customHeight="1" x14ac:dyDescent="0.15">
      <c r="A91" s="260">
        <f t="shared" si="80"/>
        <v>84</v>
      </c>
      <c r="B91" s="282" t="str">
        <f t="shared" si="87"/>
        <v>A팀</v>
      </c>
      <c r="C91" s="232"/>
      <c r="D91" s="233"/>
      <c r="E91" s="248" t="str">
        <f t="shared" si="81"/>
        <v/>
      </c>
      <c r="F91" s="248"/>
      <c r="G91" s="246" t="str">
        <f t="shared" si="88"/>
        <v/>
      </c>
      <c r="H91" s="281" t="str">
        <f t="shared" si="82"/>
        <v/>
      </c>
      <c r="I91" s="265" t="str">
        <f t="shared" si="83"/>
        <v/>
      </c>
      <c r="J91" s="247" t="str">
        <f t="shared" si="89"/>
        <v/>
      </c>
      <c r="K91" s="239"/>
      <c r="L91" s="240">
        <f t="shared" si="84"/>
        <v>0</v>
      </c>
      <c r="M91" s="241">
        <f t="shared" si="90"/>
        <v>0.03</v>
      </c>
      <c r="N91" s="242">
        <f t="shared" si="65"/>
        <v>0</v>
      </c>
      <c r="O91" s="242">
        <f t="shared" si="66"/>
        <v>0</v>
      </c>
      <c r="P91" s="243">
        <f t="shared" si="67"/>
        <v>0</v>
      </c>
      <c r="Q91" s="243">
        <f t="shared" si="68"/>
        <v>0</v>
      </c>
      <c r="S91" s="225">
        <f t="shared" si="85"/>
        <v>0</v>
      </c>
      <c r="T91" s="226">
        <f t="shared" si="86"/>
        <v>0</v>
      </c>
      <c r="V91" s="123"/>
      <c r="W91" s="123"/>
      <c r="X91" s="123"/>
      <c r="Y91" s="123"/>
      <c r="AA91" s="190" t="e">
        <f t="shared" si="69"/>
        <v>#VALUE!</v>
      </c>
      <c r="AB91" s="190" t="e">
        <f t="shared" si="70"/>
        <v>#VALUE!</v>
      </c>
      <c r="AC91" s="191" t="e">
        <f t="shared" ca="1" si="71"/>
        <v>#VALUE!</v>
      </c>
      <c r="AD91" s="192">
        <f t="shared" ca="1" si="91"/>
        <v>44387</v>
      </c>
      <c r="AE91" s="191" t="e">
        <f t="shared" ca="1" si="72"/>
        <v>#VALUE!</v>
      </c>
      <c r="AF91" s="190" t="e">
        <f t="shared" si="73"/>
        <v>#VALUE!</v>
      </c>
      <c r="AG91" s="190" t="e">
        <f t="shared" si="74"/>
        <v>#VALUE!</v>
      </c>
      <c r="AH91" s="190" t="e">
        <f t="shared" si="75"/>
        <v>#VALUE!</v>
      </c>
      <c r="AI91" s="190" t="e">
        <f t="shared" si="76"/>
        <v>#VALUE!</v>
      </c>
      <c r="AJ91" s="190" t="e">
        <f t="shared" si="77"/>
        <v>#VALUE!</v>
      </c>
      <c r="AK91" s="190" t="e">
        <f t="shared" si="78"/>
        <v>#VALUE!</v>
      </c>
      <c r="AL91" s="190">
        <f t="shared" si="79"/>
        <v>0</v>
      </c>
    </row>
    <row r="92" spans="1:38" ht="23.25" customHeight="1" x14ac:dyDescent="0.15">
      <c r="A92" s="260">
        <f t="shared" si="80"/>
        <v>85</v>
      </c>
      <c r="B92" s="282" t="str">
        <f t="shared" si="87"/>
        <v>A팀</v>
      </c>
      <c r="C92" s="232"/>
      <c r="D92" s="233"/>
      <c r="E92" s="248" t="str">
        <f t="shared" si="81"/>
        <v/>
      </c>
      <c r="F92" s="248"/>
      <c r="G92" s="246" t="str">
        <f t="shared" si="88"/>
        <v/>
      </c>
      <c r="H92" s="281" t="str">
        <f t="shared" si="82"/>
        <v/>
      </c>
      <c r="I92" s="265" t="str">
        <f t="shared" si="83"/>
        <v/>
      </c>
      <c r="J92" s="247" t="str">
        <f t="shared" si="89"/>
        <v/>
      </c>
      <c r="K92" s="239"/>
      <c r="L92" s="240">
        <f t="shared" si="84"/>
        <v>0</v>
      </c>
      <c r="M92" s="241">
        <f t="shared" si="90"/>
        <v>0.03</v>
      </c>
      <c r="N92" s="242">
        <f t="shared" si="65"/>
        <v>0</v>
      </c>
      <c r="O92" s="242">
        <f t="shared" si="66"/>
        <v>0</v>
      </c>
      <c r="P92" s="243">
        <f t="shared" si="67"/>
        <v>0</v>
      </c>
      <c r="Q92" s="243">
        <f t="shared" si="68"/>
        <v>0</v>
      </c>
      <c r="S92" s="225">
        <f t="shared" si="85"/>
        <v>0</v>
      </c>
      <c r="T92" s="226">
        <f t="shared" si="86"/>
        <v>0</v>
      </c>
      <c r="V92" s="123"/>
      <c r="W92" s="123"/>
      <c r="X92" s="123"/>
      <c r="Y92" s="123"/>
      <c r="AA92" s="190" t="e">
        <f t="shared" si="69"/>
        <v>#VALUE!</v>
      </c>
      <c r="AB92" s="190" t="e">
        <f t="shared" si="70"/>
        <v>#VALUE!</v>
      </c>
      <c r="AC92" s="191" t="e">
        <f t="shared" ca="1" si="71"/>
        <v>#VALUE!</v>
      </c>
      <c r="AD92" s="192">
        <f t="shared" ca="1" si="91"/>
        <v>44387</v>
      </c>
      <c r="AE92" s="191" t="e">
        <f t="shared" ca="1" si="72"/>
        <v>#VALUE!</v>
      </c>
      <c r="AF92" s="190" t="e">
        <f t="shared" si="73"/>
        <v>#VALUE!</v>
      </c>
      <c r="AG92" s="190" t="e">
        <f t="shared" si="74"/>
        <v>#VALUE!</v>
      </c>
      <c r="AH92" s="190" t="e">
        <f t="shared" si="75"/>
        <v>#VALUE!</v>
      </c>
      <c r="AI92" s="190" t="e">
        <f t="shared" si="76"/>
        <v>#VALUE!</v>
      </c>
      <c r="AJ92" s="190" t="e">
        <f t="shared" si="77"/>
        <v>#VALUE!</v>
      </c>
      <c r="AK92" s="190" t="e">
        <f t="shared" si="78"/>
        <v>#VALUE!</v>
      </c>
      <c r="AL92" s="190">
        <f t="shared" si="79"/>
        <v>0</v>
      </c>
    </row>
    <row r="93" spans="1:38" ht="23.25" customHeight="1" x14ac:dyDescent="0.15">
      <c r="A93" s="260">
        <f t="shared" si="80"/>
        <v>86</v>
      </c>
      <c r="B93" s="282" t="str">
        <f t="shared" si="87"/>
        <v>A팀</v>
      </c>
      <c r="C93" s="232"/>
      <c r="D93" s="233"/>
      <c r="E93" s="248" t="str">
        <f t="shared" si="81"/>
        <v/>
      </c>
      <c r="F93" s="248"/>
      <c r="G93" s="246" t="str">
        <f t="shared" si="88"/>
        <v/>
      </c>
      <c r="H93" s="281" t="str">
        <f t="shared" si="82"/>
        <v/>
      </c>
      <c r="I93" s="265" t="str">
        <f t="shared" si="83"/>
        <v/>
      </c>
      <c r="J93" s="247" t="str">
        <f t="shared" si="89"/>
        <v/>
      </c>
      <c r="K93" s="239"/>
      <c r="L93" s="240">
        <f t="shared" si="84"/>
        <v>0</v>
      </c>
      <c r="M93" s="241">
        <f t="shared" si="90"/>
        <v>0.03</v>
      </c>
      <c r="N93" s="242">
        <f t="shared" si="65"/>
        <v>0</v>
      </c>
      <c r="O93" s="242">
        <f t="shared" si="66"/>
        <v>0</v>
      </c>
      <c r="P93" s="243">
        <f t="shared" si="67"/>
        <v>0</v>
      </c>
      <c r="Q93" s="243">
        <f t="shared" si="68"/>
        <v>0</v>
      </c>
      <c r="S93" s="225">
        <f t="shared" si="85"/>
        <v>0</v>
      </c>
      <c r="T93" s="226">
        <f t="shared" si="86"/>
        <v>0</v>
      </c>
      <c r="V93" s="123"/>
      <c r="W93" s="123"/>
      <c r="X93" s="123"/>
      <c r="Y93" s="123"/>
      <c r="AA93" s="190" t="e">
        <f t="shared" si="69"/>
        <v>#VALUE!</v>
      </c>
      <c r="AB93" s="190" t="e">
        <f t="shared" si="70"/>
        <v>#VALUE!</v>
      </c>
      <c r="AC93" s="191" t="e">
        <f t="shared" ca="1" si="71"/>
        <v>#VALUE!</v>
      </c>
      <c r="AD93" s="192">
        <f t="shared" ca="1" si="91"/>
        <v>44387</v>
      </c>
      <c r="AE93" s="191" t="e">
        <f t="shared" ca="1" si="72"/>
        <v>#VALUE!</v>
      </c>
      <c r="AF93" s="190" t="e">
        <f t="shared" si="73"/>
        <v>#VALUE!</v>
      </c>
      <c r="AG93" s="190" t="e">
        <f t="shared" si="74"/>
        <v>#VALUE!</v>
      </c>
      <c r="AH93" s="190" t="e">
        <f t="shared" si="75"/>
        <v>#VALUE!</v>
      </c>
      <c r="AI93" s="190" t="e">
        <f t="shared" si="76"/>
        <v>#VALUE!</v>
      </c>
      <c r="AJ93" s="190" t="e">
        <f t="shared" si="77"/>
        <v>#VALUE!</v>
      </c>
      <c r="AK93" s="190" t="e">
        <f t="shared" si="78"/>
        <v>#VALUE!</v>
      </c>
      <c r="AL93" s="190">
        <f t="shared" si="79"/>
        <v>0</v>
      </c>
    </row>
    <row r="94" spans="1:38" ht="23.25" customHeight="1" x14ac:dyDescent="0.15">
      <c r="A94" s="260">
        <f t="shared" si="80"/>
        <v>87</v>
      </c>
      <c r="B94" s="282" t="str">
        <f t="shared" si="87"/>
        <v>A팀</v>
      </c>
      <c r="C94" s="232"/>
      <c r="D94" s="233"/>
      <c r="E94" s="248" t="str">
        <f t="shared" si="81"/>
        <v/>
      </c>
      <c r="F94" s="248"/>
      <c r="G94" s="246" t="str">
        <f t="shared" si="88"/>
        <v/>
      </c>
      <c r="H94" s="281" t="str">
        <f t="shared" si="82"/>
        <v/>
      </c>
      <c r="I94" s="265" t="str">
        <f t="shared" si="83"/>
        <v/>
      </c>
      <c r="J94" s="247" t="str">
        <f t="shared" si="89"/>
        <v/>
      </c>
      <c r="K94" s="239"/>
      <c r="L94" s="240">
        <f t="shared" si="84"/>
        <v>0</v>
      </c>
      <c r="M94" s="241">
        <f t="shared" si="90"/>
        <v>0.03</v>
      </c>
      <c r="N94" s="242">
        <f t="shared" si="65"/>
        <v>0</v>
      </c>
      <c r="O94" s="242">
        <f t="shared" si="66"/>
        <v>0</v>
      </c>
      <c r="P94" s="243">
        <f t="shared" si="67"/>
        <v>0</v>
      </c>
      <c r="Q94" s="243">
        <f t="shared" si="68"/>
        <v>0</v>
      </c>
      <c r="S94" s="225">
        <f t="shared" si="85"/>
        <v>0</v>
      </c>
      <c r="T94" s="226">
        <f t="shared" si="86"/>
        <v>0</v>
      </c>
      <c r="V94" s="123"/>
      <c r="W94" s="123"/>
      <c r="X94" s="123"/>
      <c r="Y94" s="123"/>
      <c r="AA94" s="190" t="e">
        <f t="shared" si="69"/>
        <v>#VALUE!</v>
      </c>
      <c r="AB94" s="190" t="e">
        <f t="shared" si="70"/>
        <v>#VALUE!</v>
      </c>
      <c r="AC94" s="191" t="e">
        <f t="shared" ca="1" si="71"/>
        <v>#VALUE!</v>
      </c>
      <c r="AD94" s="192">
        <f t="shared" ca="1" si="91"/>
        <v>44387</v>
      </c>
      <c r="AE94" s="191" t="e">
        <f t="shared" ca="1" si="72"/>
        <v>#VALUE!</v>
      </c>
      <c r="AF94" s="190" t="e">
        <f t="shared" si="73"/>
        <v>#VALUE!</v>
      </c>
      <c r="AG94" s="190" t="e">
        <f t="shared" si="74"/>
        <v>#VALUE!</v>
      </c>
      <c r="AH94" s="190" t="e">
        <f t="shared" si="75"/>
        <v>#VALUE!</v>
      </c>
      <c r="AI94" s="190" t="e">
        <f t="shared" si="76"/>
        <v>#VALUE!</v>
      </c>
      <c r="AJ94" s="190" t="e">
        <f t="shared" si="77"/>
        <v>#VALUE!</v>
      </c>
      <c r="AK94" s="190" t="e">
        <f t="shared" si="78"/>
        <v>#VALUE!</v>
      </c>
      <c r="AL94" s="190">
        <f t="shared" si="79"/>
        <v>0</v>
      </c>
    </row>
    <row r="95" spans="1:38" ht="23.25" customHeight="1" x14ac:dyDescent="0.15">
      <c r="A95" s="260">
        <f t="shared" si="80"/>
        <v>88</v>
      </c>
      <c r="B95" s="282" t="str">
        <f t="shared" si="87"/>
        <v>A팀</v>
      </c>
      <c r="C95" s="232"/>
      <c r="D95" s="233"/>
      <c r="E95" s="248" t="str">
        <f t="shared" si="81"/>
        <v/>
      </c>
      <c r="F95" s="248"/>
      <c r="G95" s="246" t="str">
        <f t="shared" si="88"/>
        <v/>
      </c>
      <c r="H95" s="281" t="str">
        <f t="shared" si="82"/>
        <v/>
      </c>
      <c r="I95" s="265" t="str">
        <f t="shared" si="83"/>
        <v/>
      </c>
      <c r="J95" s="247" t="str">
        <f t="shared" si="89"/>
        <v/>
      </c>
      <c r="K95" s="239"/>
      <c r="L95" s="240">
        <f t="shared" si="84"/>
        <v>0</v>
      </c>
      <c r="M95" s="241">
        <f t="shared" si="90"/>
        <v>0.03</v>
      </c>
      <c r="N95" s="242">
        <f t="shared" si="65"/>
        <v>0</v>
      </c>
      <c r="O95" s="242">
        <f t="shared" si="66"/>
        <v>0</v>
      </c>
      <c r="P95" s="243">
        <f t="shared" si="67"/>
        <v>0</v>
      </c>
      <c r="Q95" s="243">
        <f t="shared" si="68"/>
        <v>0</v>
      </c>
      <c r="S95" s="225">
        <f t="shared" si="85"/>
        <v>0</v>
      </c>
      <c r="T95" s="226">
        <f t="shared" si="86"/>
        <v>0</v>
      </c>
      <c r="V95" s="123"/>
      <c r="W95" s="123"/>
      <c r="X95" s="123"/>
      <c r="Y95" s="123"/>
      <c r="AA95" s="190" t="e">
        <f t="shared" si="69"/>
        <v>#VALUE!</v>
      </c>
      <c r="AB95" s="190" t="e">
        <f t="shared" si="70"/>
        <v>#VALUE!</v>
      </c>
      <c r="AC95" s="191" t="e">
        <f t="shared" ca="1" si="71"/>
        <v>#VALUE!</v>
      </c>
      <c r="AD95" s="192">
        <f t="shared" ca="1" si="91"/>
        <v>44387</v>
      </c>
      <c r="AE95" s="191" t="e">
        <f t="shared" ca="1" si="72"/>
        <v>#VALUE!</v>
      </c>
      <c r="AF95" s="190" t="e">
        <f t="shared" si="73"/>
        <v>#VALUE!</v>
      </c>
      <c r="AG95" s="190" t="e">
        <f t="shared" si="74"/>
        <v>#VALUE!</v>
      </c>
      <c r="AH95" s="190" t="e">
        <f t="shared" si="75"/>
        <v>#VALUE!</v>
      </c>
      <c r="AI95" s="190" t="e">
        <f t="shared" si="76"/>
        <v>#VALUE!</v>
      </c>
      <c r="AJ95" s="190" t="e">
        <f t="shared" si="77"/>
        <v>#VALUE!</v>
      </c>
      <c r="AK95" s="190" t="e">
        <f t="shared" si="78"/>
        <v>#VALUE!</v>
      </c>
      <c r="AL95" s="190">
        <f t="shared" si="79"/>
        <v>0</v>
      </c>
    </row>
    <row r="96" spans="1:38" ht="23.25" customHeight="1" x14ac:dyDescent="0.15">
      <c r="A96" s="260">
        <f t="shared" si="80"/>
        <v>89</v>
      </c>
      <c r="B96" s="282" t="str">
        <f t="shared" si="87"/>
        <v>A팀</v>
      </c>
      <c r="C96" s="232"/>
      <c r="D96" s="233"/>
      <c r="E96" s="248" t="str">
        <f t="shared" si="81"/>
        <v/>
      </c>
      <c r="F96" s="248"/>
      <c r="G96" s="246" t="str">
        <f t="shared" si="88"/>
        <v/>
      </c>
      <c r="H96" s="281" t="str">
        <f t="shared" si="82"/>
        <v/>
      </c>
      <c r="I96" s="265" t="str">
        <f t="shared" si="83"/>
        <v/>
      </c>
      <c r="J96" s="247" t="str">
        <f t="shared" si="89"/>
        <v/>
      </c>
      <c r="K96" s="239"/>
      <c r="L96" s="240">
        <f t="shared" si="84"/>
        <v>0</v>
      </c>
      <c r="M96" s="241">
        <f t="shared" si="90"/>
        <v>0.03</v>
      </c>
      <c r="N96" s="242">
        <f t="shared" si="65"/>
        <v>0</v>
      </c>
      <c r="O96" s="242">
        <f t="shared" si="66"/>
        <v>0</v>
      </c>
      <c r="P96" s="243">
        <f t="shared" si="67"/>
        <v>0</v>
      </c>
      <c r="Q96" s="243">
        <f t="shared" si="68"/>
        <v>0</v>
      </c>
      <c r="S96" s="225">
        <f t="shared" si="85"/>
        <v>0</v>
      </c>
      <c r="T96" s="226">
        <f t="shared" si="86"/>
        <v>0</v>
      </c>
      <c r="V96" s="123"/>
      <c r="W96" s="123"/>
      <c r="X96" s="123"/>
      <c r="Y96" s="123"/>
      <c r="AA96" s="190" t="e">
        <f t="shared" si="69"/>
        <v>#VALUE!</v>
      </c>
      <c r="AB96" s="190" t="e">
        <f t="shared" si="70"/>
        <v>#VALUE!</v>
      </c>
      <c r="AC96" s="191" t="e">
        <f t="shared" ca="1" si="71"/>
        <v>#VALUE!</v>
      </c>
      <c r="AD96" s="192">
        <f t="shared" ca="1" si="91"/>
        <v>44387</v>
      </c>
      <c r="AE96" s="191" t="e">
        <f t="shared" ca="1" si="72"/>
        <v>#VALUE!</v>
      </c>
      <c r="AF96" s="190" t="e">
        <f t="shared" si="73"/>
        <v>#VALUE!</v>
      </c>
      <c r="AG96" s="190" t="e">
        <f t="shared" si="74"/>
        <v>#VALUE!</v>
      </c>
      <c r="AH96" s="190" t="e">
        <f t="shared" si="75"/>
        <v>#VALUE!</v>
      </c>
      <c r="AI96" s="190" t="e">
        <f t="shared" si="76"/>
        <v>#VALUE!</v>
      </c>
      <c r="AJ96" s="190" t="e">
        <f t="shared" si="77"/>
        <v>#VALUE!</v>
      </c>
      <c r="AK96" s="190" t="e">
        <f t="shared" si="78"/>
        <v>#VALUE!</v>
      </c>
      <c r="AL96" s="190">
        <f t="shared" si="79"/>
        <v>0</v>
      </c>
    </row>
    <row r="97" spans="1:38" ht="23.25" customHeight="1" x14ac:dyDescent="0.15">
      <c r="A97" s="260">
        <f t="shared" si="80"/>
        <v>90</v>
      </c>
      <c r="B97" s="282" t="str">
        <f t="shared" si="87"/>
        <v>A팀</v>
      </c>
      <c r="C97" s="232"/>
      <c r="D97" s="233"/>
      <c r="E97" s="248" t="str">
        <f t="shared" si="81"/>
        <v/>
      </c>
      <c r="F97" s="248"/>
      <c r="G97" s="246" t="str">
        <f t="shared" si="88"/>
        <v/>
      </c>
      <c r="H97" s="281" t="str">
        <f t="shared" si="82"/>
        <v/>
      </c>
      <c r="I97" s="265" t="str">
        <f t="shared" si="83"/>
        <v/>
      </c>
      <c r="J97" s="247" t="str">
        <f t="shared" si="89"/>
        <v/>
      </c>
      <c r="K97" s="239"/>
      <c r="L97" s="240">
        <f t="shared" si="84"/>
        <v>0</v>
      </c>
      <c r="M97" s="241">
        <f t="shared" si="90"/>
        <v>0.03</v>
      </c>
      <c r="N97" s="242">
        <f t="shared" si="65"/>
        <v>0</v>
      </c>
      <c r="O97" s="242">
        <f t="shared" si="66"/>
        <v>0</v>
      </c>
      <c r="P97" s="243">
        <f t="shared" si="67"/>
        <v>0</v>
      </c>
      <c r="Q97" s="243">
        <f t="shared" si="68"/>
        <v>0</v>
      </c>
      <c r="S97" s="225">
        <f t="shared" si="85"/>
        <v>0</v>
      </c>
      <c r="T97" s="226">
        <f t="shared" si="86"/>
        <v>0</v>
      </c>
      <c r="V97" s="123"/>
      <c r="W97" s="123"/>
      <c r="X97" s="123"/>
      <c r="Y97" s="123"/>
      <c r="AA97" s="190" t="e">
        <f t="shared" si="69"/>
        <v>#VALUE!</v>
      </c>
      <c r="AB97" s="190" t="e">
        <f t="shared" si="70"/>
        <v>#VALUE!</v>
      </c>
      <c r="AC97" s="191" t="e">
        <f t="shared" ca="1" si="71"/>
        <v>#VALUE!</v>
      </c>
      <c r="AD97" s="192">
        <f t="shared" ca="1" si="91"/>
        <v>44387</v>
      </c>
      <c r="AE97" s="191" t="e">
        <f t="shared" ca="1" si="72"/>
        <v>#VALUE!</v>
      </c>
      <c r="AF97" s="190" t="e">
        <f t="shared" si="73"/>
        <v>#VALUE!</v>
      </c>
      <c r="AG97" s="190" t="e">
        <f t="shared" si="74"/>
        <v>#VALUE!</v>
      </c>
      <c r="AH97" s="190" t="e">
        <f t="shared" si="75"/>
        <v>#VALUE!</v>
      </c>
      <c r="AI97" s="190" t="e">
        <f t="shared" si="76"/>
        <v>#VALUE!</v>
      </c>
      <c r="AJ97" s="190" t="e">
        <f t="shared" si="77"/>
        <v>#VALUE!</v>
      </c>
      <c r="AK97" s="190" t="e">
        <f t="shared" si="78"/>
        <v>#VALUE!</v>
      </c>
      <c r="AL97" s="190">
        <f t="shared" si="79"/>
        <v>0</v>
      </c>
    </row>
    <row r="98" spans="1:38" ht="23.25" customHeight="1" x14ac:dyDescent="0.15">
      <c r="A98" s="260">
        <f t="shared" si="80"/>
        <v>91</v>
      </c>
      <c r="B98" s="282" t="str">
        <f t="shared" si="87"/>
        <v>A팀</v>
      </c>
      <c r="C98" s="232"/>
      <c r="D98" s="233"/>
      <c r="E98" s="248" t="str">
        <f t="shared" si="81"/>
        <v/>
      </c>
      <c r="F98" s="248"/>
      <c r="G98" s="246" t="str">
        <f t="shared" si="88"/>
        <v/>
      </c>
      <c r="H98" s="281" t="str">
        <f t="shared" si="82"/>
        <v/>
      </c>
      <c r="I98" s="265" t="str">
        <f t="shared" si="83"/>
        <v/>
      </c>
      <c r="J98" s="247" t="str">
        <f t="shared" si="89"/>
        <v/>
      </c>
      <c r="K98" s="239"/>
      <c r="L98" s="240">
        <f t="shared" si="84"/>
        <v>0</v>
      </c>
      <c r="M98" s="241">
        <f t="shared" si="90"/>
        <v>0.03</v>
      </c>
      <c r="N98" s="242">
        <f t="shared" si="65"/>
        <v>0</v>
      </c>
      <c r="O98" s="242">
        <f t="shared" si="66"/>
        <v>0</v>
      </c>
      <c r="P98" s="243">
        <f t="shared" si="67"/>
        <v>0</v>
      </c>
      <c r="Q98" s="243">
        <f t="shared" si="68"/>
        <v>0</v>
      </c>
      <c r="S98" s="225">
        <f t="shared" si="85"/>
        <v>0</v>
      </c>
      <c r="T98" s="226">
        <f t="shared" si="86"/>
        <v>0</v>
      </c>
      <c r="V98" s="123"/>
      <c r="W98" s="123"/>
      <c r="X98" s="123"/>
      <c r="Y98" s="123"/>
      <c r="AA98" s="190" t="e">
        <f t="shared" si="69"/>
        <v>#VALUE!</v>
      </c>
      <c r="AB98" s="190" t="e">
        <f t="shared" si="70"/>
        <v>#VALUE!</v>
      </c>
      <c r="AC98" s="191" t="e">
        <f t="shared" ca="1" si="71"/>
        <v>#VALUE!</v>
      </c>
      <c r="AD98" s="192">
        <f t="shared" ca="1" si="91"/>
        <v>44387</v>
      </c>
      <c r="AE98" s="191" t="e">
        <f t="shared" ca="1" si="72"/>
        <v>#VALUE!</v>
      </c>
      <c r="AF98" s="190" t="e">
        <f t="shared" si="73"/>
        <v>#VALUE!</v>
      </c>
      <c r="AG98" s="190" t="e">
        <f t="shared" si="74"/>
        <v>#VALUE!</v>
      </c>
      <c r="AH98" s="190" t="e">
        <f t="shared" si="75"/>
        <v>#VALUE!</v>
      </c>
      <c r="AI98" s="190" t="e">
        <f t="shared" si="76"/>
        <v>#VALUE!</v>
      </c>
      <c r="AJ98" s="190" t="e">
        <f t="shared" si="77"/>
        <v>#VALUE!</v>
      </c>
      <c r="AK98" s="190" t="e">
        <f t="shared" si="78"/>
        <v>#VALUE!</v>
      </c>
      <c r="AL98" s="190">
        <f t="shared" si="79"/>
        <v>0</v>
      </c>
    </row>
    <row r="99" spans="1:38" ht="23.25" customHeight="1" x14ac:dyDescent="0.15">
      <c r="A99" s="260">
        <f t="shared" si="80"/>
        <v>92</v>
      </c>
      <c r="B99" s="282" t="str">
        <f t="shared" si="87"/>
        <v>A팀</v>
      </c>
      <c r="C99" s="232"/>
      <c r="D99" s="233"/>
      <c r="E99" s="248" t="str">
        <f t="shared" si="81"/>
        <v/>
      </c>
      <c r="F99" s="248"/>
      <c r="G99" s="246" t="str">
        <f t="shared" si="88"/>
        <v/>
      </c>
      <c r="H99" s="281" t="str">
        <f t="shared" si="82"/>
        <v/>
      </c>
      <c r="I99" s="265" t="str">
        <f t="shared" si="83"/>
        <v/>
      </c>
      <c r="J99" s="247" t="str">
        <f t="shared" si="89"/>
        <v/>
      </c>
      <c r="K99" s="239"/>
      <c r="L99" s="240">
        <f t="shared" si="84"/>
        <v>0</v>
      </c>
      <c r="M99" s="241">
        <f t="shared" si="90"/>
        <v>0.03</v>
      </c>
      <c r="N99" s="242">
        <f t="shared" si="65"/>
        <v>0</v>
      </c>
      <c r="O99" s="242">
        <f t="shared" si="66"/>
        <v>0</v>
      </c>
      <c r="P99" s="243">
        <f t="shared" si="67"/>
        <v>0</v>
      </c>
      <c r="Q99" s="243">
        <f t="shared" si="68"/>
        <v>0</v>
      </c>
      <c r="S99" s="225">
        <f t="shared" si="85"/>
        <v>0</v>
      </c>
      <c r="T99" s="226">
        <f t="shared" si="86"/>
        <v>0</v>
      </c>
      <c r="V99" s="123"/>
      <c r="W99" s="123"/>
      <c r="X99" s="123"/>
      <c r="Y99" s="123"/>
      <c r="AA99" s="190" t="e">
        <f t="shared" si="69"/>
        <v>#VALUE!</v>
      </c>
      <c r="AB99" s="190" t="e">
        <f t="shared" si="70"/>
        <v>#VALUE!</v>
      </c>
      <c r="AC99" s="191" t="e">
        <f t="shared" ca="1" si="71"/>
        <v>#VALUE!</v>
      </c>
      <c r="AD99" s="192">
        <f t="shared" ca="1" si="91"/>
        <v>44387</v>
      </c>
      <c r="AE99" s="191" t="e">
        <f t="shared" ca="1" si="72"/>
        <v>#VALUE!</v>
      </c>
      <c r="AF99" s="190" t="e">
        <f t="shared" si="73"/>
        <v>#VALUE!</v>
      </c>
      <c r="AG99" s="190" t="e">
        <f t="shared" si="74"/>
        <v>#VALUE!</v>
      </c>
      <c r="AH99" s="190" t="e">
        <f t="shared" si="75"/>
        <v>#VALUE!</v>
      </c>
      <c r="AI99" s="190" t="e">
        <f t="shared" si="76"/>
        <v>#VALUE!</v>
      </c>
      <c r="AJ99" s="190" t="e">
        <f t="shared" si="77"/>
        <v>#VALUE!</v>
      </c>
      <c r="AK99" s="190" t="e">
        <f t="shared" si="78"/>
        <v>#VALUE!</v>
      </c>
      <c r="AL99" s="190">
        <f t="shared" si="79"/>
        <v>0</v>
      </c>
    </row>
    <row r="100" spans="1:38" ht="23.25" customHeight="1" x14ac:dyDescent="0.15">
      <c r="A100" s="260">
        <f t="shared" si="80"/>
        <v>93</v>
      </c>
      <c r="B100" s="282" t="str">
        <f t="shared" si="87"/>
        <v>A팀</v>
      </c>
      <c r="C100" s="232"/>
      <c r="D100" s="233"/>
      <c r="E100" s="248" t="str">
        <f t="shared" si="81"/>
        <v/>
      </c>
      <c r="F100" s="248"/>
      <c r="G100" s="246" t="str">
        <f t="shared" si="88"/>
        <v/>
      </c>
      <c r="H100" s="281" t="str">
        <f t="shared" si="82"/>
        <v/>
      </c>
      <c r="I100" s="265" t="str">
        <f t="shared" si="83"/>
        <v/>
      </c>
      <c r="J100" s="247" t="str">
        <f t="shared" si="89"/>
        <v/>
      </c>
      <c r="K100" s="239"/>
      <c r="L100" s="240">
        <f t="shared" si="84"/>
        <v>0</v>
      </c>
      <c r="M100" s="241">
        <f t="shared" si="90"/>
        <v>0.03</v>
      </c>
      <c r="N100" s="242">
        <f t="shared" si="65"/>
        <v>0</v>
      </c>
      <c r="O100" s="242">
        <f t="shared" si="66"/>
        <v>0</v>
      </c>
      <c r="P100" s="243">
        <f t="shared" si="67"/>
        <v>0</v>
      </c>
      <c r="Q100" s="243">
        <f t="shared" si="68"/>
        <v>0</v>
      </c>
      <c r="S100" s="225">
        <f t="shared" si="85"/>
        <v>0</v>
      </c>
      <c r="T100" s="226">
        <f t="shared" si="86"/>
        <v>0</v>
      </c>
      <c r="V100" s="123"/>
      <c r="W100" s="123"/>
      <c r="X100" s="123"/>
      <c r="Y100" s="123"/>
      <c r="AA100" s="190" t="e">
        <f t="shared" si="69"/>
        <v>#VALUE!</v>
      </c>
      <c r="AB100" s="190" t="e">
        <f t="shared" si="70"/>
        <v>#VALUE!</v>
      </c>
      <c r="AC100" s="191" t="e">
        <f t="shared" ca="1" si="71"/>
        <v>#VALUE!</v>
      </c>
      <c r="AD100" s="192">
        <f t="shared" ca="1" si="91"/>
        <v>44387</v>
      </c>
      <c r="AE100" s="191" t="e">
        <f t="shared" ca="1" si="72"/>
        <v>#VALUE!</v>
      </c>
      <c r="AF100" s="190" t="e">
        <f t="shared" si="73"/>
        <v>#VALUE!</v>
      </c>
      <c r="AG100" s="190" t="e">
        <f t="shared" si="74"/>
        <v>#VALUE!</v>
      </c>
      <c r="AH100" s="190" t="e">
        <f t="shared" si="75"/>
        <v>#VALUE!</v>
      </c>
      <c r="AI100" s="190" t="e">
        <f t="shared" si="76"/>
        <v>#VALUE!</v>
      </c>
      <c r="AJ100" s="190" t="e">
        <f t="shared" si="77"/>
        <v>#VALUE!</v>
      </c>
      <c r="AK100" s="190" t="e">
        <f t="shared" si="78"/>
        <v>#VALUE!</v>
      </c>
      <c r="AL100" s="190">
        <f t="shared" si="79"/>
        <v>0</v>
      </c>
    </row>
    <row r="101" spans="1:38" ht="23.25" customHeight="1" x14ac:dyDescent="0.15">
      <c r="A101" s="260">
        <f t="shared" si="80"/>
        <v>94</v>
      </c>
      <c r="B101" s="282" t="str">
        <f t="shared" si="87"/>
        <v>A팀</v>
      </c>
      <c r="C101" s="232"/>
      <c r="D101" s="233"/>
      <c r="E101" s="248" t="str">
        <f t="shared" si="81"/>
        <v/>
      </c>
      <c r="F101" s="248"/>
      <c r="G101" s="246" t="str">
        <f t="shared" si="88"/>
        <v/>
      </c>
      <c r="H101" s="281" t="str">
        <f t="shared" si="82"/>
        <v/>
      </c>
      <c r="I101" s="265" t="str">
        <f t="shared" si="83"/>
        <v/>
      </c>
      <c r="J101" s="247" t="str">
        <f t="shared" si="89"/>
        <v/>
      </c>
      <c r="K101" s="239"/>
      <c r="L101" s="240">
        <f t="shared" si="84"/>
        <v>0</v>
      </c>
      <c r="M101" s="241">
        <f t="shared" si="90"/>
        <v>0.03</v>
      </c>
      <c r="N101" s="242">
        <f t="shared" si="65"/>
        <v>0</v>
      </c>
      <c r="O101" s="242">
        <f t="shared" si="66"/>
        <v>0</v>
      </c>
      <c r="P101" s="243">
        <f t="shared" si="67"/>
        <v>0</v>
      </c>
      <c r="Q101" s="243">
        <f t="shared" si="68"/>
        <v>0</v>
      </c>
      <c r="S101" s="225">
        <f t="shared" si="85"/>
        <v>0</v>
      </c>
      <c r="T101" s="226">
        <f t="shared" si="86"/>
        <v>0</v>
      </c>
      <c r="V101" s="123"/>
      <c r="W101" s="123"/>
      <c r="X101" s="123"/>
      <c r="Y101" s="123"/>
      <c r="AA101" s="190" t="e">
        <f t="shared" si="69"/>
        <v>#VALUE!</v>
      </c>
      <c r="AB101" s="190" t="e">
        <f t="shared" si="70"/>
        <v>#VALUE!</v>
      </c>
      <c r="AC101" s="191" t="e">
        <f t="shared" ca="1" si="71"/>
        <v>#VALUE!</v>
      </c>
      <c r="AD101" s="192">
        <f t="shared" ca="1" si="91"/>
        <v>44387</v>
      </c>
      <c r="AE101" s="191" t="e">
        <f t="shared" ca="1" si="72"/>
        <v>#VALUE!</v>
      </c>
      <c r="AF101" s="190" t="e">
        <f t="shared" si="73"/>
        <v>#VALUE!</v>
      </c>
      <c r="AG101" s="190" t="e">
        <f t="shared" si="74"/>
        <v>#VALUE!</v>
      </c>
      <c r="AH101" s="190" t="e">
        <f t="shared" si="75"/>
        <v>#VALUE!</v>
      </c>
      <c r="AI101" s="190" t="e">
        <f t="shared" si="76"/>
        <v>#VALUE!</v>
      </c>
      <c r="AJ101" s="190" t="e">
        <f t="shared" si="77"/>
        <v>#VALUE!</v>
      </c>
      <c r="AK101" s="190" t="e">
        <f t="shared" si="78"/>
        <v>#VALUE!</v>
      </c>
      <c r="AL101" s="190">
        <f t="shared" si="79"/>
        <v>0</v>
      </c>
    </row>
    <row r="102" spans="1:38" ht="23.25" customHeight="1" x14ac:dyDescent="0.15">
      <c r="A102" s="260">
        <f t="shared" si="80"/>
        <v>95</v>
      </c>
      <c r="B102" s="282" t="str">
        <f t="shared" si="87"/>
        <v>A팀</v>
      </c>
      <c r="C102" s="232"/>
      <c r="D102" s="233"/>
      <c r="E102" s="248" t="str">
        <f t="shared" si="81"/>
        <v/>
      </c>
      <c r="F102" s="248"/>
      <c r="G102" s="246" t="str">
        <f t="shared" si="88"/>
        <v/>
      </c>
      <c r="H102" s="281" t="str">
        <f t="shared" si="82"/>
        <v/>
      </c>
      <c r="I102" s="265" t="str">
        <f t="shared" si="83"/>
        <v/>
      </c>
      <c r="J102" s="247" t="str">
        <f t="shared" si="89"/>
        <v/>
      </c>
      <c r="K102" s="239"/>
      <c r="L102" s="240">
        <f t="shared" si="84"/>
        <v>0</v>
      </c>
      <c r="M102" s="241">
        <f t="shared" si="90"/>
        <v>0.03</v>
      </c>
      <c r="N102" s="242">
        <f t="shared" si="65"/>
        <v>0</v>
      </c>
      <c r="O102" s="242">
        <f t="shared" si="66"/>
        <v>0</v>
      </c>
      <c r="P102" s="243">
        <f t="shared" si="67"/>
        <v>0</v>
      </c>
      <c r="Q102" s="243">
        <f t="shared" si="68"/>
        <v>0</v>
      </c>
      <c r="S102" s="225">
        <f t="shared" si="85"/>
        <v>0</v>
      </c>
      <c r="T102" s="226">
        <f t="shared" si="86"/>
        <v>0</v>
      </c>
      <c r="V102" s="123"/>
      <c r="W102" s="123"/>
      <c r="X102" s="123"/>
      <c r="Y102" s="123"/>
      <c r="AA102" s="190" t="e">
        <f t="shared" si="69"/>
        <v>#VALUE!</v>
      </c>
      <c r="AB102" s="190" t="e">
        <f t="shared" si="70"/>
        <v>#VALUE!</v>
      </c>
      <c r="AC102" s="191" t="e">
        <f t="shared" ca="1" si="71"/>
        <v>#VALUE!</v>
      </c>
      <c r="AD102" s="192">
        <f t="shared" ca="1" si="91"/>
        <v>44387</v>
      </c>
      <c r="AE102" s="191" t="e">
        <f t="shared" ca="1" si="72"/>
        <v>#VALUE!</v>
      </c>
      <c r="AF102" s="190" t="e">
        <f t="shared" si="73"/>
        <v>#VALUE!</v>
      </c>
      <c r="AG102" s="190" t="e">
        <f t="shared" si="74"/>
        <v>#VALUE!</v>
      </c>
      <c r="AH102" s="190" t="e">
        <f t="shared" si="75"/>
        <v>#VALUE!</v>
      </c>
      <c r="AI102" s="190" t="e">
        <f t="shared" si="76"/>
        <v>#VALUE!</v>
      </c>
      <c r="AJ102" s="190" t="e">
        <f t="shared" si="77"/>
        <v>#VALUE!</v>
      </c>
      <c r="AK102" s="190" t="e">
        <f t="shared" si="78"/>
        <v>#VALUE!</v>
      </c>
      <c r="AL102" s="190">
        <f t="shared" si="79"/>
        <v>0</v>
      </c>
    </row>
    <row r="103" spans="1:38" ht="23.25" customHeight="1" x14ac:dyDescent="0.15">
      <c r="A103" s="260">
        <f t="shared" si="80"/>
        <v>96</v>
      </c>
      <c r="B103" s="282" t="str">
        <f t="shared" si="87"/>
        <v>A팀</v>
      </c>
      <c r="C103" s="232"/>
      <c r="D103" s="233"/>
      <c r="E103" s="248" t="str">
        <f t="shared" si="81"/>
        <v/>
      </c>
      <c r="F103" s="248"/>
      <c r="G103" s="246" t="str">
        <f t="shared" si="88"/>
        <v/>
      </c>
      <c r="H103" s="281" t="str">
        <f t="shared" si="82"/>
        <v/>
      </c>
      <c r="I103" s="265" t="str">
        <f t="shared" si="83"/>
        <v/>
      </c>
      <c r="J103" s="247" t="str">
        <f t="shared" si="89"/>
        <v/>
      </c>
      <c r="K103" s="239"/>
      <c r="L103" s="240">
        <f t="shared" si="84"/>
        <v>0</v>
      </c>
      <c r="M103" s="241">
        <f t="shared" si="90"/>
        <v>0.03</v>
      </c>
      <c r="N103" s="242">
        <f t="shared" si="65"/>
        <v>0</v>
      </c>
      <c r="O103" s="242">
        <f t="shared" si="66"/>
        <v>0</v>
      </c>
      <c r="P103" s="243">
        <f t="shared" si="67"/>
        <v>0</v>
      </c>
      <c r="Q103" s="243">
        <f t="shared" si="68"/>
        <v>0</v>
      </c>
      <c r="S103" s="225">
        <f t="shared" si="85"/>
        <v>0</v>
      </c>
      <c r="T103" s="226">
        <f t="shared" si="86"/>
        <v>0</v>
      </c>
      <c r="V103" s="123"/>
      <c r="W103" s="123"/>
      <c r="X103" s="123"/>
      <c r="Y103" s="123"/>
      <c r="AA103" s="190" t="e">
        <f t="shared" si="69"/>
        <v>#VALUE!</v>
      </c>
      <c r="AB103" s="190" t="e">
        <f t="shared" si="70"/>
        <v>#VALUE!</v>
      </c>
      <c r="AC103" s="191" t="e">
        <f t="shared" ca="1" si="71"/>
        <v>#VALUE!</v>
      </c>
      <c r="AD103" s="192">
        <f t="shared" ca="1" si="91"/>
        <v>44387</v>
      </c>
      <c r="AE103" s="191" t="e">
        <f t="shared" ca="1" si="72"/>
        <v>#VALUE!</v>
      </c>
      <c r="AF103" s="190" t="e">
        <f t="shared" si="73"/>
        <v>#VALUE!</v>
      </c>
      <c r="AG103" s="190" t="e">
        <f t="shared" si="74"/>
        <v>#VALUE!</v>
      </c>
      <c r="AH103" s="190" t="e">
        <f t="shared" si="75"/>
        <v>#VALUE!</v>
      </c>
      <c r="AI103" s="190" t="e">
        <f t="shared" si="76"/>
        <v>#VALUE!</v>
      </c>
      <c r="AJ103" s="190" t="e">
        <f t="shared" si="77"/>
        <v>#VALUE!</v>
      </c>
      <c r="AK103" s="190" t="e">
        <f t="shared" si="78"/>
        <v>#VALUE!</v>
      </c>
      <c r="AL103" s="190">
        <f t="shared" si="79"/>
        <v>0</v>
      </c>
    </row>
    <row r="104" spans="1:38" ht="23.25" customHeight="1" x14ac:dyDescent="0.15">
      <c r="A104" s="260">
        <f t="shared" si="80"/>
        <v>97</v>
      </c>
      <c r="B104" s="282" t="str">
        <f t="shared" si="87"/>
        <v>A팀</v>
      </c>
      <c r="C104" s="232"/>
      <c r="D104" s="233"/>
      <c r="E104" s="248" t="str">
        <f t="shared" si="81"/>
        <v/>
      </c>
      <c r="F104" s="248"/>
      <c r="G104" s="246" t="str">
        <f t="shared" si="88"/>
        <v/>
      </c>
      <c r="H104" s="281" t="str">
        <f t="shared" si="82"/>
        <v/>
      </c>
      <c r="I104" s="265" t="str">
        <f t="shared" si="83"/>
        <v/>
      </c>
      <c r="J104" s="247" t="str">
        <f t="shared" si="89"/>
        <v/>
      </c>
      <c r="K104" s="239"/>
      <c r="L104" s="240">
        <f t="shared" si="84"/>
        <v>0</v>
      </c>
      <c r="M104" s="241">
        <f t="shared" si="90"/>
        <v>0.03</v>
      </c>
      <c r="N104" s="242">
        <f t="shared" si="65"/>
        <v>0</v>
      </c>
      <c r="O104" s="242">
        <f t="shared" si="66"/>
        <v>0</v>
      </c>
      <c r="P104" s="243">
        <f t="shared" si="67"/>
        <v>0</v>
      </c>
      <c r="Q104" s="243">
        <f t="shared" si="68"/>
        <v>0</v>
      </c>
      <c r="S104" s="225">
        <f t="shared" si="85"/>
        <v>0</v>
      </c>
      <c r="T104" s="226">
        <f t="shared" si="86"/>
        <v>0</v>
      </c>
      <c r="V104" s="123"/>
      <c r="W104" s="123"/>
      <c r="X104" s="123"/>
      <c r="Y104" s="123"/>
      <c r="AA104" s="190" t="e">
        <f t="shared" si="69"/>
        <v>#VALUE!</v>
      </c>
      <c r="AB104" s="190" t="e">
        <f t="shared" si="70"/>
        <v>#VALUE!</v>
      </c>
      <c r="AC104" s="191" t="e">
        <f t="shared" ca="1" si="71"/>
        <v>#VALUE!</v>
      </c>
      <c r="AD104" s="192">
        <f t="shared" ca="1" si="91"/>
        <v>44387</v>
      </c>
      <c r="AE104" s="191" t="e">
        <f t="shared" ca="1" si="72"/>
        <v>#VALUE!</v>
      </c>
      <c r="AF104" s="190" t="e">
        <f t="shared" si="73"/>
        <v>#VALUE!</v>
      </c>
      <c r="AG104" s="190" t="e">
        <f t="shared" si="74"/>
        <v>#VALUE!</v>
      </c>
      <c r="AH104" s="190" t="e">
        <f t="shared" si="75"/>
        <v>#VALUE!</v>
      </c>
      <c r="AI104" s="190" t="e">
        <f t="shared" si="76"/>
        <v>#VALUE!</v>
      </c>
      <c r="AJ104" s="190" t="e">
        <f t="shared" si="77"/>
        <v>#VALUE!</v>
      </c>
      <c r="AK104" s="190" t="e">
        <f t="shared" si="78"/>
        <v>#VALUE!</v>
      </c>
      <c r="AL104" s="190">
        <f t="shared" si="79"/>
        <v>0</v>
      </c>
    </row>
    <row r="105" spans="1:38" ht="23.25" customHeight="1" x14ac:dyDescent="0.15">
      <c r="A105" s="260">
        <f t="shared" si="80"/>
        <v>98</v>
      </c>
      <c r="B105" s="282" t="str">
        <f t="shared" si="87"/>
        <v>A팀</v>
      </c>
      <c r="C105" s="232"/>
      <c r="D105" s="233"/>
      <c r="E105" s="248" t="str">
        <f t="shared" si="81"/>
        <v/>
      </c>
      <c r="F105" s="248"/>
      <c r="G105" s="246" t="str">
        <f t="shared" si="88"/>
        <v/>
      </c>
      <c r="H105" s="281" t="str">
        <f t="shared" si="82"/>
        <v/>
      </c>
      <c r="I105" s="265" t="str">
        <f t="shared" si="83"/>
        <v/>
      </c>
      <c r="J105" s="247" t="str">
        <f t="shared" si="89"/>
        <v/>
      </c>
      <c r="K105" s="239"/>
      <c r="L105" s="240">
        <f t="shared" si="84"/>
        <v>0</v>
      </c>
      <c r="M105" s="241">
        <f t="shared" si="90"/>
        <v>0.03</v>
      </c>
      <c r="N105" s="242">
        <f t="shared" si="65"/>
        <v>0</v>
      </c>
      <c r="O105" s="242">
        <f t="shared" si="66"/>
        <v>0</v>
      </c>
      <c r="P105" s="243">
        <f t="shared" si="67"/>
        <v>0</v>
      </c>
      <c r="Q105" s="243">
        <f t="shared" si="68"/>
        <v>0</v>
      </c>
      <c r="S105" s="225">
        <f t="shared" si="85"/>
        <v>0</v>
      </c>
      <c r="T105" s="226">
        <f t="shared" si="86"/>
        <v>0</v>
      </c>
      <c r="V105" s="123"/>
      <c r="W105" s="123"/>
      <c r="X105" s="123"/>
      <c r="Y105" s="123"/>
      <c r="AA105" s="190" t="e">
        <f t="shared" si="69"/>
        <v>#VALUE!</v>
      </c>
      <c r="AB105" s="190" t="e">
        <f t="shared" si="70"/>
        <v>#VALUE!</v>
      </c>
      <c r="AC105" s="191" t="e">
        <f t="shared" ca="1" si="71"/>
        <v>#VALUE!</v>
      </c>
      <c r="AD105" s="192">
        <f t="shared" ca="1" si="91"/>
        <v>44387</v>
      </c>
      <c r="AE105" s="191" t="e">
        <f t="shared" ca="1" si="72"/>
        <v>#VALUE!</v>
      </c>
      <c r="AF105" s="190" t="e">
        <f t="shared" si="73"/>
        <v>#VALUE!</v>
      </c>
      <c r="AG105" s="190" t="e">
        <f t="shared" si="74"/>
        <v>#VALUE!</v>
      </c>
      <c r="AH105" s="190" t="e">
        <f t="shared" si="75"/>
        <v>#VALUE!</v>
      </c>
      <c r="AI105" s="190" t="e">
        <f t="shared" si="76"/>
        <v>#VALUE!</v>
      </c>
      <c r="AJ105" s="190" t="e">
        <f t="shared" si="77"/>
        <v>#VALUE!</v>
      </c>
      <c r="AK105" s="190" t="e">
        <f t="shared" si="78"/>
        <v>#VALUE!</v>
      </c>
      <c r="AL105" s="190">
        <f t="shared" si="79"/>
        <v>0</v>
      </c>
    </row>
    <row r="106" spans="1:38" ht="23.25" customHeight="1" x14ac:dyDescent="0.15">
      <c r="A106" s="260">
        <f t="shared" si="80"/>
        <v>99</v>
      </c>
      <c r="B106" s="282" t="str">
        <f t="shared" si="87"/>
        <v>A팀</v>
      </c>
      <c r="C106" s="232"/>
      <c r="D106" s="233"/>
      <c r="E106" s="248" t="str">
        <f t="shared" si="81"/>
        <v/>
      </c>
      <c r="F106" s="248"/>
      <c r="G106" s="246" t="str">
        <f t="shared" si="88"/>
        <v/>
      </c>
      <c r="H106" s="281" t="str">
        <f t="shared" si="82"/>
        <v/>
      </c>
      <c r="I106" s="265" t="str">
        <f t="shared" si="83"/>
        <v/>
      </c>
      <c r="J106" s="247" t="str">
        <f t="shared" si="89"/>
        <v/>
      </c>
      <c r="K106" s="239"/>
      <c r="L106" s="240">
        <f t="shared" si="84"/>
        <v>0</v>
      </c>
      <c r="M106" s="241">
        <f t="shared" si="90"/>
        <v>0.03</v>
      </c>
      <c r="N106" s="242">
        <f t="shared" si="65"/>
        <v>0</v>
      </c>
      <c r="O106" s="242">
        <f t="shared" si="66"/>
        <v>0</v>
      </c>
      <c r="P106" s="243">
        <f t="shared" si="67"/>
        <v>0</v>
      </c>
      <c r="Q106" s="243">
        <f t="shared" si="68"/>
        <v>0</v>
      </c>
      <c r="S106" s="225">
        <f t="shared" si="85"/>
        <v>0</v>
      </c>
      <c r="T106" s="226">
        <f t="shared" si="86"/>
        <v>0</v>
      </c>
      <c r="V106" s="123"/>
      <c r="W106" s="123"/>
      <c r="X106" s="123"/>
      <c r="Y106" s="123"/>
      <c r="AA106" s="190" t="e">
        <f t="shared" si="69"/>
        <v>#VALUE!</v>
      </c>
      <c r="AB106" s="190" t="e">
        <f t="shared" si="70"/>
        <v>#VALUE!</v>
      </c>
      <c r="AC106" s="191" t="e">
        <f t="shared" ca="1" si="71"/>
        <v>#VALUE!</v>
      </c>
      <c r="AD106" s="192">
        <f t="shared" ca="1" si="91"/>
        <v>44387</v>
      </c>
      <c r="AE106" s="191" t="e">
        <f t="shared" ca="1" si="72"/>
        <v>#VALUE!</v>
      </c>
      <c r="AF106" s="190" t="e">
        <f t="shared" si="73"/>
        <v>#VALUE!</v>
      </c>
      <c r="AG106" s="190" t="e">
        <f t="shared" si="74"/>
        <v>#VALUE!</v>
      </c>
      <c r="AH106" s="190" t="e">
        <f t="shared" si="75"/>
        <v>#VALUE!</v>
      </c>
      <c r="AI106" s="190" t="e">
        <f t="shared" si="76"/>
        <v>#VALUE!</v>
      </c>
      <c r="AJ106" s="190" t="e">
        <f t="shared" si="77"/>
        <v>#VALUE!</v>
      </c>
      <c r="AK106" s="190" t="e">
        <f t="shared" si="78"/>
        <v>#VALUE!</v>
      </c>
      <c r="AL106" s="190">
        <f t="shared" si="79"/>
        <v>0</v>
      </c>
    </row>
    <row r="107" spans="1:38" ht="23.25" customHeight="1" x14ac:dyDescent="0.15">
      <c r="A107" s="260">
        <f t="shared" si="80"/>
        <v>100</v>
      </c>
      <c r="B107" s="282" t="str">
        <f t="shared" si="87"/>
        <v>A팀</v>
      </c>
      <c r="C107" s="232"/>
      <c r="D107" s="233"/>
      <c r="E107" s="248" t="str">
        <f t="shared" si="81"/>
        <v/>
      </c>
      <c r="F107" s="248"/>
      <c r="G107" s="246" t="str">
        <f t="shared" si="88"/>
        <v/>
      </c>
      <c r="H107" s="281" t="str">
        <f t="shared" si="82"/>
        <v/>
      </c>
      <c r="I107" s="265" t="str">
        <f t="shared" si="83"/>
        <v/>
      </c>
      <c r="J107" s="247" t="str">
        <f t="shared" si="89"/>
        <v/>
      </c>
      <c r="K107" s="239"/>
      <c r="L107" s="240">
        <f t="shared" si="84"/>
        <v>0</v>
      </c>
      <c r="M107" s="241">
        <f t="shared" si="90"/>
        <v>0.03</v>
      </c>
      <c r="N107" s="242">
        <f t="shared" si="65"/>
        <v>0</v>
      </c>
      <c r="O107" s="242">
        <f t="shared" si="66"/>
        <v>0</v>
      </c>
      <c r="P107" s="243">
        <f t="shared" si="67"/>
        <v>0</v>
      </c>
      <c r="Q107" s="243">
        <f t="shared" si="68"/>
        <v>0</v>
      </c>
      <c r="S107" s="225">
        <f t="shared" si="85"/>
        <v>0</v>
      </c>
      <c r="T107" s="226">
        <f t="shared" si="86"/>
        <v>0</v>
      </c>
      <c r="V107" s="123"/>
      <c r="W107" s="123"/>
      <c r="X107" s="123"/>
      <c r="Y107" s="123"/>
      <c r="AA107" s="190" t="e">
        <f t="shared" si="69"/>
        <v>#VALUE!</v>
      </c>
      <c r="AB107" s="190" t="e">
        <f t="shared" si="70"/>
        <v>#VALUE!</v>
      </c>
      <c r="AC107" s="191" t="e">
        <f t="shared" ca="1" si="71"/>
        <v>#VALUE!</v>
      </c>
      <c r="AD107" s="192">
        <f t="shared" ca="1" si="91"/>
        <v>44387</v>
      </c>
      <c r="AE107" s="191" t="e">
        <f t="shared" ca="1" si="72"/>
        <v>#VALUE!</v>
      </c>
      <c r="AF107" s="190" t="e">
        <f t="shared" si="73"/>
        <v>#VALUE!</v>
      </c>
      <c r="AG107" s="190" t="e">
        <f t="shared" si="74"/>
        <v>#VALUE!</v>
      </c>
      <c r="AH107" s="190" t="e">
        <f t="shared" si="75"/>
        <v>#VALUE!</v>
      </c>
      <c r="AI107" s="190" t="e">
        <f t="shared" si="76"/>
        <v>#VALUE!</v>
      </c>
      <c r="AJ107" s="190" t="e">
        <f t="shared" si="77"/>
        <v>#VALUE!</v>
      </c>
      <c r="AK107" s="190" t="e">
        <f t="shared" si="78"/>
        <v>#VALUE!</v>
      </c>
      <c r="AL107" s="190">
        <f t="shared" si="79"/>
        <v>0</v>
      </c>
    </row>
    <row r="108" spans="1:38" ht="23.25" customHeight="1" x14ac:dyDescent="0.15">
      <c r="A108" s="344" t="s">
        <v>599</v>
      </c>
      <c r="B108" s="344"/>
      <c r="C108" s="344"/>
      <c r="D108" s="250">
        <f>COUNT(K8:K27)</f>
        <v>0</v>
      </c>
      <c r="E108" s="344" t="s">
        <v>600</v>
      </c>
      <c r="F108" s="344"/>
      <c r="G108" s="344"/>
      <c r="H108" s="344"/>
      <c r="I108" s="344"/>
      <c r="J108" s="260"/>
      <c r="K108" s="244">
        <f>SUM(K8:K27)</f>
        <v>0</v>
      </c>
      <c r="L108" s="244">
        <f>SUM(L8:L27)</f>
        <v>0</v>
      </c>
      <c r="M108" s="251"/>
      <c r="N108" s="244">
        <f>SUM(N8:N27)</f>
        <v>0</v>
      </c>
      <c r="O108" s="244">
        <f t="shared" ref="O108:Q108" si="92">SUM(O8:O27)</f>
        <v>0</v>
      </c>
      <c r="P108" s="244">
        <f t="shared" si="92"/>
        <v>0</v>
      </c>
      <c r="Q108" s="244">
        <f t="shared" si="92"/>
        <v>0</v>
      </c>
    </row>
    <row r="109" spans="1:38" x14ac:dyDescent="0.15">
      <c r="L109" s="254" t="s">
        <v>630</v>
      </c>
    </row>
    <row r="110" spans="1:38" x14ac:dyDescent="0.15">
      <c r="K110" s="230" t="s">
        <v>420</v>
      </c>
      <c r="L110" s="252">
        <f>L108-K108</f>
        <v>0</v>
      </c>
    </row>
  </sheetData>
  <mergeCells count="28">
    <mergeCell ref="A108:C108"/>
    <mergeCell ref="E108:I108"/>
    <mergeCell ref="P6:P7"/>
    <mergeCell ref="Q6:Q7"/>
    <mergeCell ref="S6:S7"/>
    <mergeCell ref="A6:A7"/>
    <mergeCell ref="B6:B7"/>
    <mergeCell ref="C6:C7"/>
    <mergeCell ref="D6:D7"/>
    <mergeCell ref="E6:G6"/>
    <mergeCell ref="H6:H7"/>
    <mergeCell ref="T6:T7"/>
    <mergeCell ref="X6:X7"/>
    <mergeCell ref="Y6:Y7"/>
    <mergeCell ref="I6:I7"/>
    <mergeCell ref="J6:J7"/>
    <mergeCell ref="K6:K7"/>
    <mergeCell ref="L6:L7"/>
    <mergeCell ref="N6:N7"/>
    <mergeCell ref="O6:O7"/>
    <mergeCell ref="A4:C4"/>
    <mergeCell ref="G4:M4"/>
    <mergeCell ref="N4:O4"/>
    <mergeCell ref="A1:K1"/>
    <mergeCell ref="P2:Q2"/>
    <mergeCell ref="A3:C3"/>
    <mergeCell ref="G3:H3"/>
    <mergeCell ref="J3:K3"/>
  </mergeCells>
  <phoneticPr fontId="2" type="noConversion"/>
  <conditionalFormatting sqref="AL8:AL27">
    <cfRule type="cellIs" dxfId="243" priority="41" operator="equal">
      <formula>13</formula>
    </cfRule>
    <cfRule type="cellIs" dxfId="242" priority="42" operator="equal">
      <formula>"고용허가체크"</formula>
    </cfRule>
  </conditionalFormatting>
  <conditionalFormatting sqref="AJ8:AJ27">
    <cfRule type="cellIs" dxfId="241" priority="40" operator="greaterThan">
      <formula>0</formula>
    </cfRule>
  </conditionalFormatting>
  <conditionalFormatting sqref="AK8:AK27 AB8:AB27">
    <cfRule type="cellIs" dxfId="240" priority="39" operator="equal">
      <formula>"주민오류"</formula>
    </cfRule>
  </conditionalFormatting>
  <conditionalFormatting sqref="AH8:AH27">
    <cfRule type="cellIs" dxfId="239" priority="38" operator="equal">
      <formula>"외국인"</formula>
    </cfRule>
  </conditionalFormatting>
  <conditionalFormatting sqref="AI8:AI27">
    <cfRule type="cellIs" dxfId="238" priority="37" operator="equal">
      <formula>"고용허가체크"</formula>
    </cfRule>
  </conditionalFormatting>
  <conditionalFormatting sqref="Q3">
    <cfRule type="cellIs" dxfId="237" priority="35" operator="equal">
      <formula>"사업자오류"</formula>
    </cfRule>
    <cfRule type="cellIs" dxfId="236" priority="36" operator="equal">
      <formula>"OK"</formula>
    </cfRule>
  </conditionalFormatting>
  <conditionalFormatting sqref="D9">
    <cfRule type="expression" priority="34">
      <formula>"COUNT(13)"</formula>
    </cfRule>
  </conditionalFormatting>
  <conditionalFormatting sqref="AL28:AL47">
    <cfRule type="cellIs" dxfId="235" priority="32" operator="equal">
      <formula>13</formula>
    </cfRule>
    <cfRule type="cellIs" dxfId="234" priority="33" operator="equal">
      <formula>"고용허가체크"</formula>
    </cfRule>
  </conditionalFormatting>
  <conditionalFormatting sqref="AJ28:AJ47">
    <cfRule type="cellIs" dxfId="233" priority="31" operator="greaterThan">
      <formula>0</formula>
    </cfRule>
  </conditionalFormatting>
  <conditionalFormatting sqref="AK28:AK47 AB28:AB47">
    <cfRule type="cellIs" dxfId="232" priority="30" operator="equal">
      <formula>"주민오류"</formula>
    </cfRule>
  </conditionalFormatting>
  <conditionalFormatting sqref="AH28:AH47">
    <cfRule type="cellIs" dxfId="231" priority="29" operator="equal">
      <formula>"외국인"</formula>
    </cfRule>
  </conditionalFormatting>
  <conditionalFormatting sqref="AI28:AI47">
    <cfRule type="cellIs" dxfId="230" priority="28" operator="equal">
      <formula>"고용허가체크"</formula>
    </cfRule>
  </conditionalFormatting>
  <conditionalFormatting sqref="D29">
    <cfRule type="expression" priority="27">
      <formula>"COUNT(13)"</formula>
    </cfRule>
  </conditionalFormatting>
  <conditionalFormatting sqref="AL48:AL67">
    <cfRule type="cellIs" dxfId="229" priority="25" operator="equal">
      <formula>13</formula>
    </cfRule>
    <cfRule type="cellIs" dxfId="228" priority="26" operator="equal">
      <formula>"고용허가체크"</formula>
    </cfRule>
  </conditionalFormatting>
  <conditionalFormatting sqref="AJ48:AJ67">
    <cfRule type="cellIs" dxfId="227" priority="24" operator="greaterThan">
      <formula>0</formula>
    </cfRule>
  </conditionalFormatting>
  <conditionalFormatting sqref="AK48:AK67 AB48:AB67">
    <cfRule type="cellIs" dxfId="226" priority="23" operator="equal">
      <formula>"주민오류"</formula>
    </cfRule>
  </conditionalFormatting>
  <conditionalFormatting sqref="AH48:AH67">
    <cfRule type="cellIs" dxfId="225" priority="22" operator="equal">
      <formula>"외국인"</formula>
    </cfRule>
  </conditionalFormatting>
  <conditionalFormatting sqref="AI48:AI67">
    <cfRule type="cellIs" dxfId="224" priority="21" operator="equal">
      <formula>"고용허가체크"</formula>
    </cfRule>
  </conditionalFormatting>
  <conditionalFormatting sqref="D49">
    <cfRule type="expression" priority="20">
      <formula>"COUNT(13)"</formula>
    </cfRule>
  </conditionalFormatting>
  <conditionalFormatting sqref="AL68:AL87">
    <cfRule type="cellIs" dxfId="223" priority="18" operator="equal">
      <formula>13</formula>
    </cfRule>
    <cfRule type="cellIs" dxfId="222" priority="19" operator="equal">
      <formula>"고용허가체크"</formula>
    </cfRule>
  </conditionalFormatting>
  <conditionalFormatting sqref="AJ68:AJ87">
    <cfRule type="cellIs" dxfId="221" priority="17" operator="greaterThan">
      <formula>0</formula>
    </cfRule>
  </conditionalFormatting>
  <conditionalFormatting sqref="AK68:AK87 AB68:AB87">
    <cfRule type="cellIs" dxfId="220" priority="16" operator="equal">
      <formula>"주민오류"</formula>
    </cfRule>
  </conditionalFormatting>
  <conditionalFormatting sqref="AH68:AH87">
    <cfRule type="cellIs" dxfId="219" priority="15" operator="equal">
      <formula>"외국인"</formula>
    </cfRule>
  </conditionalFormatting>
  <conditionalFormatting sqref="AI68:AI87">
    <cfRule type="cellIs" dxfId="218" priority="14" operator="equal">
      <formula>"고용허가체크"</formula>
    </cfRule>
  </conditionalFormatting>
  <conditionalFormatting sqref="D69">
    <cfRule type="expression" priority="13">
      <formula>"COUNT(13)"</formula>
    </cfRule>
  </conditionalFormatting>
  <conditionalFormatting sqref="AL88:AL101">
    <cfRule type="cellIs" dxfId="217" priority="11" operator="equal">
      <formula>13</formula>
    </cfRule>
    <cfRule type="cellIs" dxfId="216" priority="12" operator="equal">
      <formula>"고용허가체크"</formula>
    </cfRule>
  </conditionalFormatting>
  <conditionalFormatting sqref="AJ88:AJ101">
    <cfRule type="cellIs" dxfId="215" priority="10" operator="greaterThan">
      <formula>0</formula>
    </cfRule>
  </conditionalFormatting>
  <conditionalFormatting sqref="AK88:AK101 AB88:AB101">
    <cfRule type="cellIs" dxfId="214" priority="9" operator="equal">
      <formula>"주민오류"</formula>
    </cfRule>
  </conditionalFormatting>
  <conditionalFormatting sqref="AH88:AH101">
    <cfRule type="cellIs" dxfId="213" priority="8" operator="equal">
      <formula>"외국인"</formula>
    </cfRule>
  </conditionalFormatting>
  <conditionalFormatting sqref="AI88:AI101">
    <cfRule type="cellIs" dxfId="212" priority="7" operator="equal">
      <formula>"고용허가체크"</formula>
    </cfRule>
  </conditionalFormatting>
  <conditionalFormatting sqref="AL102:AL107">
    <cfRule type="cellIs" dxfId="211" priority="5" operator="equal">
      <formula>13</formula>
    </cfRule>
    <cfRule type="cellIs" dxfId="210" priority="6" operator="equal">
      <formula>"고용허가체크"</formula>
    </cfRule>
  </conditionalFormatting>
  <conditionalFormatting sqref="AJ102:AJ107">
    <cfRule type="cellIs" dxfId="209" priority="4" operator="greaterThan">
      <formula>0</formula>
    </cfRule>
  </conditionalFormatting>
  <conditionalFormatting sqref="AK102:AK107 AB102:AB107">
    <cfRule type="cellIs" dxfId="208" priority="3" operator="equal">
      <formula>"주민오류"</formula>
    </cfRule>
  </conditionalFormatting>
  <conditionalFormatting sqref="AH102:AH107">
    <cfRule type="cellIs" dxfId="207" priority="2" operator="equal">
      <formula>"외국인"</formula>
    </cfRule>
  </conditionalFormatting>
  <conditionalFormatting sqref="AI102:AI107">
    <cfRule type="cellIs" dxfId="206"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84994"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84995"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84996"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84997"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84998"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84999"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85000"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85001"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85002" r:id="rId13" name="Drop Down 10">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F7D9B-55F1-4226-B857-217CA8B45AEB}">
  <dimension ref="A1:AL110"/>
  <sheetViews>
    <sheetView showGridLines="0" workbookViewId="0">
      <pane ySplit="7" topLeftCell="A8" activePane="bottomLeft" state="frozen"/>
      <selection pane="bottomLeft" activeCell="N5" sqref="N5"/>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55" t="s">
        <v>596</v>
      </c>
      <c r="F3" s="254"/>
      <c r="G3" s="368" t="str">
        <f>기본입력사항!$D$3</f>
        <v>주황규</v>
      </c>
      <c r="H3" s="368"/>
      <c r="I3" s="255" t="s">
        <v>638</v>
      </c>
      <c r="J3" s="356">
        <v>44440</v>
      </c>
      <c r="K3" s="356"/>
      <c r="N3" s="266">
        <v>1</v>
      </c>
      <c r="P3" s="230">
        <f>IF(10-MOD(MID(D4,1,1)*1+MID(D4,2,1)*3+MID(D4,3,1)*7+MID(D4,4,1)*1+MID(D4,5,1)*3+MID(D4,6,1)*7+MID(D4,7,1)*1+MID(D4,8,1)*3+INT((MID(D4,9,1)*5)/10)+MOD(MID(D4,9,1)*5,10),10)=10,0,10-MOD(MID(D4,1,1)*1+MID(D4,2,1)*3+MID(D4,3,1)*7+MID(D4,4,1)*1+MID(D4,5,1)*3+MID(D4,6,1)*7+MID(D4,7,1)*1+MID(D4,8,1)*3+INT((MID(D4,9,1)*5)/10)+MOD(MID(D4,9,1)*5,10),10))</f>
        <v>7</v>
      </c>
      <c r="Q3" s="257"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58" t="s">
        <v>601</v>
      </c>
      <c r="W6" s="258"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1</v>
      </c>
      <c r="H7" s="371"/>
      <c r="I7" s="371"/>
      <c r="J7" s="371"/>
      <c r="K7" s="370"/>
      <c r="L7" s="370"/>
      <c r="M7" s="279">
        <v>0.03</v>
      </c>
      <c r="N7" s="370"/>
      <c r="O7" s="370"/>
      <c r="P7" s="370"/>
      <c r="Q7" s="370"/>
      <c r="S7" s="340"/>
      <c r="T7" s="343"/>
      <c r="V7" s="259" t="s">
        <v>603</v>
      </c>
      <c r="W7" s="259"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44440</v>
      </c>
      <c r="I8" s="271">
        <f>IF(H8="","",CHOOSE($R$3,EOMONTH($H$8,0),EOMONTH($H$8,0)+5,EOMONTH($H$8,0)+10,EOMONTH($H$8,0)+15,EOMONTH($H$8,0)+20))</f>
        <v>44469</v>
      </c>
      <c r="J8" s="272" t="str">
        <f>TEXT(I8,"aaa")</f>
        <v>목</v>
      </c>
      <c r="K8" s="273"/>
      <c r="L8" s="274">
        <f t="shared" ref="L8:L71" si="0">IF(OR($N$3=1,K8&lt;=33330),K8,TRUNC(K8/96.7%,-1))</f>
        <v>0</v>
      </c>
      <c r="M8" s="275">
        <f>$M$7</f>
        <v>0.03</v>
      </c>
      <c r="N8" s="276">
        <f>IF(L8&gt;33330,TRUNC(L8*$M$7,-1),0)</f>
        <v>0</v>
      </c>
      <c r="O8" s="276">
        <f>TRUNC(N8*10%,-1)</f>
        <v>0</v>
      </c>
      <c r="P8" s="277">
        <f>SUM(N8:O8)</f>
        <v>0</v>
      </c>
      <c r="Q8" s="277">
        <f>L8-P8</f>
        <v>0</v>
      </c>
      <c r="S8" s="225">
        <f t="shared" ref="S8:S71" si="1">IF($N$3=2,L8-(Q8-K8),0)</f>
        <v>0</v>
      </c>
      <c r="T8" s="226">
        <f t="shared" ref="T8:T71"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60">
        <f>A8+1</f>
        <v>2</v>
      </c>
      <c r="B9" s="282" t="str">
        <f t="shared" ref="B9:B72" si="3">$N$4</f>
        <v>A팀</v>
      </c>
      <c r="C9" s="232"/>
      <c r="D9" s="233"/>
      <c r="E9" s="248" t="str">
        <f>IF(C9="","",$E$8)</f>
        <v/>
      </c>
      <c r="F9" s="248"/>
      <c r="G9" s="246" t="str">
        <f t="shared" ref="G9:G72" si="4">IF(E9="","",VLOOKUP(E9,종목,2))</f>
        <v/>
      </c>
      <c r="H9" s="281" t="str">
        <f>IF(C9="","",$H$8)</f>
        <v/>
      </c>
      <c r="I9" s="265" t="str">
        <f>IF(C9="","",$I$8)</f>
        <v/>
      </c>
      <c r="J9" s="247" t="str">
        <f t="shared" ref="J9:J72"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si="4"/>
        <v/>
      </c>
      <c r="H28" s="281"/>
      <c r="I28" s="265"/>
      <c r="J28" s="247" t="str">
        <f t="shared" si="5"/>
        <v>토</v>
      </c>
      <c r="K28" s="239"/>
      <c r="L28" s="240">
        <f t="shared" si="0"/>
        <v>0</v>
      </c>
      <c r="M28" s="241">
        <f>$M$7</f>
        <v>0.03</v>
      </c>
      <c r="N28" s="242">
        <f>IF(L28&gt;33330,TRUNC(L28*$M$7,-1),0)</f>
        <v>0</v>
      </c>
      <c r="O28" s="242">
        <f>TRUNC(N28*10%,-1)</f>
        <v>0</v>
      </c>
      <c r="P28" s="243">
        <f>SUM(N28:O28)</f>
        <v>0</v>
      </c>
      <c r="Q28" s="243">
        <f>L28-P28</f>
        <v>0</v>
      </c>
      <c r="S28" s="225">
        <f t="shared" si="1"/>
        <v>0</v>
      </c>
      <c r="T28" s="226">
        <f t="shared" si="2"/>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4"/>
        <v/>
      </c>
      <c r="H29" s="281" t="str">
        <f>IF(C29="","",$H$8)</f>
        <v/>
      </c>
      <c r="I29" s="265" t="str">
        <f>IF(C29="","",$I$8)</f>
        <v/>
      </c>
      <c r="J29" s="247" t="str">
        <f t="shared" si="5"/>
        <v/>
      </c>
      <c r="K29" s="239"/>
      <c r="L29" s="240">
        <f t="shared" si="0"/>
        <v>0</v>
      </c>
      <c r="M29" s="241">
        <f t="shared" si="6"/>
        <v>0.03</v>
      </c>
      <c r="N29" s="242">
        <f t="shared" ref="N29:N47" si="27">IF(L29&gt;33330,TRUNC(L29*$M$7,-1),0)</f>
        <v>0</v>
      </c>
      <c r="O29" s="242">
        <f t="shared" ref="O29:O47" si="28">TRUNC(N29*10%,-1)</f>
        <v>0</v>
      </c>
      <c r="P29" s="243">
        <f t="shared" ref="P29:P47" si="29">SUM(N29:O29)</f>
        <v>0</v>
      </c>
      <c r="Q29" s="243">
        <f t="shared" ref="Q29:Q47" si="30">L29-P29</f>
        <v>0</v>
      </c>
      <c r="S29" s="225">
        <f t="shared" si="1"/>
        <v>0</v>
      </c>
      <c r="T29" s="226">
        <f t="shared" si="2"/>
        <v>0</v>
      </c>
      <c r="V29" s="123"/>
      <c r="W29" s="123"/>
      <c r="X29" s="123"/>
      <c r="Y29" s="123"/>
      <c r="AA29" s="190" t="e">
        <f t="shared" ref="AA29:AA47" si="31">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2">IF(INT(RIGHT(D29,1))=AA29,"OK","주민오류")</f>
        <v>#VALUE!</v>
      </c>
      <c r="AC29" s="191" t="e">
        <f t="shared" ref="AC29:AC47" ca="1" si="33">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4">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5">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36">CHOOSE(14-LEN(CLEAN(D29)),MID(D29,7,1),MID(D29,6,1),MID(D29,5,1),MID(D29,4,1))</f>
        <v>#VALUE!</v>
      </c>
      <c r="AH29" s="190" t="e">
        <f t="shared" ref="AH29:AH47" si="37">CHOOSE(AG29,"내국인","내국인","내국인","내국인","외국인","외국인","외국인","외국인")</f>
        <v>#VALUE!</v>
      </c>
      <c r="AI29" s="190" t="e">
        <f t="shared" ref="AI29:AI47" si="38">IF(AH29="외국인","고용허가체크","")</f>
        <v>#VALUE!</v>
      </c>
      <c r="AJ29" s="190" t="e">
        <f t="shared" ref="AJ29:AJ47" si="39">IF(LEN(CLEAN(D29))=12,MOD(MID(D29,7,1)*10+MID(D29,8,1),2),MOD(MID(D29,8,1)*10+MID(D29,9,1),2))</f>
        <v>#VALUE!</v>
      </c>
      <c r="AK29" s="190" t="e">
        <f t="shared" ref="AK29:AK47" si="40">IF(AJ29=0,"OK","")</f>
        <v>#VALUE!</v>
      </c>
      <c r="AL29" s="190">
        <f t="shared" ref="AL29:AL47" si="41">LEN(CLEAN(D29))</f>
        <v>0</v>
      </c>
    </row>
    <row r="30" spans="1:38" ht="23.25" customHeight="1" x14ac:dyDescent="0.15">
      <c r="A30" s="260">
        <f t="shared" ref="A30:A48" si="42">A29+1</f>
        <v>23</v>
      </c>
      <c r="B30" s="282" t="str">
        <f t="shared" si="3"/>
        <v>A팀</v>
      </c>
      <c r="C30" s="232"/>
      <c r="D30" s="233"/>
      <c r="E30" s="248" t="str">
        <f t="shared" ref="E30:E47" si="43">IF(C30="","",$E$8)</f>
        <v/>
      </c>
      <c r="F30" s="248"/>
      <c r="G30" s="246" t="str">
        <f t="shared" si="4"/>
        <v/>
      </c>
      <c r="H30" s="281" t="str">
        <f t="shared" ref="H30:H47" si="44">IF(C30="","",$H$8)</f>
        <v/>
      </c>
      <c r="I30" s="265" t="str">
        <f t="shared" ref="I30:I47" si="45">IF(C30="","",$I$8)</f>
        <v/>
      </c>
      <c r="J30" s="247" t="str">
        <f t="shared" si="5"/>
        <v/>
      </c>
      <c r="K30" s="239"/>
      <c r="L30" s="240">
        <f t="shared" si="0"/>
        <v>0</v>
      </c>
      <c r="M30" s="241">
        <f t="shared" si="6"/>
        <v>0.03</v>
      </c>
      <c r="N30" s="242">
        <f t="shared" si="27"/>
        <v>0</v>
      </c>
      <c r="O30" s="242">
        <f t="shared" si="28"/>
        <v>0</v>
      </c>
      <c r="P30" s="243">
        <f t="shared" si="29"/>
        <v>0</v>
      </c>
      <c r="Q30" s="243">
        <f t="shared" si="30"/>
        <v>0</v>
      </c>
      <c r="S30" s="225">
        <f t="shared" si="1"/>
        <v>0</v>
      </c>
      <c r="T30" s="226">
        <f t="shared" si="2"/>
        <v>0</v>
      </c>
      <c r="V30" s="123"/>
      <c r="W30" s="123"/>
      <c r="X30" s="123"/>
      <c r="Y30" s="123"/>
      <c r="AA30" s="190" t="e">
        <f t="shared" si="31"/>
        <v>#VALUE!</v>
      </c>
      <c r="AB30" s="190" t="e">
        <f t="shared" si="32"/>
        <v>#VALUE!</v>
      </c>
      <c r="AC30" s="191" t="e">
        <f t="shared" ca="1" si="33"/>
        <v>#VALUE!</v>
      </c>
      <c r="AD30" s="192">
        <f t="shared" ca="1" si="14"/>
        <v>44387</v>
      </c>
      <c r="AE30" s="191" t="e">
        <f t="shared" ca="1" si="34"/>
        <v>#VALUE!</v>
      </c>
      <c r="AF30" s="190" t="e">
        <f t="shared" si="35"/>
        <v>#VALUE!</v>
      </c>
      <c r="AG30" s="190" t="e">
        <f t="shared" si="36"/>
        <v>#VALUE!</v>
      </c>
      <c r="AH30" s="190" t="e">
        <f t="shared" si="37"/>
        <v>#VALUE!</v>
      </c>
      <c r="AI30" s="190" t="e">
        <f t="shared" si="38"/>
        <v>#VALUE!</v>
      </c>
      <c r="AJ30" s="190" t="e">
        <f t="shared" si="39"/>
        <v>#VALUE!</v>
      </c>
      <c r="AK30" s="190" t="e">
        <f t="shared" si="40"/>
        <v>#VALUE!</v>
      </c>
      <c r="AL30" s="190">
        <f t="shared" si="41"/>
        <v>0</v>
      </c>
    </row>
    <row r="31" spans="1:38" ht="23.25" customHeight="1" x14ac:dyDescent="0.15">
      <c r="A31" s="260">
        <f t="shared" si="42"/>
        <v>24</v>
      </c>
      <c r="B31" s="282" t="str">
        <f t="shared" si="3"/>
        <v>A팀</v>
      </c>
      <c r="C31" s="232"/>
      <c r="D31" s="233"/>
      <c r="E31" s="248" t="str">
        <f t="shared" si="43"/>
        <v/>
      </c>
      <c r="F31" s="248"/>
      <c r="G31" s="246" t="str">
        <f t="shared" si="4"/>
        <v/>
      </c>
      <c r="H31" s="281" t="str">
        <f t="shared" si="44"/>
        <v/>
      </c>
      <c r="I31" s="265" t="str">
        <f t="shared" si="45"/>
        <v/>
      </c>
      <c r="J31" s="247" t="str">
        <f t="shared" si="5"/>
        <v/>
      </c>
      <c r="K31" s="239"/>
      <c r="L31" s="240">
        <f t="shared" si="0"/>
        <v>0</v>
      </c>
      <c r="M31" s="241">
        <f t="shared" si="6"/>
        <v>0.03</v>
      </c>
      <c r="N31" s="242">
        <f t="shared" si="27"/>
        <v>0</v>
      </c>
      <c r="O31" s="242">
        <f t="shared" si="28"/>
        <v>0</v>
      </c>
      <c r="P31" s="243">
        <f t="shared" si="29"/>
        <v>0</v>
      </c>
      <c r="Q31" s="243">
        <f t="shared" si="30"/>
        <v>0</v>
      </c>
      <c r="S31" s="225">
        <f t="shared" si="1"/>
        <v>0</v>
      </c>
      <c r="T31" s="226">
        <f t="shared" si="2"/>
        <v>0</v>
      </c>
      <c r="V31" s="123"/>
      <c r="W31" s="123"/>
      <c r="X31" s="123"/>
      <c r="Y31" s="123"/>
      <c r="AA31" s="190" t="e">
        <f t="shared" si="31"/>
        <v>#VALUE!</v>
      </c>
      <c r="AB31" s="190" t="e">
        <f t="shared" si="32"/>
        <v>#VALUE!</v>
      </c>
      <c r="AC31" s="191" t="e">
        <f t="shared" ca="1" si="33"/>
        <v>#VALUE!</v>
      </c>
      <c r="AD31" s="192">
        <f t="shared" ca="1" si="14"/>
        <v>44387</v>
      </c>
      <c r="AE31" s="191" t="e">
        <f t="shared" ca="1" si="34"/>
        <v>#VALUE!</v>
      </c>
      <c r="AF31" s="190" t="e">
        <f t="shared" si="35"/>
        <v>#VALUE!</v>
      </c>
      <c r="AG31" s="190" t="e">
        <f t="shared" si="36"/>
        <v>#VALUE!</v>
      </c>
      <c r="AH31" s="190" t="e">
        <f t="shared" si="37"/>
        <v>#VALUE!</v>
      </c>
      <c r="AI31" s="190" t="e">
        <f t="shared" si="38"/>
        <v>#VALUE!</v>
      </c>
      <c r="AJ31" s="190" t="e">
        <f t="shared" si="39"/>
        <v>#VALUE!</v>
      </c>
      <c r="AK31" s="190" t="e">
        <f t="shared" si="40"/>
        <v>#VALUE!</v>
      </c>
      <c r="AL31" s="190">
        <f t="shared" si="41"/>
        <v>0</v>
      </c>
    </row>
    <row r="32" spans="1:38" ht="23.25" customHeight="1" x14ac:dyDescent="0.15">
      <c r="A32" s="260">
        <f t="shared" si="42"/>
        <v>25</v>
      </c>
      <c r="B32" s="282" t="str">
        <f t="shared" si="3"/>
        <v>A팀</v>
      </c>
      <c r="C32" s="232"/>
      <c r="D32" s="233"/>
      <c r="E32" s="248" t="str">
        <f t="shared" si="43"/>
        <v/>
      </c>
      <c r="F32" s="248"/>
      <c r="G32" s="246" t="str">
        <f t="shared" si="4"/>
        <v/>
      </c>
      <c r="H32" s="281" t="str">
        <f t="shared" si="44"/>
        <v/>
      </c>
      <c r="I32" s="265" t="str">
        <f t="shared" si="45"/>
        <v/>
      </c>
      <c r="J32" s="247" t="str">
        <f t="shared" si="5"/>
        <v/>
      </c>
      <c r="K32" s="239"/>
      <c r="L32" s="240">
        <f t="shared" si="0"/>
        <v>0</v>
      </c>
      <c r="M32" s="241">
        <f t="shared" si="6"/>
        <v>0.03</v>
      </c>
      <c r="N32" s="242">
        <f t="shared" si="27"/>
        <v>0</v>
      </c>
      <c r="O32" s="242">
        <f t="shared" si="28"/>
        <v>0</v>
      </c>
      <c r="P32" s="243">
        <f t="shared" si="29"/>
        <v>0</v>
      </c>
      <c r="Q32" s="243">
        <f t="shared" si="30"/>
        <v>0</v>
      </c>
      <c r="S32" s="225">
        <f t="shared" si="1"/>
        <v>0</v>
      </c>
      <c r="T32" s="226">
        <f t="shared" si="2"/>
        <v>0</v>
      </c>
      <c r="V32" s="123"/>
      <c r="W32" s="123"/>
      <c r="X32" s="123"/>
      <c r="Y32" s="123"/>
      <c r="AA32" s="190" t="e">
        <f t="shared" si="31"/>
        <v>#VALUE!</v>
      </c>
      <c r="AB32" s="190" t="e">
        <f t="shared" si="32"/>
        <v>#VALUE!</v>
      </c>
      <c r="AC32" s="191" t="e">
        <f t="shared" ca="1" si="33"/>
        <v>#VALUE!</v>
      </c>
      <c r="AD32" s="192">
        <f t="shared" ca="1" si="14"/>
        <v>44387</v>
      </c>
      <c r="AE32" s="191" t="e">
        <f t="shared" ca="1" si="34"/>
        <v>#VALUE!</v>
      </c>
      <c r="AF32" s="190" t="e">
        <f t="shared" si="35"/>
        <v>#VALUE!</v>
      </c>
      <c r="AG32" s="190" t="e">
        <f t="shared" si="36"/>
        <v>#VALUE!</v>
      </c>
      <c r="AH32" s="190" t="e">
        <f t="shared" si="37"/>
        <v>#VALUE!</v>
      </c>
      <c r="AI32" s="190" t="e">
        <f t="shared" si="38"/>
        <v>#VALUE!</v>
      </c>
      <c r="AJ32" s="190" t="e">
        <f t="shared" si="39"/>
        <v>#VALUE!</v>
      </c>
      <c r="AK32" s="190" t="e">
        <f t="shared" si="40"/>
        <v>#VALUE!</v>
      </c>
      <c r="AL32" s="190">
        <f t="shared" si="41"/>
        <v>0</v>
      </c>
    </row>
    <row r="33" spans="1:38" ht="23.25" customHeight="1" x14ac:dyDescent="0.15">
      <c r="A33" s="260">
        <f t="shared" si="42"/>
        <v>26</v>
      </c>
      <c r="B33" s="282" t="str">
        <f t="shared" si="3"/>
        <v>A팀</v>
      </c>
      <c r="C33" s="232"/>
      <c r="D33" s="233"/>
      <c r="E33" s="248" t="str">
        <f t="shared" si="43"/>
        <v/>
      </c>
      <c r="F33" s="248"/>
      <c r="G33" s="246" t="str">
        <f t="shared" si="4"/>
        <v/>
      </c>
      <c r="H33" s="281" t="str">
        <f t="shared" si="44"/>
        <v/>
      </c>
      <c r="I33" s="265" t="str">
        <f t="shared" si="45"/>
        <v/>
      </c>
      <c r="J33" s="247" t="str">
        <f t="shared" si="5"/>
        <v/>
      </c>
      <c r="K33" s="239"/>
      <c r="L33" s="240">
        <f t="shared" si="0"/>
        <v>0</v>
      </c>
      <c r="M33" s="241">
        <f t="shared" si="6"/>
        <v>0.03</v>
      </c>
      <c r="N33" s="242">
        <f t="shared" si="27"/>
        <v>0</v>
      </c>
      <c r="O33" s="242">
        <f t="shared" si="28"/>
        <v>0</v>
      </c>
      <c r="P33" s="243">
        <f t="shared" si="29"/>
        <v>0</v>
      </c>
      <c r="Q33" s="243">
        <f t="shared" si="30"/>
        <v>0</v>
      </c>
      <c r="S33" s="225">
        <f t="shared" si="1"/>
        <v>0</v>
      </c>
      <c r="T33" s="226">
        <f t="shared" si="2"/>
        <v>0</v>
      </c>
      <c r="V33" s="123"/>
      <c r="W33" s="123"/>
      <c r="X33" s="123"/>
      <c r="Y33" s="123"/>
      <c r="AA33" s="190" t="e">
        <f t="shared" si="31"/>
        <v>#VALUE!</v>
      </c>
      <c r="AB33" s="190" t="e">
        <f t="shared" si="32"/>
        <v>#VALUE!</v>
      </c>
      <c r="AC33" s="191" t="e">
        <f t="shared" ca="1" si="33"/>
        <v>#VALUE!</v>
      </c>
      <c r="AD33" s="192">
        <f t="shared" ca="1" si="14"/>
        <v>44387</v>
      </c>
      <c r="AE33" s="191" t="e">
        <f t="shared" ca="1" si="34"/>
        <v>#VALUE!</v>
      </c>
      <c r="AF33" s="190" t="e">
        <f t="shared" si="35"/>
        <v>#VALUE!</v>
      </c>
      <c r="AG33" s="190" t="e">
        <f t="shared" si="36"/>
        <v>#VALUE!</v>
      </c>
      <c r="AH33" s="190" t="e">
        <f t="shared" si="37"/>
        <v>#VALUE!</v>
      </c>
      <c r="AI33" s="190" t="e">
        <f t="shared" si="38"/>
        <v>#VALUE!</v>
      </c>
      <c r="AJ33" s="190" t="e">
        <f t="shared" si="39"/>
        <v>#VALUE!</v>
      </c>
      <c r="AK33" s="190" t="e">
        <f t="shared" si="40"/>
        <v>#VALUE!</v>
      </c>
      <c r="AL33" s="190">
        <f t="shared" si="41"/>
        <v>0</v>
      </c>
    </row>
    <row r="34" spans="1:38" ht="23.25" customHeight="1" x14ac:dyDescent="0.15">
      <c r="A34" s="260">
        <f t="shared" si="42"/>
        <v>27</v>
      </c>
      <c r="B34" s="282" t="str">
        <f t="shared" si="3"/>
        <v>A팀</v>
      </c>
      <c r="C34" s="232"/>
      <c r="D34" s="233"/>
      <c r="E34" s="248" t="str">
        <f t="shared" si="43"/>
        <v/>
      </c>
      <c r="F34" s="248"/>
      <c r="G34" s="246" t="str">
        <f t="shared" si="4"/>
        <v/>
      </c>
      <c r="H34" s="281" t="str">
        <f t="shared" si="44"/>
        <v/>
      </c>
      <c r="I34" s="265" t="str">
        <f t="shared" si="45"/>
        <v/>
      </c>
      <c r="J34" s="247" t="str">
        <f t="shared" si="5"/>
        <v/>
      </c>
      <c r="K34" s="239"/>
      <c r="L34" s="240">
        <f t="shared" si="0"/>
        <v>0</v>
      </c>
      <c r="M34" s="241">
        <f t="shared" si="6"/>
        <v>0.03</v>
      </c>
      <c r="N34" s="242">
        <f t="shared" si="27"/>
        <v>0</v>
      </c>
      <c r="O34" s="242">
        <f t="shared" si="28"/>
        <v>0</v>
      </c>
      <c r="P34" s="243">
        <f t="shared" si="29"/>
        <v>0</v>
      </c>
      <c r="Q34" s="243">
        <f t="shared" si="30"/>
        <v>0</v>
      </c>
      <c r="S34" s="225">
        <f t="shared" si="1"/>
        <v>0</v>
      </c>
      <c r="T34" s="226">
        <f t="shared" si="2"/>
        <v>0</v>
      </c>
      <c r="V34" s="123"/>
      <c r="W34" s="123"/>
      <c r="X34" s="123"/>
      <c r="Y34" s="123"/>
      <c r="AA34" s="190" t="e">
        <f t="shared" si="31"/>
        <v>#VALUE!</v>
      </c>
      <c r="AB34" s="190" t="e">
        <f t="shared" si="32"/>
        <v>#VALUE!</v>
      </c>
      <c r="AC34" s="191" t="e">
        <f t="shared" ca="1" si="33"/>
        <v>#VALUE!</v>
      </c>
      <c r="AD34" s="192">
        <f t="shared" ca="1" si="14"/>
        <v>44387</v>
      </c>
      <c r="AE34" s="191" t="e">
        <f t="shared" ca="1" si="34"/>
        <v>#VALUE!</v>
      </c>
      <c r="AF34" s="190" t="e">
        <f t="shared" si="35"/>
        <v>#VALUE!</v>
      </c>
      <c r="AG34" s="190" t="e">
        <f t="shared" si="36"/>
        <v>#VALUE!</v>
      </c>
      <c r="AH34" s="190" t="e">
        <f t="shared" si="37"/>
        <v>#VALUE!</v>
      </c>
      <c r="AI34" s="190" t="e">
        <f t="shared" si="38"/>
        <v>#VALUE!</v>
      </c>
      <c r="AJ34" s="190" t="e">
        <f t="shared" si="39"/>
        <v>#VALUE!</v>
      </c>
      <c r="AK34" s="190" t="e">
        <f t="shared" si="40"/>
        <v>#VALUE!</v>
      </c>
      <c r="AL34" s="190">
        <f t="shared" si="41"/>
        <v>0</v>
      </c>
    </row>
    <row r="35" spans="1:38" ht="23.25" customHeight="1" x14ac:dyDescent="0.15">
      <c r="A35" s="260">
        <f t="shared" si="42"/>
        <v>28</v>
      </c>
      <c r="B35" s="282" t="str">
        <f t="shared" si="3"/>
        <v>A팀</v>
      </c>
      <c r="C35" s="232"/>
      <c r="D35" s="233"/>
      <c r="E35" s="248" t="str">
        <f t="shared" si="43"/>
        <v/>
      </c>
      <c r="F35" s="248"/>
      <c r="G35" s="246" t="str">
        <f t="shared" si="4"/>
        <v/>
      </c>
      <c r="H35" s="281" t="str">
        <f t="shared" si="44"/>
        <v/>
      </c>
      <c r="I35" s="265" t="str">
        <f t="shared" si="45"/>
        <v/>
      </c>
      <c r="J35" s="247" t="str">
        <f t="shared" si="5"/>
        <v/>
      </c>
      <c r="K35" s="239"/>
      <c r="L35" s="240">
        <f t="shared" si="0"/>
        <v>0</v>
      </c>
      <c r="M35" s="241">
        <f t="shared" si="6"/>
        <v>0.03</v>
      </c>
      <c r="N35" s="242">
        <f t="shared" si="27"/>
        <v>0</v>
      </c>
      <c r="O35" s="242">
        <f t="shared" si="28"/>
        <v>0</v>
      </c>
      <c r="P35" s="243">
        <f t="shared" si="29"/>
        <v>0</v>
      </c>
      <c r="Q35" s="243">
        <f t="shared" si="30"/>
        <v>0</v>
      </c>
      <c r="S35" s="225">
        <f t="shared" si="1"/>
        <v>0</v>
      </c>
      <c r="T35" s="226">
        <f t="shared" si="2"/>
        <v>0</v>
      </c>
      <c r="V35" s="123"/>
      <c r="W35" s="123"/>
      <c r="X35" s="123"/>
      <c r="Y35" s="123"/>
      <c r="AA35" s="190" t="e">
        <f t="shared" si="31"/>
        <v>#VALUE!</v>
      </c>
      <c r="AB35" s="190" t="e">
        <f t="shared" si="32"/>
        <v>#VALUE!</v>
      </c>
      <c r="AC35" s="191" t="e">
        <f t="shared" ca="1" si="33"/>
        <v>#VALUE!</v>
      </c>
      <c r="AD35" s="192">
        <f t="shared" ca="1" si="14"/>
        <v>44387</v>
      </c>
      <c r="AE35" s="191" t="e">
        <f t="shared" ca="1" si="34"/>
        <v>#VALUE!</v>
      </c>
      <c r="AF35" s="190" t="e">
        <f t="shared" si="35"/>
        <v>#VALUE!</v>
      </c>
      <c r="AG35" s="190" t="e">
        <f t="shared" si="36"/>
        <v>#VALUE!</v>
      </c>
      <c r="AH35" s="190" t="e">
        <f t="shared" si="37"/>
        <v>#VALUE!</v>
      </c>
      <c r="AI35" s="190" t="e">
        <f t="shared" si="38"/>
        <v>#VALUE!</v>
      </c>
      <c r="AJ35" s="190" t="e">
        <f t="shared" si="39"/>
        <v>#VALUE!</v>
      </c>
      <c r="AK35" s="190" t="e">
        <f t="shared" si="40"/>
        <v>#VALUE!</v>
      </c>
      <c r="AL35" s="190">
        <f t="shared" si="41"/>
        <v>0</v>
      </c>
    </row>
    <row r="36" spans="1:38" ht="23.25" customHeight="1" x14ac:dyDescent="0.15">
      <c r="A36" s="260">
        <f t="shared" si="42"/>
        <v>29</v>
      </c>
      <c r="B36" s="282" t="str">
        <f t="shared" si="3"/>
        <v>A팀</v>
      </c>
      <c r="C36" s="232"/>
      <c r="D36" s="233"/>
      <c r="E36" s="248" t="str">
        <f t="shared" si="43"/>
        <v/>
      </c>
      <c r="F36" s="248"/>
      <c r="G36" s="246" t="str">
        <f t="shared" si="4"/>
        <v/>
      </c>
      <c r="H36" s="281" t="str">
        <f t="shared" si="44"/>
        <v/>
      </c>
      <c r="I36" s="265" t="str">
        <f t="shared" si="45"/>
        <v/>
      </c>
      <c r="J36" s="247" t="str">
        <f t="shared" si="5"/>
        <v/>
      </c>
      <c r="K36" s="239"/>
      <c r="L36" s="240">
        <f t="shared" si="0"/>
        <v>0</v>
      </c>
      <c r="M36" s="241">
        <f t="shared" si="6"/>
        <v>0.03</v>
      </c>
      <c r="N36" s="242">
        <f t="shared" si="27"/>
        <v>0</v>
      </c>
      <c r="O36" s="242">
        <f t="shared" si="28"/>
        <v>0</v>
      </c>
      <c r="P36" s="243">
        <f t="shared" si="29"/>
        <v>0</v>
      </c>
      <c r="Q36" s="243">
        <f t="shared" si="30"/>
        <v>0</v>
      </c>
      <c r="S36" s="225">
        <f t="shared" si="1"/>
        <v>0</v>
      </c>
      <c r="T36" s="226">
        <f t="shared" si="2"/>
        <v>0</v>
      </c>
      <c r="V36" s="123"/>
      <c r="W36" s="123"/>
      <c r="X36" s="123"/>
      <c r="Y36" s="123"/>
      <c r="AA36" s="190" t="e">
        <f t="shared" si="31"/>
        <v>#VALUE!</v>
      </c>
      <c r="AB36" s="190" t="e">
        <f t="shared" si="32"/>
        <v>#VALUE!</v>
      </c>
      <c r="AC36" s="191" t="e">
        <f t="shared" ca="1" si="33"/>
        <v>#VALUE!</v>
      </c>
      <c r="AD36" s="192">
        <f t="shared" ca="1" si="14"/>
        <v>44387</v>
      </c>
      <c r="AE36" s="191" t="e">
        <f t="shared" ca="1" si="34"/>
        <v>#VALUE!</v>
      </c>
      <c r="AF36" s="190" t="e">
        <f t="shared" si="35"/>
        <v>#VALUE!</v>
      </c>
      <c r="AG36" s="190" t="e">
        <f t="shared" si="36"/>
        <v>#VALUE!</v>
      </c>
      <c r="AH36" s="190" t="e">
        <f t="shared" si="37"/>
        <v>#VALUE!</v>
      </c>
      <c r="AI36" s="190" t="e">
        <f t="shared" si="38"/>
        <v>#VALUE!</v>
      </c>
      <c r="AJ36" s="190" t="e">
        <f t="shared" si="39"/>
        <v>#VALUE!</v>
      </c>
      <c r="AK36" s="190" t="e">
        <f t="shared" si="40"/>
        <v>#VALUE!</v>
      </c>
      <c r="AL36" s="190">
        <f t="shared" si="41"/>
        <v>0</v>
      </c>
    </row>
    <row r="37" spans="1:38" ht="23.25" customHeight="1" x14ac:dyDescent="0.15">
      <c r="A37" s="260">
        <f t="shared" si="42"/>
        <v>30</v>
      </c>
      <c r="B37" s="282" t="str">
        <f t="shared" si="3"/>
        <v>A팀</v>
      </c>
      <c r="C37" s="232"/>
      <c r="D37" s="233"/>
      <c r="E37" s="248" t="str">
        <f t="shared" si="43"/>
        <v/>
      </c>
      <c r="F37" s="248"/>
      <c r="G37" s="246" t="str">
        <f t="shared" si="4"/>
        <v/>
      </c>
      <c r="H37" s="281" t="str">
        <f t="shared" si="44"/>
        <v/>
      </c>
      <c r="I37" s="265" t="str">
        <f t="shared" si="45"/>
        <v/>
      </c>
      <c r="J37" s="247" t="str">
        <f t="shared" si="5"/>
        <v/>
      </c>
      <c r="K37" s="239"/>
      <c r="L37" s="240">
        <f t="shared" si="0"/>
        <v>0</v>
      </c>
      <c r="M37" s="241">
        <f t="shared" si="6"/>
        <v>0.03</v>
      </c>
      <c r="N37" s="242">
        <f t="shared" si="27"/>
        <v>0</v>
      </c>
      <c r="O37" s="242">
        <f t="shared" si="28"/>
        <v>0</v>
      </c>
      <c r="P37" s="243">
        <f t="shared" si="29"/>
        <v>0</v>
      </c>
      <c r="Q37" s="243">
        <f t="shared" si="30"/>
        <v>0</v>
      </c>
      <c r="S37" s="225">
        <f t="shared" si="1"/>
        <v>0</v>
      </c>
      <c r="T37" s="226">
        <f t="shared" si="2"/>
        <v>0</v>
      </c>
      <c r="V37" s="123"/>
      <c r="W37" s="123"/>
      <c r="X37" s="123"/>
      <c r="Y37" s="123"/>
      <c r="AA37" s="190" t="e">
        <f t="shared" si="31"/>
        <v>#VALUE!</v>
      </c>
      <c r="AB37" s="190" t="e">
        <f t="shared" si="32"/>
        <v>#VALUE!</v>
      </c>
      <c r="AC37" s="191" t="e">
        <f t="shared" ca="1" si="33"/>
        <v>#VALUE!</v>
      </c>
      <c r="AD37" s="192">
        <f t="shared" ca="1" si="14"/>
        <v>44387</v>
      </c>
      <c r="AE37" s="191" t="e">
        <f t="shared" ca="1" si="34"/>
        <v>#VALUE!</v>
      </c>
      <c r="AF37" s="190" t="e">
        <f t="shared" si="35"/>
        <v>#VALUE!</v>
      </c>
      <c r="AG37" s="190" t="e">
        <f t="shared" si="36"/>
        <v>#VALUE!</v>
      </c>
      <c r="AH37" s="190" t="e">
        <f t="shared" si="37"/>
        <v>#VALUE!</v>
      </c>
      <c r="AI37" s="190" t="e">
        <f t="shared" si="38"/>
        <v>#VALUE!</v>
      </c>
      <c r="AJ37" s="190" t="e">
        <f t="shared" si="39"/>
        <v>#VALUE!</v>
      </c>
      <c r="AK37" s="190" t="e">
        <f t="shared" si="40"/>
        <v>#VALUE!</v>
      </c>
      <c r="AL37" s="190">
        <f t="shared" si="41"/>
        <v>0</v>
      </c>
    </row>
    <row r="38" spans="1:38" ht="23.25" customHeight="1" x14ac:dyDescent="0.15">
      <c r="A38" s="260">
        <f t="shared" si="42"/>
        <v>31</v>
      </c>
      <c r="B38" s="282" t="str">
        <f t="shared" si="3"/>
        <v>A팀</v>
      </c>
      <c r="C38" s="232"/>
      <c r="D38" s="233"/>
      <c r="E38" s="248" t="str">
        <f t="shared" si="43"/>
        <v/>
      </c>
      <c r="F38" s="248"/>
      <c r="G38" s="246" t="str">
        <f t="shared" si="4"/>
        <v/>
      </c>
      <c r="H38" s="281" t="str">
        <f t="shared" si="44"/>
        <v/>
      </c>
      <c r="I38" s="265" t="str">
        <f t="shared" si="45"/>
        <v/>
      </c>
      <c r="J38" s="247" t="str">
        <f t="shared" si="5"/>
        <v/>
      </c>
      <c r="K38" s="239"/>
      <c r="L38" s="240">
        <f t="shared" si="0"/>
        <v>0</v>
      </c>
      <c r="M38" s="241">
        <f t="shared" si="6"/>
        <v>0.03</v>
      </c>
      <c r="N38" s="242">
        <f t="shared" si="27"/>
        <v>0</v>
      </c>
      <c r="O38" s="242">
        <f t="shared" si="28"/>
        <v>0</v>
      </c>
      <c r="P38" s="243">
        <f t="shared" si="29"/>
        <v>0</v>
      </c>
      <c r="Q38" s="243">
        <f t="shared" si="30"/>
        <v>0</v>
      </c>
      <c r="S38" s="225">
        <f t="shared" si="1"/>
        <v>0</v>
      </c>
      <c r="T38" s="226">
        <f t="shared" si="2"/>
        <v>0</v>
      </c>
      <c r="V38" s="123"/>
      <c r="W38" s="123"/>
      <c r="X38" s="123"/>
      <c r="Y38" s="123"/>
      <c r="AA38" s="190" t="e">
        <f t="shared" si="31"/>
        <v>#VALUE!</v>
      </c>
      <c r="AB38" s="190" t="e">
        <f t="shared" si="32"/>
        <v>#VALUE!</v>
      </c>
      <c r="AC38" s="191" t="e">
        <f t="shared" ca="1" si="33"/>
        <v>#VALUE!</v>
      </c>
      <c r="AD38" s="192">
        <f t="shared" ca="1" si="14"/>
        <v>44387</v>
      </c>
      <c r="AE38" s="191" t="e">
        <f t="shared" ca="1" si="34"/>
        <v>#VALUE!</v>
      </c>
      <c r="AF38" s="190" t="e">
        <f t="shared" si="35"/>
        <v>#VALUE!</v>
      </c>
      <c r="AG38" s="190" t="e">
        <f t="shared" si="36"/>
        <v>#VALUE!</v>
      </c>
      <c r="AH38" s="190" t="e">
        <f t="shared" si="37"/>
        <v>#VALUE!</v>
      </c>
      <c r="AI38" s="190" t="e">
        <f t="shared" si="38"/>
        <v>#VALUE!</v>
      </c>
      <c r="AJ38" s="190" t="e">
        <f t="shared" si="39"/>
        <v>#VALUE!</v>
      </c>
      <c r="AK38" s="190" t="e">
        <f t="shared" si="40"/>
        <v>#VALUE!</v>
      </c>
      <c r="AL38" s="190">
        <f t="shared" si="41"/>
        <v>0</v>
      </c>
    </row>
    <row r="39" spans="1:38" ht="23.25" customHeight="1" x14ac:dyDescent="0.15">
      <c r="A39" s="260">
        <f t="shared" si="42"/>
        <v>32</v>
      </c>
      <c r="B39" s="282" t="str">
        <f t="shared" si="3"/>
        <v>A팀</v>
      </c>
      <c r="C39" s="232"/>
      <c r="D39" s="233"/>
      <c r="E39" s="248" t="str">
        <f t="shared" si="43"/>
        <v/>
      </c>
      <c r="F39" s="248"/>
      <c r="G39" s="246" t="str">
        <f t="shared" si="4"/>
        <v/>
      </c>
      <c r="H39" s="281" t="str">
        <f t="shared" si="44"/>
        <v/>
      </c>
      <c r="I39" s="265" t="str">
        <f t="shared" si="45"/>
        <v/>
      </c>
      <c r="J39" s="247" t="str">
        <f t="shared" si="5"/>
        <v/>
      </c>
      <c r="K39" s="239"/>
      <c r="L39" s="240">
        <f t="shared" si="0"/>
        <v>0</v>
      </c>
      <c r="M39" s="241">
        <f t="shared" si="6"/>
        <v>0.03</v>
      </c>
      <c r="N39" s="242">
        <f t="shared" si="27"/>
        <v>0</v>
      </c>
      <c r="O39" s="242">
        <f t="shared" si="28"/>
        <v>0</v>
      </c>
      <c r="P39" s="243">
        <f t="shared" si="29"/>
        <v>0</v>
      </c>
      <c r="Q39" s="243">
        <f t="shared" si="30"/>
        <v>0</v>
      </c>
      <c r="S39" s="225">
        <f t="shared" si="1"/>
        <v>0</v>
      </c>
      <c r="T39" s="226">
        <f t="shared" si="2"/>
        <v>0</v>
      </c>
      <c r="V39" s="123"/>
      <c r="W39" s="123"/>
      <c r="X39" s="123"/>
      <c r="Y39" s="123"/>
      <c r="AA39" s="190" t="e">
        <f t="shared" si="31"/>
        <v>#VALUE!</v>
      </c>
      <c r="AB39" s="190" t="e">
        <f t="shared" si="32"/>
        <v>#VALUE!</v>
      </c>
      <c r="AC39" s="191" t="e">
        <f t="shared" ca="1" si="33"/>
        <v>#VALUE!</v>
      </c>
      <c r="AD39" s="192">
        <f t="shared" ca="1" si="14"/>
        <v>44387</v>
      </c>
      <c r="AE39" s="191" t="e">
        <f t="shared" ca="1" si="34"/>
        <v>#VALUE!</v>
      </c>
      <c r="AF39" s="190" t="e">
        <f t="shared" si="35"/>
        <v>#VALUE!</v>
      </c>
      <c r="AG39" s="190" t="e">
        <f t="shared" si="36"/>
        <v>#VALUE!</v>
      </c>
      <c r="AH39" s="190" t="e">
        <f t="shared" si="37"/>
        <v>#VALUE!</v>
      </c>
      <c r="AI39" s="190" t="e">
        <f t="shared" si="38"/>
        <v>#VALUE!</v>
      </c>
      <c r="AJ39" s="190" t="e">
        <f t="shared" si="39"/>
        <v>#VALUE!</v>
      </c>
      <c r="AK39" s="190" t="e">
        <f t="shared" si="40"/>
        <v>#VALUE!</v>
      </c>
      <c r="AL39" s="190">
        <f t="shared" si="41"/>
        <v>0</v>
      </c>
    </row>
    <row r="40" spans="1:38" ht="23.25" customHeight="1" x14ac:dyDescent="0.15">
      <c r="A40" s="260">
        <f t="shared" si="42"/>
        <v>33</v>
      </c>
      <c r="B40" s="282" t="str">
        <f t="shared" si="3"/>
        <v>A팀</v>
      </c>
      <c r="C40" s="232"/>
      <c r="D40" s="233"/>
      <c r="E40" s="248" t="str">
        <f t="shared" si="43"/>
        <v/>
      </c>
      <c r="F40" s="248"/>
      <c r="G40" s="246" t="str">
        <f t="shared" si="4"/>
        <v/>
      </c>
      <c r="H40" s="281" t="str">
        <f t="shared" si="44"/>
        <v/>
      </c>
      <c r="I40" s="265" t="str">
        <f t="shared" si="45"/>
        <v/>
      </c>
      <c r="J40" s="247" t="str">
        <f t="shared" si="5"/>
        <v/>
      </c>
      <c r="K40" s="239"/>
      <c r="L40" s="240">
        <f t="shared" si="0"/>
        <v>0</v>
      </c>
      <c r="M40" s="241">
        <f t="shared" si="6"/>
        <v>0.03</v>
      </c>
      <c r="N40" s="242">
        <f t="shared" si="27"/>
        <v>0</v>
      </c>
      <c r="O40" s="242">
        <f t="shared" si="28"/>
        <v>0</v>
      </c>
      <c r="P40" s="243">
        <f t="shared" si="29"/>
        <v>0</v>
      </c>
      <c r="Q40" s="243">
        <f t="shared" si="30"/>
        <v>0</v>
      </c>
      <c r="S40" s="225">
        <f t="shared" si="1"/>
        <v>0</v>
      </c>
      <c r="T40" s="226">
        <f t="shared" si="2"/>
        <v>0</v>
      </c>
      <c r="V40" s="123"/>
      <c r="W40" s="123"/>
      <c r="X40" s="123"/>
      <c r="Y40" s="123"/>
      <c r="AA40" s="190" t="e">
        <f t="shared" si="31"/>
        <v>#VALUE!</v>
      </c>
      <c r="AB40" s="190" t="e">
        <f t="shared" si="32"/>
        <v>#VALUE!</v>
      </c>
      <c r="AC40" s="191" t="e">
        <f t="shared" ca="1" si="33"/>
        <v>#VALUE!</v>
      </c>
      <c r="AD40" s="192">
        <f t="shared" ca="1" si="14"/>
        <v>44387</v>
      </c>
      <c r="AE40" s="191" t="e">
        <f t="shared" ca="1" si="34"/>
        <v>#VALUE!</v>
      </c>
      <c r="AF40" s="190" t="e">
        <f t="shared" si="35"/>
        <v>#VALUE!</v>
      </c>
      <c r="AG40" s="190" t="e">
        <f t="shared" si="36"/>
        <v>#VALUE!</v>
      </c>
      <c r="AH40" s="190" t="e">
        <f t="shared" si="37"/>
        <v>#VALUE!</v>
      </c>
      <c r="AI40" s="190" t="e">
        <f t="shared" si="38"/>
        <v>#VALUE!</v>
      </c>
      <c r="AJ40" s="190" t="e">
        <f t="shared" si="39"/>
        <v>#VALUE!</v>
      </c>
      <c r="AK40" s="190" t="e">
        <f t="shared" si="40"/>
        <v>#VALUE!</v>
      </c>
      <c r="AL40" s="190">
        <f t="shared" si="41"/>
        <v>0</v>
      </c>
    </row>
    <row r="41" spans="1:38" ht="23.25" customHeight="1" x14ac:dyDescent="0.15">
      <c r="A41" s="260">
        <f t="shared" si="42"/>
        <v>34</v>
      </c>
      <c r="B41" s="282" t="str">
        <f t="shared" si="3"/>
        <v>A팀</v>
      </c>
      <c r="C41" s="232"/>
      <c r="D41" s="233"/>
      <c r="E41" s="248" t="str">
        <f t="shared" si="43"/>
        <v/>
      </c>
      <c r="F41" s="248"/>
      <c r="G41" s="246" t="str">
        <f t="shared" si="4"/>
        <v/>
      </c>
      <c r="H41" s="281" t="str">
        <f t="shared" si="44"/>
        <v/>
      </c>
      <c r="I41" s="265" t="str">
        <f t="shared" si="45"/>
        <v/>
      </c>
      <c r="J41" s="247" t="str">
        <f t="shared" si="5"/>
        <v/>
      </c>
      <c r="K41" s="239"/>
      <c r="L41" s="240">
        <f t="shared" si="0"/>
        <v>0</v>
      </c>
      <c r="M41" s="241">
        <f t="shared" si="6"/>
        <v>0.03</v>
      </c>
      <c r="N41" s="242">
        <f t="shared" si="27"/>
        <v>0</v>
      </c>
      <c r="O41" s="242">
        <f t="shared" si="28"/>
        <v>0</v>
      </c>
      <c r="P41" s="243">
        <f t="shared" si="29"/>
        <v>0</v>
      </c>
      <c r="Q41" s="243">
        <f t="shared" si="30"/>
        <v>0</v>
      </c>
      <c r="S41" s="225">
        <f t="shared" si="1"/>
        <v>0</v>
      </c>
      <c r="T41" s="226">
        <f t="shared" si="2"/>
        <v>0</v>
      </c>
      <c r="V41" s="123"/>
      <c r="W41" s="123"/>
      <c r="X41" s="123"/>
      <c r="Y41" s="123"/>
      <c r="AA41" s="190" t="e">
        <f t="shared" si="31"/>
        <v>#VALUE!</v>
      </c>
      <c r="AB41" s="190" t="e">
        <f t="shared" si="32"/>
        <v>#VALUE!</v>
      </c>
      <c r="AC41" s="191" t="e">
        <f t="shared" ca="1" si="33"/>
        <v>#VALUE!</v>
      </c>
      <c r="AD41" s="192">
        <f t="shared" ca="1" si="14"/>
        <v>44387</v>
      </c>
      <c r="AE41" s="191" t="e">
        <f t="shared" ca="1" si="34"/>
        <v>#VALUE!</v>
      </c>
      <c r="AF41" s="190" t="e">
        <f t="shared" si="35"/>
        <v>#VALUE!</v>
      </c>
      <c r="AG41" s="190" t="e">
        <f t="shared" si="36"/>
        <v>#VALUE!</v>
      </c>
      <c r="AH41" s="190" t="e">
        <f t="shared" si="37"/>
        <v>#VALUE!</v>
      </c>
      <c r="AI41" s="190" t="e">
        <f t="shared" si="38"/>
        <v>#VALUE!</v>
      </c>
      <c r="AJ41" s="190" t="e">
        <f t="shared" si="39"/>
        <v>#VALUE!</v>
      </c>
      <c r="AK41" s="190" t="e">
        <f t="shared" si="40"/>
        <v>#VALUE!</v>
      </c>
      <c r="AL41" s="190">
        <f t="shared" si="41"/>
        <v>0</v>
      </c>
    </row>
    <row r="42" spans="1:38" ht="23.25" customHeight="1" x14ac:dyDescent="0.15">
      <c r="A42" s="260">
        <f t="shared" si="42"/>
        <v>35</v>
      </c>
      <c r="B42" s="282" t="str">
        <f t="shared" si="3"/>
        <v>A팀</v>
      </c>
      <c r="C42" s="232"/>
      <c r="D42" s="233"/>
      <c r="E42" s="248" t="str">
        <f t="shared" si="43"/>
        <v/>
      </c>
      <c r="F42" s="248"/>
      <c r="G42" s="246" t="str">
        <f t="shared" si="4"/>
        <v/>
      </c>
      <c r="H42" s="281" t="str">
        <f t="shared" si="44"/>
        <v/>
      </c>
      <c r="I42" s="265" t="str">
        <f t="shared" si="45"/>
        <v/>
      </c>
      <c r="J42" s="247" t="str">
        <f t="shared" si="5"/>
        <v/>
      </c>
      <c r="K42" s="239"/>
      <c r="L42" s="240">
        <f t="shared" si="0"/>
        <v>0</v>
      </c>
      <c r="M42" s="241">
        <f t="shared" si="6"/>
        <v>0.03</v>
      </c>
      <c r="N42" s="242">
        <f t="shared" si="27"/>
        <v>0</v>
      </c>
      <c r="O42" s="242">
        <f t="shared" si="28"/>
        <v>0</v>
      </c>
      <c r="P42" s="243">
        <f t="shared" si="29"/>
        <v>0</v>
      </c>
      <c r="Q42" s="243">
        <f t="shared" si="30"/>
        <v>0</v>
      </c>
      <c r="S42" s="225">
        <f t="shared" si="1"/>
        <v>0</v>
      </c>
      <c r="T42" s="226">
        <f t="shared" si="2"/>
        <v>0</v>
      </c>
      <c r="V42" s="123"/>
      <c r="W42" s="123"/>
      <c r="X42" s="123"/>
      <c r="Y42" s="123"/>
      <c r="AA42" s="190" t="e">
        <f t="shared" si="31"/>
        <v>#VALUE!</v>
      </c>
      <c r="AB42" s="190" t="e">
        <f t="shared" si="32"/>
        <v>#VALUE!</v>
      </c>
      <c r="AC42" s="191" t="e">
        <f t="shared" ca="1" si="33"/>
        <v>#VALUE!</v>
      </c>
      <c r="AD42" s="192">
        <f t="shared" ca="1" si="14"/>
        <v>44387</v>
      </c>
      <c r="AE42" s="191" t="e">
        <f t="shared" ca="1" si="34"/>
        <v>#VALUE!</v>
      </c>
      <c r="AF42" s="190" t="e">
        <f t="shared" si="35"/>
        <v>#VALUE!</v>
      </c>
      <c r="AG42" s="190" t="e">
        <f t="shared" si="36"/>
        <v>#VALUE!</v>
      </c>
      <c r="AH42" s="190" t="e">
        <f t="shared" si="37"/>
        <v>#VALUE!</v>
      </c>
      <c r="AI42" s="190" t="e">
        <f t="shared" si="38"/>
        <v>#VALUE!</v>
      </c>
      <c r="AJ42" s="190" t="e">
        <f t="shared" si="39"/>
        <v>#VALUE!</v>
      </c>
      <c r="AK42" s="190" t="e">
        <f t="shared" si="40"/>
        <v>#VALUE!</v>
      </c>
      <c r="AL42" s="190">
        <f t="shared" si="41"/>
        <v>0</v>
      </c>
    </row>
    <row r="43" spans="1:38" ht="23.25" customHeight="1" x14ac:dyDescent="0.15">
      <c r="A43" s="260">
        <f t="shared" si="42"/>
        <v>36</v>
      </c>
      <c r="B43" s="282" t="str">
        <f t="shared" si="3"/>
        <v>A팀</v>
      </c>
      <c r="C43" s="232"/>
      <c r="D43" s="233"/>
      <c r="E43" s="248" t="str">
        <f t="shared" si="43"/>
        <v/>
      </c>
      <c r="F43" s="248"/>
      <c r="G43" s="246" t="str">
        <f t="shared" si="4"/>
        <v/>
      </c>
      <c r="H43" s="281" t="str">
        <f t="shared" si="44"/>
        <v/>
      </c>
      <c r="I43" s="265" t="str">
        <f t="shared" si="45"/>
        <v/>
      </c>
      <c r="J43" s="247" t="str">
        <f t="shared" si="5"/>
        <v/>
      </c>
      <c r="K43" s="239"/>
      <c r="L43" s="240">
        <f t="shared" si="0"/>
        <v>0</v>
      </c>
      <c r="M43" s="241">
        <f t="shared" si="6"/>
        <v>0.03</v>
      </c>
      <c r="N43" s="242">
        <f t="shared" si="27"/>
        <v>0</v>
      </c>
      <c r="O43" s="242">
        <f t="shared" si="28"/>
        <v>0</v>
      </c>
      <c r="P43" s="243">
        <f t="shared" si="29"/>
        <v>0</v>
      </c>
      <c r="Q43" s="243">
        <f t="shared" si="30"/>
        <v>0</v>
      </c>
      <c r="S43" s="225">
        <f t="shared" si="1"/>
        <v>0</v>
      </c>
      <c r="T43" s="226">
        <f t="shared" si="2"/>
        <v>0</v>
      </c>
      <c r="V43" s="123"/>
      <c r="W43" s="123"/>
      <c r="X43" s="123"/>
      <c r="Y43" s="123"/>
      <c r="AA43" s="190" t="e">
        <f t="shared" si="31"/>
        <v>#VALUE!</v>
      </c>
      <c r="AB43" s="190" t="e">
        <f t="shared" si="32"/>
        <v>#VALUE!</v>
      </c>
      <c r="AC43" s="191" t="e">
        <f t="shared" ca="1" si="33"/>
        <v>#VALUE!</v>
      </c>
      <c r="AD43" s="192">
        <f t="shared" ca="1" si="14"/>
        <v>44387</v>
      </c>
      <c r="AE43" s="191" t="e">
        <f t="shared" ca="1" si="34"/>
        <v>#VALUE!</v>
      </c>
      <c r="AF43" s="190" t="e">
        <f t="shared" si="35"/>
        <v>#VALUE!</v>
      </c>
      <c r="AG43" s="190" t="e">
        <f t="shared" si="36"/>
        <v>#VALUE!</v>
      </c>
      <c r="AH43" s="190" t="e">
        <f t="shared" si="37"/>
        <v>#VALUE!</v>
      </c>
      <c r="AI43" s="190" t="e">
        <f t="shared" si="38"/>
        <v>#VALUE!</v>
      </c>
      <c r="AJ43" s="190" t="e">
        <f t="shared" si="39"/>
        <v>#VALUE!</v>
      </c>
      <c r="AK43" s="190" t="e">
        <f t="shared" si="40"/>
        <v>#VALUE!</v>
      </c>
      <c r="AL43" s="190">
        <f t="shared" si="41"/>
        <v>0</v>
      </c>
    </row>
    <row r="44" spans="1:38" ht="23.25" customHeight="1" x14ac:dyDescent="0.15">
      <c r="A44" s="260">
        <f t="shared" si="42"/>
        <v>37</v>
      </c>
      <c r="B44" s="282" t="str">
        <f t="shared" si="3"/>
        <v>A팀</v>
      </c>
      <c r="C44" s="232"/>
      <c r="D44" s="233"/>
      <c r="E44" s="248" t="str">
        <f t="shared" si="43"/>
        <v/>
      </c>
      <c r="F44" s="248"/>
      <c r="G44" s="246" t="str">
        <f t="shared" si="4"/>
        <v/>
      </c>
      <c r="H44" s="281" t="str">
        <f t="shared" si="44"/>
        <v/>
      </c>
      <c r="I44" s="265" t="str">
        <f t="shared" si="45"/>
        <v/>
      </c>
      <c r="J44" s="247" t="str">
        <f t="shared" si="5"/>
        <v/>
      </c>
      <c r="K44" s="239"/>
      <c r="L44" s="240">
        <f t="shared" si="0"/>
        <v>0</v>
      </c>
      <c r="M44" s="241">
        <f t="shared" si="6"/>
        <v>0.03</v>
      </c>
      <c r="N44" s="242">
        <f t="shared" si="27"/>
        <v>0</v>
      </c>
      <c r="O44" s="242">
        <f t="shared" si="28"/>
        <v>0</v>
      </c>
      <c r="P44" s="243">
        <f t="shared" si="29"/>
        <v>0</v>
      </c>
      <c r="Q44" s="243">
        <f t="shared" si="30"/>
        <v>0</v>
      </c>
      <c r="S44" s="225">
        <f t="shared" si="1"/>
        <v>0</v>
      </c>
      <c r="T44" s="226">
        <f t="shared" si="2"/>
        <v>0</v>
      </c>
      <c r="V44" s="123"/>
      <c r="W44" s="123"/>
      <c r="X44" s="123"/>
      <c r="Y44" s="123"/>
      <c r="AA44" s="190" t="e">
        <f t="shared" si="31"/>
        <v>#VALUE!</v>
      </c>
      <c r="AB44" s="190" t="e">
        <f t="shared" si="32"/>
        <v>#VALUE!</v>
      </c>
      <c r="AC44" s="191" t="e">
        <f t="shared" ca="1" si="33"/>
        <v>#VALUE!</v>
      </c>
      <c r="AD44" s="192">
        <f t="shared" ca="1" si="14"/>
        <v>44387</v>
      </c>
      <c r="AE44" s="191" t="e">
        <f t="shared" ca="1" si="34"/>
        <v>#VALUE!</v>
      </c>
      <c r="AF44" s="190" t="e">
        <f t="shared" si="35"/>
        <v>#VALUE!</v>
      </c>
      <c r="AG44" s="190" t="e">
        <f t="shared" si="36"/>
        <v>#VALUE!</v>
      </c>
      <c r="AH44" s="190" t="e">
        <f t="shared" si="37"/>
        <v>#VALUE!</v>
      </c>
      <c r="AI44" s="190" t="e">
        <f t="shared" si="38"/>
        <v>#VALUE!</v>
      </c>
      <c r="AJ44" s="190" t="e">
        <f t="shared" si="39"/>
        <v>#VALUE!</v>
      </c>
      <c r="AK44" s="190" t="e">
        <f t="shared" si="40"/>
        <v>#VALUE!</v>
      </c>
      <c r="AL44" s="190">
        <f t="shared" si="41"/>
        <v>0</v>
      </c>
    </row>
    <row r="45" spans="1:38" ht="23.25" customHeight="1" x14ac:dyDescent="0.15">
      <c r="A45" s="260">
        <f t="shared" si="42"/>
        <v>38</v>
      </c>
      <c r="B45" s="282" t="str">
        <f t="shared" si="3"/>
        <v>A팀</v>
      </c>
      <c r="C45" s="232"/>
      <c r="D45" s="233"/>
      <c r="E45" s="248" t="str">
        <f t="shared" si="43"/>
        <v/>
      </c>
      <c r="F45" s="248"/>
      <c r="G45" s="246" t="str">
        <f t="shared" si="4"/>
        <v/>
      </c>
      <c r="H45" s="281" t="str">
        <f t="shared" si="44"/>
        <v/>
      </c>
      <c r="I45" s="265" t="str">
        <f t="shared" si="45"/>
        <v/>
      </c>
      <c r="J45" s="247" t="str">
        <f t="shared" si="5"/>
        <v/>
      </c>
      <c r="K45" s="239"/>
      <c r="L45" s="240">
        <f t="shared" si="0"/>
        <v>0</v>
      </c>
      <c r="M45" s="241">
        <f t="shared" si="6"/>
        <v>0.03</v>
      </c>
      <c r="N45" s="242">
        <f t="shared" si="27"/>
        <v>0</v>
      </c>
      <c r="O45" s="242">
        <f t="shared" si="28"/>
        <v>0</v>
      </c>
      <c r="P45" s="243">
        <f t="shared" si="29"/>
        <v>0</v>
      </c>
      <c r="Q45" s="243">
        <f t="shared" si="30"/>
        <v>0</v>
      </c>
      <c r="S45" s="225">
        <f t="shared" si="1"/>
        <v>0</v>
      </c>
      <c r="T45" s="226">
        <f t="shared" si="2"/>
        <v>0</v>
      </c>
      <c r="V45" s="123"/>
      <c r="W45" s="123"/>
      <c r="X45" s="123"/>
      <c r="Y45" s="123"/>
      <c r="AA45" s="190" t="e">
        <f t="shared" si="31"/>
        <v>#VALUE!</v>
      </c>
      <c r="AB45" s="190" t="e">
        <f t="shared" si="32"/>
        <v>#VALUE!</v>
      </c>
      <c r="AC45" s="191" t="e">
        <f t="shared" ca="1" si="33"/>
        <v>#VALUE!</v>
      </c>
      <c r="AD45" s="192">
        <f t="shared" ca="1" si="14"/>
        <v>44387</v>
      </c>
      <c r="AE45" s="191" t="e">
        <f t="shared" ca="1" si="34"/>
        <v>#VALUE!</v>
      </c>
      <c r="AF45" s="190" t="e">
        <f t="shared" si="35"/>
        <v>#VALUE!</v>
      </c>
      <c r="AG45" s="190" t="e">
        <f t="shared" si="36"/>
        <v>#VALUE!</v>
      </c>
      <c r="AH45" s="190" t="e">
        <f t="shared" si="37"/>
        <v>#VALUE!</v>
      </c>
      <c r="AI45" s="190" t="e">
        <f t="shared" si="38"/>
        <v>#VALUE!</v>
      </c>
      <c r="AJ45" s="190" t="e">
        <f t="shared" si="39"/>
        <v>#VALUE!</v>
      </c>
      <c r="AK45" s="190" t="e">
        <f t="shared" si="40"/>
        <v>#VALUE!</v>
      </c>
      <c r="AL45" s="190">
        <f t="shared" si="41"/>
        <v>0</v>
      </c>
    </row>
    <row r="46" spans="1:38" ht="23.25" customHeight="1" x14ac:dyDescent="0.15">
      <c r="A46" s="260">
        <f t="shared" si="42"/>
        <v>39</v>
      </c>
      <c r="B46" s="282" t="str">
        <f t="shared" si="3"/>
        <v>A팀</v>
      </c>
      <c r="C46" s="232"/>
      <c r="D46" s="233"/>
      <c r="E46" s="248" t="str">
        <f t="shared" si="43"/>
        <v/>
      </c>
      <c r="F46" s="248"/>
      <c r="G46" s="246" t="str">
        <f t="shared" si="4"/>
        <v/>
      </c>
      <c r="H46" s="281" t="str">
        <f t="shared" si="44"/>
        <v/>
      </c>
      <c r="I46" s="265" t="str">
        <f t="shared" si="45"/>
        <v/>
      </c>
      <c r="J46" s="247" t="str">
        <f t="shared" si="5"/>
        <v/>
      </c>
      <c r="K46" s="239"/>
      <c r="L46" s="240">
        <f t="shared" si="0"/>
        <v>0</v>
      </c>
      <c r="M46" s="241">
        <f t="shared" si="6"/>
        <v>0.03</v>
      </c>
      <c r="N46" s="242">
        <f t="shared" si="27"/>
        <v>0</v>
      </c>
      <c r="O46" s="242">
        <f t="shared" si="28"/>
        <v>0</v>
      </c>
      <c r="P46" s="243">
        <f t="shared" si="29"/>
        <v>0</v>
      </c>
      <c r="Q46" s="243">
        <f t="shared" si="30"/>
        <v>0</v>
      </c>
      <c r="S46" s="225">
        <f t="shared" si="1"/>
        <v>0</v>
      </c>
      <c r="T46" s="226">
        <f t="shared" si="2"/>
        <v>0</v>
      </c>
      <c r="V46" s="123"/>
      <c r="W46" s="123"/>
      <c r="X46" s="123"/>
      <c r="Y46" s="123"/>
      <c r="AA46" s="190" t="e">
        <f t="shared" si="31"/>
        <v>#VALUE!</v>
      </c>
      <c r="AB46" s="190" t="e">
        <f t="shared" si="32"/>
        <v>#VALUE!</v>
      </c>
      <c r="AC46" s="191" t="e">
        <f t="shared" ca="1" si="33"/>
        <v>#VALUE!</v>
      </c>
      <c r="AD46" s="192">
        <f t="shared" ca="1" si="14"/>
        <v>44387</v>
      </c>
      <c r="AE46" s="191" t="e">
        <f t="shared" ca="1" si="34"/>
        <v>#VALUE!</v>
      </c>
      <c r="AF46" s="190" t="e">
        <f t="shared" si="35"/>
        <v>#VALUE!</v>
      </c>
      <c r="AG46" s="190" t="e">
        <f t="shared" si="36"/>
        <v>#VALUE!</v>
      </c>
      <c r="AH46" s="190" t="e">
        <f t="shared" si="37"/>
        <v>#VALUE!</v>
      </c>
      <c r="AI46" s="190" t="e">
        <f t="shared" si="38"/>
        <v>#VALUE!</v>
      </c>
      <c r="AJ46" s="190" t="e">
        <f t="shared" si="39"/>
        <v>#VALUE!</v>
      </c>
      <c r="AK46" s="190" t="e">
        <f t="shared" si="40"/>
        <v>#VALUE!</v>
      </c>
      <c r="AL46" s="190">
        <f t="shared" si="41"/>
        <v>0</v>
      </c>
    </row>
    <row r="47" spans="1:38" ht="23.25" customHeight="1" x14ac:dyDescent="0.15">
      <c r="A47" s="260">
        <f t="shared" si="42"/>
        <v>40</v>
      </c>
      <c r="B47" s="282" t="str">
        <f t="shared" si="3"/>
        <v>A팀</v>
      </c>
      <c r="C47" s="232"/>
      <c r="D47" s="233"/>
      <c r="E47" s="248" t="str">
        <f t="shared" si="43"/>
        <v/>
      </c>
      <c r="F47" s="248"/>
      <c r="G47" s="246" t="str">
        <f t="shared" si="4"/>
        <v/>
      </c>
      <c r="H47" s="281" t="str">
        <f t="shared" si="44"/>
        <v/>
      </c>
      <c r="I47" s="265" t="str">
        <f t="shared" si="45"/>
        <v/>
      </c>
      <c r="J47" s="247" t="str">
        <f t="shared" si="5"/>
        <v/>
      </c>
      <c r="K47" s="239"/>
      <c r="L47" s="240">
        <f t="shared" si="0"/>
        <v>0</v>
      </c>
      <c r="M47" s="241">
        <f t="shared" si="6"/>
        <v>0.03</v>
      </c>
      <c r="N47" s="242">
        <f t="shared" si="27"/>
        <v>0</v>
      </c>
      <c r="O47" s="242">
        <f t="shared" si="28"/>
        <v>0</v>
      </c>
      <c r="P47" s="243">
        <f t="shared" si="29"/>
        <v>0</v>
      </c>
      <c r="Q47" s="243">
        <f t="shared" si="30"/>
        <v>0</v>
      </c>
      <c r="S47" s="225">
        <f t="shared" si="1"/>
        <v>0</v>
      </c>
      <c r="T47" s="226">
        <f t="shared" si="2"/>
        <v>0</v>
      </c>
      <c r="V47" s="123"/>
      <c r="W47" s="123"/>
      <c r="X47" s="123"/>
      <c r="Y47" s="123"/>
      <c r="AA47" s="190" t="e">
        <f t="shared" si="31"/>
        <v>#VALUE!</v>
      </c>
      <c r="AB47" s="190" t="e">
        <f t="shared" si="32"/>
        <v>#VALUE!</v>
      </c>
      <c r="AC47" s="191" t="e">
        <f t="shared" ca="1" si="33"/>
        <v>#VALUE!</v>
      </c>
      <c r="AD47" s="192">
        <f t="shared" ca="1" si="14"/>
        <v>44387</v>
      </c>
      <c r="AE47" s="191" t="e">
        <f t="shared" ca="1" si="34"/>
        <v>#VALUE!</v>
      </c>
      <c r="AF47" s="190" t="e">
        <f t="shared" si="35"/>
        <v>#VALUE!</v>
      </c>
      <c r="AG47" s="190" t="e">
        <f t="shared" si="36"/>
        <v>#VALUE!</v>
      </c>
      <c r="AH47" s="190" t="e">
        <f t="shared" si="37"/>
        <v>#VALUE!</v>
      </c>
      <c r="AI47" s="190" t="e">
        <f t="shared" si="38"/>
        <v>#VALUE!</v>
      </c>
      <c r="AJ47" s="190" t="e">
        <f t="shared" si="39"/>
        <v>#VALUE!</v>
      </c>
      <c r="AK47" s="190" t="e">
        <f t="shared" si="40"/>
        <v>#VALUE!</v>
      </c>
      <c r="AL47" s="190">
        <f t="shared" si="41"/>
        <v>0</v>
      </c>
    </row>
    <row r="48" spans="1:38" ht="23.25" customHeight="1" x14ac:dyDescent="0.15">
      <c r="A48" s="260">
        <f t="shared" si="42"/>
        <v>41</v>
      </c>
      <c r="B48" s="282" t="str">
        <f t="shared" si="3"/>
        <v>A팀</v>
      </c>
      <c r="C48" s="232"/>
      <c r="D48" s="233"/>
      <c r="E48" s="232"/>
      <c r="F48" s="232"/>
      <c r="G48" s="246" t="str">
        <f t="shared" si="4"/>
        <v/>
      </c>
      <c r="H48" s="281"/>
      <c r="I48" s="265"/>
      <c r="J48" s="247" t="str">
        <f t="shared" si="5"/>
        <v>토</v>
      </c>
      <c r="K48" s="239"/>
      <c r="L48" s="240">
        <f t="shared" si="0"/>
        <v>0</v>
      </c>
      <c r="M48" s="241">
        <f>$M$7</f>
        <v>0.03</v>
      </c>
      <c r="N48" s="242">
        <f>IF(L48&gt;33330,TRUNC(L48*$M$7,-1),0)</f>
        <v>0</v>
      </c>
      <c r="O48" s="242">
        <f>TRUNC(N48*10%,-1)</f>
        <v>0</v>
      </c>
      <c r="P48" s="243">
        <f>SUM(N48:O48)</f>
        <v>0</v>
      </c>
      <c r="Q48" s="243">
        <f>L48-P48</f>
        <v>0</v>
      </c>
      <c r="S48" s="225">
        <f t="shared" si="1"/>
        <v>0</v>
      </c>
      <c r="T48" s="226">
        <f t="shared" si="2"/>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4"/>
        <v/>
      </c>
      <c r="H49" s="281" t="str">
        <f>IF(C49="","",$H$8)</f>
        <v/>
      </c>
      <c r="I49" s="265" t="str">
        <f>IF(C49="","",$I$8)</f>
        <v/>
      </c>
      <c r="J49" s="247" t="str">
        <f t="shared" si="5"/>
        <v/>
      </c>
      <c r="K49" s="239"/>
      <c r="L49" s="240">
        <f t="shared" si="0"/>
        <v>0</v>
      </c>
      <c r="M49" s="241">
        <f t="shared" si="6"/>
        <v>0.03</v>
      </c>
      <c r="N49" s="242">
        <f t="shared" ref="N49:N67" si="46">IF(L49&gt;33330,TRUNC(L49*$M$7,-1),0)</f>
        <v>0</v>
      </c>
      <c r="O49" s="242">
        <f t="shared" ref="O49:O67" si="47">TRUNC(N49*10%,-1)</f>
        <v>0</v>
      </c>
      <c r="P49" s="243">
        <f t="shared" ref="P49:P67" si="48">SUM(N49:O49)</f>
        <v>0</v>
      </c>
      <c r="Q49" s="243">
        <f t="shared" ref="Q49:Q67" si="49">L49-P49</f>
        <v>0</v>
      </c>
      <c r="S49" s="225">
        <f t="shared" si="1"/>
        <v>0</v>
      </c>
      <c r="T49" s="226">
        <f t="shared" si="2"/>
        <v>0</v>
      </c>
      <c r="V49" s="123"/>
      <c r="W49" s="123"/>
      <c r="X49" s="123"/>
      <c r="Y49" s="123"/>
      <c r="AA49" s="190" t="e">
        <f t="shared" ref="AA49:AA67" si="50">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1">IF(INT(RIGHT(D49,1))=AA49,"OK","주민오류")</f>
        <v>#VALUE!</v>
      </c>
      <c r="AC49" s="191" t="e">
        <f t="shared" ref="AC49:AC67" ca="1" si="52">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3">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4">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5">CHOOSE(14-LEN(CLEAN(D49)),MID(D49,7,1),MID(D49,6,1),MID(D49,5,1),MID(D49,4,1))</f>
        <v>#VALUE!</v>
      </c>
      <c r="AH49" s="190" t="e">
        <f t="shared" ref="AH49:AH67" si="56">CHOOSE(AG49,"내국인","내국인","내국인","내국인","외국인","외국인","외국인","외국인")</f>
        <v>#VALUE!</v>
      </c>
      <c r="AI49" s="190" t="e">
        <f t="shared" ref="AI49:AI67" si="57">IF(AH49="외국인","고용허가체크","")</f>
        <v>#VALUE!</v>
      </c>
      <c r="AJ49" s="190" t="e">
        <f t="shared" ref="AJ49:AJ67" si="58">IF(LEN(CLEAN(D49))=12,MOD(MID(D49,7,1)*10+MID(D49,8,1),2),MOD(MID(D49,8,1)*10+MID(D49,9,1),2))</f>
        <v>#VALUE!</v>
      </c>
      <c r="AK49" s="190" t="e">
        <f t="shared" ref="AK49:AK67" si="59">IF(AJ49=0,"OK","")</f>
        <v>#VALUE!</v>
      </c>
      <c r="AL49" s="190">
        <f t="shared" ref="AL49:AL67" si="60">LEN(CLEAN(D49))</f>
        <v>0</v>
      </c>
    </row>
    <row r="50" spans="1:38" ht="23.25" customHeight="1" x14ac:dyDescent="0.15">
      <c r="A50" s="260">
        <f t="shared" ref="A50:A68" si="61">A49+1</f>
        <v>43</v>
      </c>
      <c r="B50" s="282" t="str">
        <f t="shared" si="3"/>
        <v>A팀</v>
      </c>
      <c r="C50" s="232"/>
      <c r="D50" s="233"/>
      <c r="E50" s="248" t="str">
        <f t="shared" ref="E50:E67" si="62">IF(C50="","",$E$8)</f>
        <v/>
      </c>
      <c r="F50" s="248"/>
      <c r="G50" s="246" t="str">
        <f t="shared" si="4"/>
        <v/>
      </c>
      <c r="H50" s="281" t="str">
        <f t="shared" ref="H50:H67" si="63">IF(C50="","",$H$8)</f>
        <v/>
      </c>
      <c r="I50" s="265" t="str">
        <f t="shared" ref="I50:I67" si="64">IF(C50="","",$I$8)</f>
        <v/>
      </c>
      <c r="J50" s="247" t="str">
        <f t="shared" si="5"/>
        <v/>
      </c>
      <c r="K50" s="239"/>
      <c r="L50" s="240">
        <f t="shared" si="0"/>
        <v>0</v>
      </c>
      <c r="M50" s="241">
        <f t="shared" si="6"/>
        <v>0.03</v>
      </c>
      <c r="N50" s="242">
        <f t="shared" si="46"/>
        <v>0</v>
      </c>
      <c r="O50" s="242">
        <f t="shared" si="47"/>
        <v>0</v>
      </c>
      <c r="P50" s="243">
        <f t="shared" si="48"/>
        <v>0</v>
      </c>
      <c r="Q50" s="243">
        <f t="shared" si="49"/>
        <v>0</v>
      </c>
      <c r="S50" s="225">
        <f t="shared" si="1"/>
        <v>0</v>
      </c>
      <c r="T50" s="226">
        <f t="shared" si="2"/>
        <v>0</v>
      </c>
      <c r="V50" s="123"/>
      <c r="W50" s="123"/>
      <c r="X50" s="123"/>
      <c r="Y50" s="123"/>
      <c r="AA50" s="190" t="e">
        <f t="shared" si="50"/>
        <v>#VALUE!</v>
      </c>
      <c r="AB50" s="190" t="e">
        <f t="shared" si="51"/>
        <v>#VALUE!</v>
      </c>
      <c r="AC50" s="191" t="e">
        <f t="shared" ca="1" si="52"/>
        <v>#VALUE!</v>
      </c>
      <c r="AD50" s="192">
        <f t="shared" ca="1" si="14"/>
        <v>44387</v>
      </c>
      <c r="AE50" s="191" t="e">
        <f t="shared" ca="1" si="53"/>
        <v>#VALUE!</v>
      </c>
      <c r="AF50" s="190" t="e">
        <f t="shared" si="54"/>
        <v>#VALUE!</v>
      </c>
      <c r="AG50" s="190" t="e">
        <f t="shared" si="55"/>
        <v>#VALUE!</v>
      </c>
      <c r="AH50" s="190" t="e">
        <f t="shared" si="56"/>
        <v>#VALUE!</v>
      </c>
      <c r="AI50" s="190" t="e">
        <f t="shared" si="57"/>
        <v>#VALUE!</v>
      </c>
      <c r="AJ50" s="190" t="e">
        <f t="shared" si="58"/>
        <v>#VALUE!</v>
      </c>
      <c r="AK50" s="190" t="e">
        <f t="shared" si="59"/>
        <v>#VALUE!</v>
      </c>
      <c r="AL50" s="190">
        <f t="shared" si="60"/>
        <v>0</v>
      </c>
    </row>
    <row r="51" spans="1:38" ht="23.25" customHeight="1" x14ac:dyDescent="0.15">
      <c r="A51" s="260">
        <f t="shared" si="61"/>
        <v>44</v>
      </c>
      <c r="B51" s="282" t="str">
        <f t="shared" si="3"/>
        <v>A팀</v>
      </c>
      <c r="C51" s="232"/>
      <c r="D51" s="233"/>
      <c r="E51" s="248" t="str">
        <f t="shared" si="62"/>
        <v/>
      </c>
      <c r="F51" s="248"/>
      <c r="G51" s="246" t="str">
        <f t="shared" si="4"/>
        <v/>
      </c>
      <c r="H51" s="281" t="str">
        <f t="shared" si="63"/>
        <v/>
      </c>
      <c r="I51" s="265" t="str">
        <f t="shared" si="64"/>
        <v/>
      </c>
      <c r="J51" s="247" t="str">
        <f t="shared" si="5"/>
        <v/>
      </c>
      <c r="K51" s="239"/>
      <c r="L51" s="240">
        <f t="shared" si="0"/>
        <v>0</v>
      </c>
      <c r="M51" s="241">
        <f t="shared" si="6"/>
        <v>0.03</v>
      </c>
      <c r="N51" s="242">
        <f t="shared" si="46"/>
        <v>0</v>
      </c>
      <c r="O51" s="242">
        <f t="shared" si="47"/>
        <v>0</v>
      </c>
      <c r="P51" s="243">
        <f t="shared" si="48"/>
        <v>0</v>
      </c>
      <c r="Q51" s="243">
        <f t="shared" si="49"/>
        <v>0</v>
      </c>
      <c r="S51" s="225">
        <f t="shared" si="1"/>
        <v>0</v>
      </c>
      <c r="T51" s="226">
        <f t="shared" si="2"/>
        <v>0</v>
      </c>
      <c r="V51" s="123"/>
      <c r="W51" s="123"/>
      <c r="X51" s="123"/>
      <c r="Y51" s="123"/>
      <c r="AA51" s="190" t="e">
        <f t="shared" si="50"/>
        <v>#VALUE!</v>
      </c>
      <c r="AB51" s="190" t="e">
        <f t="shared" si="51"/>
        <v>#VALUE!</v>
      </c>
      <c r="AC51" s="191" t="e">
        <f t="shared" ca="1" si="52"/>
        <v>#VALUE!</v>
      </c>
      <c r="AD51" s="192">
        <f t="shared" ca="1" si="14"/>
        <v>44387</v>
      </c>
      <c r="AE51" s="191" t="e">
        <f t="shared" ca="1" si="53"/>
        <v>#VALUE!</v>
      </c>
      <c r="AF51" s="190" t="e">
        <f t="shared" si="54"/>
        <v>#VALUE!</v>
      </c>
      <c r="AG51" s="190" t="e">
        <f t="shared" si="55"/>
        <v>#VALUE!</v>
      </c>
      <c r="AH51" s="190" t="e">
        <f t="shared" si="56"/>
        <v>#VALUE!</v>
      </c>
      <c r="AI51" s="190" t="e">
        <f t="shared" si="57"/>
        <v>#VALUE!</v>
      </c>
      <c r="AJ51" s="190" t="e">
        <f t="shared" si="58"/>
        <v>#VALUE!</v>
      </c>
      <c r="AK51" s="190" t="e">
        <f t="shared" si="59"/>
        <v>#VALUE!</v>
      </c>
      <c r="AL51" s="190">
        <f t="shared" si="60"/>
        <v>0</v>
      </c>
    </row>
    <row r="52" spans="1:38" ht="23.25" customHeight="1" x14ac:dyDescent="0.15">
      <c r="A52" s="260">
        <f t="shared" si="61"/>
        <v>45</v>
      </c>
      <c r="B52" s="282" t="str">
        <f t="shared" si="3"/>
        <v>A팀</v>
      </c>
      <c r="C52" s="232"/>
      <c r="D52" s="233"/>
      <c r="E52" s="248" t="str">
        <f t="shared" si="62"/>
        <v/>
      </c>
      <c r="F52" s="248"/>
      <c r="G52" s="246" t="str">
        <f t="shared" si="4"/>
        <v/>
      </c>
      <c r="H52" s="281" t="str">
        <f t="shared" si="63"/>
        <v/>
      </c>
      <c r="I52" s="265" t="str">
        <f t="shared" si="64"/>
        <v/>
      </c>
      <c r="J52" s="247" t="str">
        <f t="shared" si="5"/>
        <v/>
      </c>
      <c r="K52" s="239"/>
      <c r="L52" s="240">
        <f t="shared" si="0"/>
        <v>0</v>
      </c>
      <c r="M52" s="241">
        <f t="shared" si="6"/>
        <v>0.03</v>
      </c>
      <c r="N52" s="242">
        <f t="shared" si="46"/>
        <v>0</v>
      </c>
      <c r="O52" s="242">
        <f t="shared" si="47"/>
        <v>0</v>
      </c>
      <c r="P52" s="243">
        <f t="shared" si="48"/>
        <v>0</v>
      </c>
      <c r="Q52" s="243">
        <f t="shared" si="49"/>
        <v>0</v>
      </c>
      <c r="S52" s="225">
        <f t="shared" si="1"/>
        <v>0</v>
      </c>
      <c r="T52" s="226">
        <f t="shared" si="2"/>
        <v>0</v>
      </c>
      <c r="V52" s="123"/>
      <c r="W52" s="123"/>
      <c r="X52" s="123"/>
      <c r="Y52" s="123"/>
      <c r="AA52" s="190" t="e">
        <f t="shared" si="50"/>
        <v>#VALUE!</v>
      </c>
      <c r="AB52" s="190" t="e">
        <f t="shared" si="51"/>
        <v>#VALUE!</v>
      </c>
      <c r="AC52" s="191" t="e">
        <f t="shared" ca="1" si="52"/>
        <v>#VALUE!</v>
      </c>
      <c r="AD52" s="192">
        <f t="shared" ca="1" si="14"/>
        <v>44387</v>
      </c>
      <c r="AE52" s="191" t="e">
        <f t="shared" ca="1" si="53"/>
        <v>#VALUE!</v>
      </c>
      <c r="AF52" s="190" t="e">
        <f t="shared" si="54"/>
        <v>#VALUE!</v>
      </c>
      <c r="AG52" s="190" t="e">
        <f t="shared" si="55"/>
        <v>#VALUE!</v>
      </c>
      <c r="AH52" s="190" t="e">
        <f t="shared" si="56"/>
        <v>#VALUE!</v>
      </c>
      <c r="AI52" s="190" t="e">
        <f t="shared" si="57"/>
        <v>#VALUE!</v>
      </c>
      <c r="AJ52" s="190" t="e">
        <f t="shared" si="58"/>
        <v>#VALUE!</v>
      </c>
      <c r="AK52" s="190" t="e">
        <f t="shared" si="59"/>
        <v>#VALUE!</v>
      </c>
      <c r="AL52" s="190">
        <f t="shared" si="60"/>
        <v>0</v>
      </c>
    </row>
    <row r="53" spans="1:38" ht="23.25" customHeight="1" x14ac:dyDescent="0.15">
      <c r="A53" s="260">
        <f t="shared" si="61"/>
        <v>46</v>
      </c>
      <c r="B53" s="282" t="str">
        <f t="shared" si="3"/>
        <v>A팀</v>
      </c>
      <c r="C53" s="232"/>
      <c r="D53" s="233"/>
      <c r="E53" s="248" t="str">
        <f t="shared" si="62"/>
        <v/>
      </c>
      <c r="F53" s="248"/>
      <c r="G53" s="246" t="str">
        <f t="shared" si="4"/>
        <v/>
      </c>
      <c r="H53" s="281" t="str">
        <f t="shared" si="63"/>
        <v/>
      </c>
      <c r="I53" s="265" t="str">
        <f t="shared" si="64"/>
        <v/>
      </c>
      <c r="J53" s="247" t="str">
        <f t="shared" si="5"/>
        <v/>
      </c>
      <c r="K53" s="239"/>
      <c r="L53" s="240">
        <f t="shared" si="0"/>
        <v>0</v>
      </c>
      <c r="M53" s="241">
        <f t="shared" si="6"/>
        <v>0.03</v>
      </c>
      <c r="N53" s="242">
        <f t="shared" si="46"/>
        <v>0</v>
      </c>
      <c r="O53" s="242">
        <f t="shared" si="47"/>
        <v>0</v>
      </c>
      <c r="P53" s="243">
        <f t="shared" si="48"/>
        <v>0</v>
      </c>
      <c r="Q53" s="243">
        <f t="shared" si="49"/>
        <v>0</v>
      </c>
      <c r="S53" s="225">
        <f t="shared" si="1"/>
        <v>0</v>
      </c>
      <c r="T53" s="226">
        <f t="shared" si="2"/>
        <v>0</v>
      </c>
      <c r="V53" s="123"/>
      <c r="W53" s="123"/>
      <c r="X53" s="123"/>
      <c r="Y53" s="123"/>
      <c r="AA53" s="190" t="e">
        <f t="shared" si="50"/>
        <v>#VALUE!</v>
      </c>
      <c r="AB53" s="190" t="e">
        <f t="shared" si="51"/>
        <v>#VALUE!</v>
      </c>
      <c r="AC53" s="191" t="e">
        <f t="shared" ca="1" si="52"/>
        <v>#VALUE!</v>
      </c>
      <c r="AD53" s="192">
        <f t="shared" ca="1" si="14"/>
        <v>44387</v>
      </c>
      <c r="AE53" s="191" t="e">
        <f t="shared" ca="1" si="53"/>
        <v>#VALUE!</v>
      </c>
      <c r="AF53" s="190" t="e">
        <f t="shared" si="54"/>
        <v>#VALUE!</v>
      </c>
      <c r="AG53" s="190" t="e">
        <f t="shared" si="55"/>
        <v>#VALUE!</v>
      </c>
      <c r="AH53" s="190" t="e">
        <f t="shared" si="56"/>
        <v>#VALUE!</v>
      </c>
      <c r="AI53" s="190" t="e">
        <f t="shared" si="57"/>
        <v>#VALUE!</v>
      </c>
      <c r="AJ53" s="190" t="e">
        <f t="shared" si="58"/>
        <v>#VALUE!</v>
      </c>
      <c r="AK53" s="190" t="e">
        <f t="shared" si="59"/>
        <v>#VALUE!</v>
      </c>
      <c r="AL53" s="190">
        <f t="shared" si="60"/>
        <v>0</v>
      </c>
    </row>
    <row r="54" spans="1:38" ht="23.25" customHeight="1" x14ac:dyDescent="0.15">
      <c r="A54" s="260">
        <f t="shared" si="61"/>
        <v>47</v>
      </c>
      <c r="B54" s="282" t="str">
        <f t="shared" si="3"/>
        <v>A팀</v>
      </c>
      <c r="C54" s="232"/>
      <c r="D54" s="233"/>
      <c r="E54" s="248" t="str">
        <f t="shared" si="62"/>
        <v/>
      </c>
      <c r="F54" s="248"/>
      <c r="G54" s="246" t="str">
        <f t="shared" si="4"/>
        <v/>
      </c>
      <c r="H54" s="281" t="str">
        <f t="shared" si="63"/>
        <v/>
      </c>
      <c r="I54" s="265" t="str">
        <f t="shared" si="64"/>
        <v/>
      </c>
      <c r="J54" s="247" t="str">
        <f t="shared" si="5"/>
        <v/>
      </c>
      <c r="K54" s="239"/>
      <c r="L54" s="240">
        <f t="shared" si="0"/>
        <v>0</v>
      </c>
      <c r="M54" s="241">
        <f t="shared" si="6"/>
        <v>0.03</v>
      </c>
      <c r="N54" s="242">
        <f t="shared" si="46"/>
        <v>0</v>
      </c>
      <c r="O54" s="242">
        <f t="shared" si="47"/>
        <v>0</v>
      </c>
      <c r="P54" s="243">
        <f t="shared" si="48"/>
        <v>0</v>
      </c>
      <c r="Q54" s="243">
        <f t="shared" si="49"/>
        <v>0</v>
      </c>
      <c r="S54" s="225">
        <f t="shared" si="1"/>
        <v>0</v>
      </c>
      <c r="T54" s="226">
        <f t="shared" si="2"/>
        <v>0</v>
      </c>
      <c r="V54" s="123"/>
      <c r="W54" s="123"/>
      <c r="X54" s="123"/>
      <c r="Y54" s="123"/>
      <c r="AA54" s="190" t="e">
        <f t="shared" si="50"/>
        <v>#VALUE!</v>
      </c>
      <c r="AB54" s="190" t="e">
        <f t="shared" si="51"/>
        <v>#VALUE!</v>
      </c>
      <c r="AC54" s="191" t="e">
        <f t="shared" ca="1" si="52"/>
        <v>#VALUE!</v>
      </c>
      <c r="AD54" s="192">
        <f t="shared" ca="1" si="14"/>
        <v>44387</v>
      </c>
      <c r="AE54" s="191" t="e">
        <f t="shared" ca="1" si="53"/>
        <v>#VALUE!</v>
      </c>
      <c r="AF54" s="190" t="e">
        <f t="shared" si="54"/>
        <v>#VALUE!</v>
      </c>
      <c r="AG54" s="190" t="e">
        <f t="shared" si="55"/>
        <v>#VALUE!</v>
      </c>
      <c r="AH54" s="190" t="e">
        <f t="shared" si="56"/>
        <v>#VALUE!</v>
      </c>
      <c r="AI54" s="190" t="e">
        <f t="shared" si="57"/>
        <v>#VALUE!</v>
      </c>
      <c r="AJ54" s="190" t="e">
        <f t="shared" si="58"/>
        <v>#VALUE!</v>
      </c>
      <c r="AK54" s="190" t="e">
        <f t="shared" si="59"/>
        <v>#VALUE!</v>
      </c>
      <c r="AL54" s="190">
        <f t="shared" si="60"/>
        <v>0</v>
      </c>
    </row>
    <row r="55" spans="1:38" ht="23.25" customHeight="1" x14ac:dyDescent="0.15">
      <c r="A55" s="260">
        <f t="shared" si="61"/>
        <v>48</v>
      </c>
      <c r="B55" s="282" t="str">
        <f t="shared" si="3"/>
        <v>A팀</v>
      </c>
      <c r="C55" s="232"/>
      <c r="D55" s="233"/>
      <c r="E55" s="248" t="str">
        <f t="shared" si="62"/>
        <v/>
      </c>
      <c r="F55" s="248"/>
      <c r="G55" s="246" t="str">
        <f t="shared" si="4"/>
        <v/>
      </c>
      <c r="H55" s="281" t="str">
        <f t="shared" si="63"/>
        <v/>
      </c>
      <c r="I55" s="265" t="str">
        <f t="shared" si="64"/>
        <v/>
      </c>
      <c r="J55" s="247" t="str">
        <f t="shared" si="5"/>
        <v/>
      </c>
      <c r="K55" s="239"/>
      <c r="L55" s="240">
        <f t="shared" si="0"/>
        <v>0</v>
      </c>
      <c r="M55" s="241">
        <f t="shared" si="6"/>
        <v>0.03</v>
      </c>
      <c r="N55" s="242">
        <f t="shared" si="46"/>
        <v>0</v>
      </c>
      <c r="O55" s="242">
        <f t="shared" si="47"/>
        <v>0</v>
      </c>
      <c r="P55" s="243">
        <f t="shared" si="48"/>
        <v>0</v>
      </c>
      <c r="Q55" s="243">
        <f t="shared" si="49"/>
        <v>0</v>
      </c>
      <c r="S55" s="225">
        <f t="shared" si="1"/>
        <v>0</v>
      </c>
      <c r="T55" s="226">
        <f t="shared" si="2"/>
        <v>0</v>
      </c>
      <c r="V55" s="123"/>
      <c r="W55" s="123"/>
      <c r="X55" s="123"/>
      <c r="Y55" s="123"/>
      <c r="AA55" s="190" t="e">
        <f t="shared" si="50"/>
        <v>#VALUE!</v>
      </c>
      <c r="AB55" s="190" t="e">
        <f t="shared" si="51"/>
        <v>#VALUE!</v>
      </c>
      <c r="AC55" s="191" t="e">
        <f t="shared" ca="1" si="52"/>
        <v>#VALUE!</v>
      </c>
      <c r="AD55" s="192">
        <f t="shared" ca="1" si="14"/>
        <v>44387</v>
      </c>
      <c r="AE55" s="191" t="e">
        <f t="shared" ca="1" si="53"/>
        <v>#VALUE!</v>
      </c>
      <c r="AF55" s="190" t="e">
        <f t="shared" si="54"/>
        <v>#VALUE!</v>
      </c>
      <c r="AG55" s="190" t="e">
        <f t="shared" si="55"/>
        <v>#VALUE!</v>
      </c>
      <c r="AH55" s="190" t="e">
        <f t="shared" si="56"/>
        <v>#VALUE!</v>
      </c>
      <c r="AI55" s="190" t="e">
        <f t="shared" si="57"/>
        <v>#VALUE!</v>
      </c>
      <c r="AJ55" s="190" t="e">
        <f t="shared" si="58"/>
        <v>#VALUE!</v>
      </c>
      <c r="AK55" s="190" t="e">
        <f t="shared" si="59"/>
        <v>#VALUE!</v>
      </c>
      <c r="AL55" s="190">
        <f t="shared" si="60"/>
        <v>0</v>
      </c>
    </row>
    <row r="56" spans="1:38" ht="23.25" customHeight="1" x14ac:dyDescent="0.15">
      <c r="A56" s="260">
        <f t="shared" si="61"/>
        <v>49</v>
      </c>
      <c r="B56" s="282" t="str">
        <f t="shared" si="3"/>
        <v>A팀</v>
      </c>
      <c r="C56" s="232"/>
      <c r="D56" s="233"/>
      <c r="E56" s="248" t="str">
        <f t="shared" si="62"/>
        <v/>
      </c>
      <c r="F56" s="248"/>
      <c r="G56" s="246" t="str">
        <f t="shared" si="4"/>
        <v/>
      </c>
      <c r="H56" s="281" t="str">
        <f t="shared" si="63"/>
        <v/>
      </c>
      <c r="I56" s="265" t="str">
        <f t="shared" si="64"/>
        <v/>
      </c>
      <c r="J56" s="247" t="str">
        <f t="shared" si="5"/>
        <v/>
      </c>
      <c r="K56" s="239"/>
      <c r="L56" s="240">
        <f t="shared" si="0"/>
        <v>0</v>
      </c>
      <c r="M56" s="241">
        <f t="shared" si="6"/>
        <v>0.03</v>
      </c>
      <c r="N56" s="242">
        <f t="shared" si="46"/>
        <v>0</v>
      </c>
      <c r="O56" s="242">
        <f t="shared" si="47"/>
        <v>0</v>
      </c>
      <c r="P56" s="243">
        <f t="shared" si="48"/>
        <v>0</v>
      </c>
      <c r="Q56" s="243">
        <f t="shared" si="49"/>
        <v>0</v>
      </c>
      <c r="S56" s="225">
        <f t="shared" si="1"/>
        <v>0</v>
      </c>
      <c r="T56" s="226">
        <f t="shared" si="2"/>
        <v>0</v>
      </c>
      <c r="V56" s="123"/>
      <c r="W56" s="123"/>
      <c r="X56" s="123"/>
      <c r="Y56" s="123"/>
      <c r="AA56" s="190" t="e">
        <f t="shared" si="50"/>
        <v>#VALUE!</v>
      </c>
      <c r="AB56" s="190" t="e">
        <f t="shared" si="51"/>
        <v>#VALUE!</v>
      </c>
      <c r="AC56" s="191" t="e">
        <f t="shared" ca="1" si="52"/>
        <v>#VALUE!</v>
      </c>
      <c r="AD56" s="192">
        <f t="shared" ca="1" si="14"/>
        <v>44387</v>
      </c>
      <c r="AE56" s="191" t="e">
        <f t="shared" ca="1" si="53"/>
        <v>#VALUE!</v>
      </c>
      <c r="AF56" s="190" t="e">
        <f t="shared" si="54"/>
        <v>#VALUE!</v>
      </c>
      <c r="AG56" s="190" t="e">
        <f t="shared" si="55"/>
        <v>#VALUE!</v>
      </c>
      <c r="AH56" s="190" t="e">
        <f t="shared" si="56"/>
        <v>#VALUE!</v>
      </c>
      <c r="AI56" s="190" t="e">
        <f t="shared" si="57"/>
        <v>#VALUE!</v>
      </c>
      <c r="AJ56" s="190" t="e">
        <f t="shared" si="58"/>
        <v>#VALUE!</v>
      </c>
      <c r="AK56" s="190" t="e">
        <f t="shared" si="59"/>
        <v>#VALUE!</v>
      </c>
      <c r="AL56" s="190">
        <f t="shared" si="60"/>
        <v>0</v>
      </c>
    </row>
    <row r="57" spans="1:38" ht="23.25" customHeight="1" x14ac:dyDescent="0.15">
      <c r="A57" s="260">
        <f t="shared" si="61"/>
        <v>50</v>
      </c>
      <c r="B57" s="282" t="str">
        <f t="shared" si="3"/>
        <v>A팀</v>
      </c>
      <c r="C57" s="232"/>
      <c r="D57" s="233"/>
      <c r="E57" s="248" t="str">
        <f t="shared" si="62"/>
        <v/>
      </c>
      <c r="F57" s="248"/>
      <c r="G57" s="246" t="str">
        <f t="shared" si="4"/>
        <v/>
      </c>
      <c r="H57" s="281" t="str">
        <f t="shared" si="63"/>
        <v/>
      </c>
      <c r="I57" s="265" t="str">
        <f t="shared" si="64"/>
        <v/>
      </c>
      <c r="J57" s="247" t="str">
        <f t="shared" si="5"/>
        <v/>
      </c>
      <c r="K57" s="239"/>
      <c r="L57" s="240">
        <f t="shared" si="0"/>
        <v>0</v>
      </c>
      <c r="M57" s="241">
        <f t="shared" si="6"/>
        <v>0.03</v>
      </c>
      <c r="N57" s="242">
        <f t="shared" si="46"/>
        <v>0</v>
      </c>
      <c r="O57" s="242">
        <f t="shared" si="47"/>
        <v>0</v>
      </c>
      <c r="P57" s="243">
        <f t="shared" si="48"/>
        <v>0</v>
      </c>
      <c r="Q57" s="243">
        <f t="shared" si="49"/>
        <v>0</v>
      </c>
      <c r="S57" s="225">
        <f t="shared" si="1"/>
        <v>0</v>
      </c>
      <c r="T57" s="226">
        <f t="shared" si="2"/>
        <v>0</v>
      </c>
      <c r="V57" s="123"/>
      <c r="W57" s="123"/>
      <c r="X57" s="123"/>
      <c r="Y57" s="123"/>
      <c r="AA57" s="190" t="e">
        <f t="shared" si="50"/>
        <v>#VALUE!</v>
      </c>
      <c r="AB57" s="190" t="e">
        <f t="shared" si="51"/>
        <v>#VALUE!</v>
      </c>
      <c r="AC57" s="191" t="e">
        <f t="shared" ca="1" si="52"/>
        <v>#VALUE!</v>
      </c>
      <c r="AD57" s="192">
        <f t="shared" ca="1" si="14"/>
        <v>44387</v>
      </c>
      <c r="AE57" s="191" t="e">
        <f t="shared" ca="1" si="53"/>
        <v>#VALUE!</v>
      </c>
      <c r="AF57" s="190" t="e">
        <f t="shared" si="54"/>
        <v>#VALUE!</v>
      </c>
      <c r="AG57" s="190" t="e">
        <f t="shared" si="55"/>
        <v>#VALUE!</v>
      </c>
      <c r="AH57" s="190" t="e">
        <f t="shared" si="56"/>
        <v>#VALUE!</v>
      </c>
      <c r="AI57" s="190" t="e">
        <f t="shared" si="57"/>
        <v>#VALUE!</v>
      </c>
      <c r="AJ57" s="190" t="e">
        <f t="shared" si="58"/>
        <v>#VALUE!</v>
      </c>
      <c r="AK57" s="190" t="e">
        <f t="shared" si="59"/>
        <v>#VALUE!</v>
      </c>
      <c r="AL57" s="190">
        <f t="shared" si="60"/>
        <v>0</v>
      </c>
    </row>
    <row r="58" spans="1:38" ht="23.25" customHeight="1" x14ac:dyDescent="0.15">
      <c r="A58" s="260">
        <f t="shared" si="61"/>
        <v>51</v>
      </c>
      <c r="B58" s="282" t="str">
        <f t="shared" si="3"/>
        <v>A팀</v>
      </c>
      <c r="C58" s="232"/>
      <c r="D58" s="233"/>
      <c r="E58" s="248" t="str">
        <f t="shared" si="62"/>
        <v/>
      </c>
      <c r="F58" s="248"/>
      <c r="G58" s="246" t="str">
        <f t="shared" si="4"/>
        <v/>
      </c>
      <c r="H58" s="281" t="str">
        <f t="shared" si="63"/>
        <v/>
      </c>
      <c r="I58" s="265" t="str">
        <f t="shared" si="64"/>
        <v/>
      </c>
      <c r="J58" s="247" t="str">
        <f t="shared" si="5"/>
        <v/>
      </c>
      <c r="K58" s="239"/>
      <c r="L58" s="240">
        <f t="shared" si="0"/>
        <v>0</v>
      </c>
      <c r="M58" s="241">
        <f t="shared" si="6"/>
        <v>0.03</v>
      </c>
      <c r="N58" s="242">
        <f t="shared" si="46"/>
        <v>0</v>
      </c>
      <c r="O58" s="242">
        <f t="shared" si="47"/>
        <v>0</v>
      </c>
      <c r="P58" s="243">
        <f t="shared" si="48"/>
        <v>0</v>
      </c>
      <c r="Q58" s="243">
        <f t="shared" si="49"/>
        <v>0</v>
      </c>
      <c r="S58" s="225">
        <f t="shared" si="1"/>
        <v>0</v>
      </c>
      <c r="T58" s="226">
        <f t="shared" si="2"/>
        <v>0</v>
      </c>
      <c r="V58" s="123"/>
      <c r="W58" s="123"/>
      <c r="X58" s="123"/>
      <c r="Y58" s="123"/>
      <c r="AA58" s="190" t="e">
        <f t="shared" si="50"/>
        <v>#VALUE!</v>
      </c>
      <c r="AB58" s="190" t="e">
        <f t="shared" si="51"/>
        <v>#VALUE!</v>
      </c>
      <c r="AC58" s="191" t="e">
        <f t="shared" ca="1" si="52"/>
        <v>#VALUE!</v>
      </c>
      <c r="AD58" s="192">
        <f t="shared" ca="1" si="14"/>
        <v>44387</v>
      </c>
      <c r="AE58" s="191" t="e">
        <f t="shared" ca="1" si="53"/>
        <v>#VALUE!</v>
      </c>
      <c r="AF58" s="190" t="e">
        <f t="shared" si="54"/>
        <v>#VALUE!</v>
      </c>
      <c r="AG58" s="190" t="e">
        <f t="shared" si="55"/>
        <v>#VALUE!</v>
      </c>
      <c r="AH58" s="190" t="e">
        <f t="shared" si="56"/>
        <v>#VALUE!</v>
      </c>
      <c r="AI58" s="190" t="e">
        <f t="shared" si="57"/>
        <v>#VALUE!</v>
      </c>
      <c r="AJ58" s="190" t="e">
        <f t="shared" si="58"/>
        <v>#VALUE!</v>
      </c>
      <c r="AK58" s="190" t="e">
        <f t="shared" si="59"/>
        <v>#VALUE!</v>
      </c>
      <c r="AL58" s="190">
        <f t="shared" si="60"/>
        <v>0</v>
      </c>
    </row>
    <row r="59" spans="1:38" ht="23.25" customHeight="1" x14ac:dyDescent="0.15">
      <c r="A59" s="260">
        <f t="shared" si="61"/>
        <v>52</v>
      </c>
      <c r="B59" s="282" t="str">
        <f t="shared" si="3"/>
        <v>A팀</v>
      </c>
      <c r="C59" s="232"/>
      <c r="D59" s="233"/>
      <c r="E59" s="248" t="str">
        <f t="shared" si="62"/>
        <v/>
      </c>
      <c r="F59" s="248"/>
      <c r="G59" s="246" t="str">
        <f t="shared" si="4"/>
        <v/>
      </c>
      <c r="H59" s="281" t="str">
        <f t="shared" si="63"/>
        <v/>
      </c>
      <c r="I59" s="265" t="str">
        <f t="shared" si="64"/>
        <v/>
      </c>
      <c r="J59" s="247" t="str">
        <f t="shared" si="5"/>
        <v/>
      </c>
      <c r="K59" s="239"/>
      <c r="L59" s="240">
        <f t="shared" si="0"/>
        <v>0</v>
      </c>
      <c r="M59" s="241">
        <f t="shared" si="6"/>
        <v>0.03</v>
      </c>
      <c r="N59" s="242">
        <f t="shared" si="46"/>
        <v>0</v>
      </c>
      <c r="O59" s="242">
        <f t="shared" si="47"/>
        <v>0</v>
      </c>
      <c r="P59" s="243">
        <f t="shared" si="48"/>
        <v>0</v>
      </c>
      <c r="Q59" s="243">
        <f t="shared" si="49"/>
        <v>0</v>
      </c>
      <c r="S59" s="225">
        <f t="shared" si="1"/>
        <v>0</v>
      </c>
      <c r="T59" s="226">
        <f t="shared" si="2"/>
        <v>0</v>
      </c>
      <c r="V59" s="123"/>
      <c r="W59" s="123"/>
      <c r="X59" s="123"/>
      <c r="Y59" s="123"/>
      <c r="AA59" s="190" t="e">
        <f t="shared" si="50"/>
        <v>#VALUE!</v>
      </c>
      <c r="AB59" s="190" t="e">
        <f t="shared" si="51"/>
        <v>#VALUE!</v>
      </c>
      <c r="AC59" s="191" t="e">
        <f t="shared" ca="1" si="52"/>
        <v>#VALUE!</v>
      </c>
      <c r="AD59" s="192">
        <f t="shared" ca="1" si="14"/>
        <v>44387</v>
      </c>
      <c r="AE59" s="191" t="e">
        <f t="shared" ca="1" si="53"/>
        <v>#VALUE!</v>
      </c>
      <c r="AF59" s="190" t="e">
        <f t="shared" si="54"/>
        <v>#VALUE!</v>
      </c>
      <c r="AG59" s="190" t="e">
        <f t="shared" si="55"/>
        <v>#VALUE!</v>
      </c>
      <c r="AH59" s="190" t="e">
        <f t="shared" si="56"/>
        <v>#VALUE!</v>
      </c>
      <c r="AI59" s="190" t="e">
        <f t="shared" si="57"/>
        <v>#VALUE!</v>
      </c>
      <c r="AJ59" s="190" t="e">
        <f t="shared" si="58"/>
        <v>#VALUE!</v>
      </c>
      <c r="AK59" s="190" t="e">
        <f t="shared" si="59"/>
        <v>#VALUE!</v>
      </c>
      <c r="AL59" s="190">
        <f t="shared" si="60"/>
        <v>0</v>
      </c>
    </row>
    <row r="60" spans="1:38" ht="23.25" customHeight="1" x14ac:dyDescent="0.15">
      <c r="A60" s="260">
        <f t="shared" si="61"/>
        <v>53</v>
      </c>
      <c r="B60" s="282" t="str">
        <f t="shared" si="3"/>
        <v>A팀</v>
      </c>
      <c r="C60" s="232"/>
      <c r="D60" s="233"/>
      <c r="E60" s="248" t="str">
        <f t="shared" si="62"/>
        <v/>
      </c>
      <c r="F60" s="248"/>
      <c r="G60" s="246" t="str">
        <f t="shared" si="4"/>
        <v/>
      </c>
      <c r="H60" s="281" t="str">
        <f t="shared" si="63"/>
        <v/>
      </c>
      <c r="I60" s="265" t="str">
        <f t="shared" si="64"/>
        <v/>
      </c>
      <c r="J60" s="247" t="str">
        <f t="shared" si="5"/>
        <v/>
      </c>
      <c r="K60" s="239"/>
      <c r="L60" s="240">
        <f t="shared" si="0"/>
        <v>0</v>
      </c>
      <c r="M60" s="241">
        <f t="shared" si="6"/>
        <v>0.03</v>
      </c>
      <c r="N60" s="242">
        <f t="shared" si="46"/>
        <v>0</v>
      </c>
      <c r="O60" s="242">
        <f t="shared" si="47"/>
        <v>0</v>
      </c>
      <c r="P60" s="243">
        <f t="shared" si="48"/>
        <v>0</v>
      </c>
      <c r="Q60" s="243">
        <f t="shared" si="49"/>
        <v>0</v>
      </c>
      <c r="S60" s="225">
        <f t="shared" si="1"/>
        <v>0</v>
      </c>
      <c r="T60" s="226">
        <f t="shared" si="2"/>
        <v>0</v>
      </c>
      <c r="V60" s="123"/>
      <c r="W60" s="123"/>
      <c r="X60" s="123"/>
      <c r="Y60" s="123"/>
      <c r="AA60" s="190" t="e">
        <f t="shared" si="50"/>
        <v>#VALUE!</v>
      </c>
      <c r="AB60" s="190" t="e">
        <f t="shared" si="51"/>
        <v>#VALUE!</v>
      </c>
      <c r="AC60" s="191" t="e">
        <f t="shared" ca="1" si="52"/>
        <v>#VALUE!</v>
      </c>
      <c r="AD60" s="192">
        <f t="shared" ca="1" si="14"/>
        <v>44387</v>
      </c>
      <c r="AE60" s="191" t="e">
        <f t="shared" ca="1" si="53"/>
        <v>#VALUE!</v>
      </c>
      <c r="AF60" s="190" t="e">
        <f t="shared" si="54"/>
        <v>#VALUE!</v>
      </c>
      <c r="AG60" s="190" t="e">
        <f t="shared" si="55"/>
        <v>#VALUE!</v>
      </c>
      <c r="AH60" s="190" t="e">
        <f t="shared" si="56"/>
        <v>#VALUE!</v>
      </c>
      <c r="AI60" s="190" t="e">
        <f t="shared" si="57"/>
        <v>#VALUE!</v>
      </c>
      <c r="AJ60" s="190" t="e">
        <f t="shared" si="58"/>
        <v>#VALUE!</v>
      </c>
      <c r="AK60" s="190" t="e">
        <f t="shared" si="59"/>
        <v>#VALUE!</v>
      </c>
      <c r="AL60" s="190">
        <f t="shared" si="60"/>
        <v>0</v>
      </c>
    </row>
    <row r="61" spans="1:38" ht="23.25" customHeight="1" x14ac:dyDescent="0.15">
      <c r="A61" s="260">
        <f t="shared" si="61"/>
        <v>54</v>
      </c>
      <c r="B61" s="282" t="str">
        <f t="shared" si="3"/>
        <v>A팀</v>
      </c>
      <c r="C61" s="232"/>
      <c r="D61" s="233"/>
      <c r="E61" s="248" t="str">
        <f t="shared" si="62"/>
        <v/>
      </c>
      <c r="F61" s="248"/>
      <c r="G61" s="246" t="str">
        <f t="shared" si="4"/>
        <v/>
      </c>
      <c r="H61" s="281" t="str">
        <f t="shared" si="63"/>
        <v/>
      </c>
      <c r="I61" s="265" t="str">
        <f t="shared" si="64"/>
        <v/>
      </c>
      <c r="J61" s="247" t="str">
        <f t="shared" si="5"/>
        <v/>
      </c>
      <c r="K61" s="239"/>
      <c r="L61" s="240">
        <f t="shared" si="0"/>
        <v>0</v>
      </c>
      <c r="M61" s="241">
        <f t="shared" si="6"/>
        <v>0.03</v>
      </c>
      <c r="N61" s="242">
        <f t="shared" si="46"/>
        <v>0</v>
      </c>
      <c r="O61" s="242">
        <f t="shared" si="47"/>
        <v>0</v>
      </c>
      <c r="P61" s="243">
        <f t="shared" si="48"/>
        <v>0</v>
      </c>
      <c r="Q61" s="243">
        <f t="shared" si="49"/>
        <v>0</v>
      </c>
      <c r="S61" s="225">
        <f t="shared" si="1"/>
        <v>0</v>
      </c>
      <c r="T61" s="226">
        <f t="shared" si="2"/>
        <v>0</v>
      </c>
      <c r="V61" s="123"/>
      <c r="W61" s="123"/>
      <c r="X61" s="123"/>
      <c r="Y61" s="123"/>
      <c r="AA61" s="190" t="e">
        <f t="shared" si="50"/>
        <v>#VALUE!</v>
      </c>
      <c r="AB61" s="190" t="e">
        <f t="shared" si="51"/>
        <v>#VALUE!</v>
      </c>
      <c r="AC61" s="191" t="e">
        <f t="shared" ca="1" si="52"/>
        <v>#VALUE!</v>
      </c>
      <c r="AD61" s="192">
        <f t="shared" ca="1" si="14"/>
        <v>44387</v>
      </c>
      <c r="AE61" s="191" t="e">
        <f t="shared" ca="1" si="53"/>
        <v>#VALUE!</v>
      </c>
      <c r="AF61" s="190" t="e">
        <f t="shared" si="54"/>
        <v>#VALUE!</v>
      </c>
      <c r="AG61" s="190" t="e">
        <f t="shared" si="55"/>
        <v>#VALUE!</v>
      </c>
      <c r="AH61" s="190" t="e">
        <f t="shared" si="56"/>
        <v>#VALUE!</v>
      </c>
      <c r="AI61" s="190" t="e">
        <f t="shared" si="57"/>
        <v>#VALUE!</v>
      </c>
      <c r="AJ61" s="190" t="e">
        <f t="shared" si="58"/>
        <v>#VALUE!</v>
      </c>
      <c r="AK61" s="190" t="e">
        <f t="shared" si="59"/>
        <v>#VALUE!</v>
      </c>
      <c r="AL61" s="190">
        <f t="shared" si="60"/>
        <v>0</v>
      </c>
    </row>
    <row r="62" spans="1:38" ht="23.25" customHeight="1" x14ac:dyDescent="0.15">
      <c r="A62" s="260">
        <f t="shared" si="61"/>
        <v>55</v>
      </c>
      <c r="B62" s="282" t="str">
        <f t="shared" si="3"/>
        <v>A팀</v>
      </c>
      <c r="C62" s="232"/>
      <c r="D62" s="233"/>
      <c r="E62" s="248" t="str">
        <f t="shared" si="62"/>
        <v/>
      </c>
      <c r="F62" s="248"/>
      <c r="G62" s="246" t="str">
        <f t="shared" si="4"/>
        <v/>
      </c>
      <c r="H62" s="281" t="str">
        <f t="shared" si="63"/>
        <v/>
      </c>
      <c r="I62" s="265" t="str">
        <f t="shared" si="64"/>
        <v/>
      </c>
      <c r="J62" s="247" t="str">
        <f t="shared" si="5"/>
        <v/>
      </c>
      <c r="K62" s="239"/>
      <c r="L62" s="240">
        <f t="shared" si="0"/>
        <v>0</v>
      </c>
      <c r="M62" s="241">
        <f t="shared" si="6"/>
        <v>0.03</v>
      </c>
      <c r="N62" s="242">
        <f t="shared" si="46"/>
        <v>0</v>
      </c>
      <c r="O62" s="242">
        <f t="shared" si="47"/>
        <v>0</v>
      </c>
      <c r="P62" s="243">
        <f t="shared" si="48"/>
        <v>0</v>
      </c>
      <c r="Q62" s="243">
        <f t="shared" si="49"/>
        <v>0</v>
      </c>
      <c r="S62" s="225">
        <f t="shared" si="1"/>
        <v>0</v>
      </c>
      <c r="T62" s="226">
        <f t="shared" si="2"/>
        <v>0</v>
      </c>
      <c r="V62" s="123"/>
      <c r="W62" s="123"/>
      <c r="X62" s="123"/>
      <c r="Y62" s="123"/>
      <c r="AA62" s="190" t="e">
        <f t="shared" si="50"/>
        <v>#VALUE!</v>
      </c>
      <c r="AB62" s="190" t="e">
        <f t="shared" si="51"/>
        <v>#VALUE!</v>
      </c>
      <c r="AC62" s="191" t="e">
        <f t="shared" ca="1" si="52"/>
        <v>#VALUE!</v>
      </c>
      <c r="AD62" s="192">
        <f t="shared" ca="1" si="14"/>
        <v>44387</v>
      </c>
      <c r="AE62" s="191" t="e">
        <f t="shared" ca="1" si="53"/>
        <v>#VALUE!</v>
      </c>
      <c r="AF62" s="190" t="e">
        <f t="shared" si="54"/>
        <v>#VALUE!</v>
      </c>
      <c r="AG62" s="190" t="e">
        <f t="shared" si="55"/>
        <v>#VALUE!</v>
      </c>
      <c r="AH62" s="190" t="e">
        <f t="shared" si="56"/>
        <v>#VALUE!</v>
      </c>
      <c r="AI62" s="190" t="e">
        <f t="shared" si="57"/>
        <v>#VALUE!</v>
      </c>
      <c r="AJ62" s="190" t="e">
        <f t="shared" si="58"/>
        <v>#VALUE!</v>
      </c>
      <c r="AK62" s="190" t="e">
        <f t="shared" si="59"/>
        <v>#VALUE!</v>
      </c>
      <c r="AL62" s="190">
        <f t="shared" si="60"/>
        <v>0</v>
      </c>
    </row>
    <row r="63" spans="1:38" ht="23.25" customHeight="1" x14ac:dyDescent="0.15">
      <c r="A63" s="260">
        <f t="shared" si="61"/>
        <v>56</v>
      </c>
      <c r="B63" s="282" t="str">
        <f t="shared" si="3"/>
        <v>A팀</v>
      </c>
      <c r="C63" s="232"/>
      <c r="D63" s="233"/>
      <c r="E63" s="248" t="str">
        <f t="shared" si="62"/>
        <v/>
      </c>
      <c r="F63" s="248"/>
      <c r="G63" s="246" t="str">
        <f t="shared" si="4"/>
        <v/>
      </c>
      <c r="H63" s="281" t="str">
        <f t="shared" si="63"/>
        <v/>
      </c>
      <c r="I63" s="265" t="str">
        <f t="shared" si="64"/>
        <v/>
      </c>
      <c r="J63" s="247" t="str">
        <f t="shared" si="5"/>
        <v/>
      </c>
      <c r="K63" s="239"/>
      <c r="L63" s="240">
        <f t="shared" si="0"/>
        <v>0</v>
      </c>
      <c r="M63" s="241">
        <f t="shared" si="6"/>
        <v>0.03</v>
      </c>
      <c r="N63" s="242">
        <f t="shared" si="46"/>
        <v>0</v>
      </c>
      <c r="O63" s="242">
        <f t="shared" si="47"/>
        <v>0</v>
      </c>
      <c r="P63" s="243">
        <f t="shared" si="48"/>
        <v>0</v>
      </c>
      <c r="Q63" s="243">
        <f t="shared" si="49"/>
        <v>0</v>
      </c>
      <c r="S63" s="225">
        <f t="shared" si="1"/>
        <v>0</v>
      </c>
      <c r="T63" s="226">
        <f t="shared" si="2"/>
        <v>0</v>
      </c>
      <c r="V63" s="123"/>
      <c r="W63" s="123"/>
      <c r="X63" s="123"/>
      <c r="Y63" s="123"/>
      <c r="AA63" s="190" t="e">
        <f t="shared" si="50"/>
        <v>#VALUE!</v>
      </c>
      <c r="AB63" s="190" t="e">
        <f t="shared" si="51"/>
        <v>#VALUE!</v>
      </c>
      <c r="AC63" s="191" t="e">
        <f t="shared" ca="1" si="52"/>
        <v>#VALUE!</v>
      </c>
      <c r="AD63" s="192">
        <f t="shared" ca="1" si="14"/>
        <v>44387</v>
      </c>
      <c r="AE63" s="191" t="e">
        <f t="shared" ca="1" si="53"/>
        <v>#VALUE!</v>
      </c>
      <c r="AF63" s="190" t="e">
        <f t="shared" si="54"/>
        <v>#VALUE!</v>
      </c>
      <c r="AG63" s="190" t="e">
        <f t="shared" si="55"/>
        <v>#VALUE!</v>
      </c>
      <c r="AH63" s="190" t="e">
        <f t="shared" si="56"/>
        <v>#VALUE!</v>
      </c>
      <c r="AI63" s="190" t="e">
        <f t="shared" si="57"/>
        <v>#VALUE!</v>
      </c>
      <c r="AJ63" s="190" t="e">
        <f t="shared" si="58"/>
        <v>#VALUE!</v>
      </c>
      <c r="AK63" s="190" t="e">
        <f t="shared" si="59"/>
        <v>#VALUE!</v>
      </c>
      <c r="AL63" s="190">
        <f t="shared" si="60"/>
        <v>0</v>
      </c>
    </row>
    <row r="64" spans="1:38" ht="23.25" customHeight="1" x14ac:dyDescent="0.15">
      <c r="A64" s="260">
        <f t="shared" si="61"/>
        <v>57</v>
      </c>
      <c r="B64" s="282" t="str">
        <f t="shared" si="3"/>
        <v>A팀</v>
      </c>
      <c r="C64" s="232"/>
      <c r="D64" s="233"/>
      <c r="E64" s="248" t="str">
        <f t="shared" si="62"/>
        <v/>
      </c>
      <c r="F64" s="248"/>
      <c r="G64" s="246" t="str">
        <f t="shared" si="4"/>
        <v/>
      </c>
      <c r="H64" s="281" t="str">
        <f t="shared" si="63"/>
        <v/>
      </c>
      <c r="I64" s="265" t="str">
        <f t="shared" si="64"/>
        <v/>
      </c>
      <c r="J64" s="247" t="str">
        <f t="shared" si="5"/>
        <v/>
      </c>
      <c r="K64" s="239"/>
      <c r="L64" s="240">
        <f t="shared" si="0"/>
        <v>0</v>
      </c>
      <c r="M64" s="241">
        <f t="shared" si="6"/>
        <v>0.03</v>
      </c>
      <c r="N64" s="242">
        <f t="shared" si="46"/>
        <v>0</v>
      </c>
      <c r="O64" s="242">
        <f t="shared" si="47"/>
        <v>0</v>
      </c>
      <c r="P64" s="243">
        <f t="shared" si="48"/>
        <v>0</v>
      </c>
      <c r="Q64" s="243">
        <f t="shared" si="49"/>
        <v>0</v>
      </c>
      <c r="S64" s="225">
        <f t="shared" si="1"/>
        <v>0</v>
      </c>
      <c r="T64" s="226">
        <f t="shared" si="2"/>
        <v>0</v>
      </c>
      <c r="V64" s="123"/>
      <c r="W64" s="123"/>
      <c r="X64" s="123"/>
      <c r="Y64" s="123"/>
      <c r="AA64" s="190" t="e">
        <f t="shared" si="50"/>
        <v>#VALUE!</v>
      </c>
      <c r="AB64" s="190" t="e">
        <f t="shared" si="51"/>
        <v>#VALUE!</v>
      </c>
      <c r="AC64" s="191" t="e">
        <f t="shared" ca="1" si="52"/>
        <v>#VALUE!</v>
      </c>
      <c r="AD64" s="192">
        <f t="shared" ca="1" si="14"/>
        <v>44387</v>
      </c>
      <c r="AE64" s="191" t="e">
        <f t="shared" ca="1" si="53"/>
        <v>#VALUE!</v>
      </c>
      <c r="AF64" s="190" t="e">
        <f t="shared" si="54"/>
        <v>#VALUE!</v>
      </c>
      <c r="AG64" s="190" t="e">
        <f t="shared" si="55"/>
        <v>#VALUE!</v>
      </c>
      <c r="AH64" s="190" t="e">
        <f t="shared" si="56"/>
        <v>#VALUE!</v>
      </c>
      <c r="AI64" s="190" t="e">
        <f t="shared" si="57"/>
        <v>#VALUE!</v>
      </c>
      <c r="AJ64" s="190" t="e">
        <f t="shared" si="58"/>
        <v>#VALUE!</v>
      </c>
      <c r="AK64" s="190" t="e">
        <f t="shared" si="59"/>
        <v>#VALUE!</v>
      </c>
      <c r="AL64" s="190">
        <f t="shared" si="60"/>
        <v>0</v>
      </c>
    </row>
    <row r="65" spans="1:38" ht="23.25" customHeight="1" x14ac:dyDescent="0.15">
      <c r="A65" s="260">
        <f t="shared" si="61"/>
        <v>58</v>
      </c>
      <c r="B65" s="282" t="str">
        <f t="shared" si="3"/>
        <v>A팀</v>
      </c>
      <c r="C65" s="232"/>
      <c r="D65" s="233"/>
      <c r="E65" s="248" t="str">
        <f t="shared" si="62"/>
        <v/>
      </c>
      <c r="F65" s="248"/>
      <c r="G65" s="246" t="str">
        <f t="shared" si="4"/>
        <v/>
      </c>
      <c r="H65" s="281" t="str">
        <f t="shared" si="63"/>
        <v/>
      </c>
      <c r="I65" s="265" t="str">
        <f t="shared" si="64"/>
        <v/>
      </c>
      <c r="J65" s="247" t="str">
        <f t="shared" si="5"/>
        <v/>
      </c>
      <c r="K65" s="239"/>
      <c r="L65" s="240">
        <f t="shared" si="0"/>
        <v>0</v>
      </c>
      <c r="M65" s="241">
        <f t="shared" si="6"/>
        <v>0.03</v>
      </c>
      <c r="N65" s="242">
        <f t="shared" si="46"/>
        <v>0</v>
      </c>
      <c r="O65" s="242">
        <f t="shared" si="47"/>
        <v>0</v>
      </c>
      <c r="P65" s="243">
        <f t="shared" si="48"/>
        <v>0</v>
      </c>
      <c r="Q65" s="243">
        <f t="shared" si="49"/>
        <v>0</v>
      </c>
      <c r="S65" s="225">
        <f t="shared" si="1"/>
        <v>0</v>
      </c>
      <c r="T65" s="226">
        <f t="shared" si="2"/>
        <v>0</v>
      </c>
      <c r="V65" s="123"/>
      <c r="W65" s="123"/>
      <c r="X65" s="123"/>
      <c r="Y65" s="123"/>
      <c r="AA65" s="190" t="e">
        <f t="shared" si="50"/>
        <v>#VALUE!</v>
      </c>
      <c r="AB65" s="190" t="e">
        <f t="shared" si="51"/>
        <v>#VALUE!</v>
      </c>
      <c r="AC65" s="191" t="e">
        <f t="shared" ca="1" si="52"/>
        <v>#VALUE!</v>
      </c>
      <c r="AD65" s="192">
        <f t="shared" ca="1" si="14"/>
        <v>44387</v>
      </c>
      <c r="AE65" s="191" t="e">
        <f t="shared" ca="1" si="53"/>
        <v>#VALUE!</v>
      </c>
      <c r="AF65" s="190" t="e">
        <f t="shared" si="54"/>
        <v>#VALUE!</v>
      </c>
      <c r="AG65" s="190" t="e">
        <f t="shared" si="55"/>
        <v>#VALUE!</v>
      </c>
      <c r="AH65" s="190" t="e">
        <f t="shared" si="56"/>
        <v>#VALUE!</v>
      </c>
      <c r="AI65" s="190" t="e">
        <f t="shared" si="57"/>
        <v>#VALUE!</v>
      </c>
      <c r="AJ65" s="190" t="e">
        <f t="shared" si="58"/>
        <v>#VALUE!</v>
      </c>
      <c r="AK65" s="190" t="e">
        <f t="shared" si="59"/>
        <v>#VALUE!</v>
      </c>
      <c r="AL65" s="190">
        <f t="shared" si="60"/>
        <v>0</v>
      </c>
    </row>
    <row r="66" spans="1:38" ht="23.25" customHeight="1" x14ac:dyDescent="0.15">
      <c r="A66" s="260">
        <f t="shared" si="61"/>
        <v>59</v>
      </c>
      <c r="B66" s="282" t="str">
        <f t="shared" si="3"/>
        <v>A팀</v>
      </c>
      <c r="C66" s="232"/>
      <c r="D66" s="233"/>
      <c r="E66" s="248" t="str">
        <f t="shared" si="62"/>
        <v/>
      </c>
      <c r="F66" s="248"/>
      <c r="G66" s="246" t="str">
        <f t="shared" si="4"/>
        <v/>
      </c>
      <c r="H66" s="281" t="str">
        <f t="shared" si="63"/>
        <v/>
      </c>
      <c r="I66" s="265" t="str">
        <f t="shared" si="64"/>
        <v/>
      </c>
      <c r="J66" s="247" t="str">
        <f t="shared" si="5"/>
        <v/>
      </c>
      <c r="K66" s="239"/>
      <c r="L66" s="240">
        <f t="shared" si="0"/>
        <v>0</v>
      </c>
      <c r="M66" s="241">
        <f t="shared" si="6"/>
        <v>0.03</v>
      </c>
      <c r="N66" s="242">
        <f t="shared" si="46"/>
        <v>0</v>
      </c>
      <c r="O66" s="242">
        <f t="shared" si="47"/>
        <v>0</v>
      </c>
      <c r="P66" s="243">
        <f t="shared" si="48"/>
        <v>0</v>
      </c>
      <c r="Q66" s="243">
        <f t="shared" si="49"/>
        <v>0</v>
      </c>
      <c r="S66" s="225">
        <f t="shared" si="1"/>
        <v>0</v>
      </c>
      <c r="T66" s="226">
        <f t="shared" si="2"/>
        <v>0</v>
      </c>
      <c r="V66" s="123"/>
      <c r="W66" s="123"/>
      <c r="X66" s="123"/>
      <c r="Y66" s="123"/>
      <c r="AA66" s="190" t="e">
        <f t="shared" si="50"/>
        <v>#VALUE!</v>
      </c>
      <c r="AB66" s="190" t="e">
        <f t="shared" si="51"/>
        <v>#VALUE!</v>
      </c>
      <c r="AC66" s="191" t="e">
        <f t="shared" ca="1" si="52"/>
        <v>#VALUE!</v>
      </c>
      <c r="AD66" s="192">
        <f t="shared" ca="1" si="14"/>
        <v>44387</v>
      </c>
      <c r="AE66" s="191" t="e">
        <f t="shared" ca="1" si="53"/>
        <v>#VALUE!</v>
      </c>
      <c r="AF66" s="190" t="e">
        <f t="shared" si="54"/>
        <v>#VALUE!</v>
      </c>
      <c r="AG66" s="190" t="e">
        <f t="shared" si="55"/>
        <v>#VALUE!</v>
      </c>
      <c r="AH66" s="190" t="e">
        <f t="shared" si="56"/>
        <v>#VALUE!</v>
      </c>
      <c r="AI66" s="190" t="e">
        <f t="shared" si="57"/>
        <v>#VALUE!</v>
      </c>
      <c r="AJ66" s="190" t="e">
        <f t="shared" si="58"/>
        <v>#VALUE!</v>
      </c>
      <c r="AK66" s="190" t="e">
        <f t="shared" si="59"/>
        <v>#VALUE!</v>
      </c>
      <c r="AL66" s="190">
        <f t="shared" si="60"/>
        <v>0</v>
      </c>
    </row>
    <row r="67" spans="1:38" ht="23.25" customHeight="1" x14ac:dyDescent="0.15">
      <c r="A67" s="260">
        <f t="shared" si="61"/>
        <v>60</v>
      </c>
      <c r="B67" s="282" t="str">
        <f t="shared" si="3"/>
        <v>A팀</v>
      </c>
      <c r="C67" s="232"/>
      <c r="D67" s="233"/>
      <c r="E67" s="248" t="str">
        <f t="shared" si="62"/>
        <v/>
      </c>
      <c r="F67" s="248"/>
      <c r="G67" s="246" t="str">
        <f t="shared" si="4"/>
        <v/>
      </c>
      <c r="H67" s="281" t="str">
        <f t="shared" si="63"/>
        <v/>
      </c>
      <c r="I67" s="265" t="str">
        <f t="shared" si="64"/>
        <v/>
      </c>
      <c r="J67" s="247" t="str">
        <f t="shared" si="5"/>
        <v/>
      </c>
      <c r="K67" s="239"/>
      <c r="L67" s="240">
        <f t="shared" si="0"/>
        <v>0</v>
      </c>
      <c r="M67" s="241">
        <f t="shared" si="6"/>
        <v>0.03</v>
      </c>
      <c r="N67" s="242">
        <f t="shared" si="46"/>
        <v>0</v>
      </c>
      <c r="O67" s="242">
        <f t="shared" si="47"/>
        <v>0</v>
      </c>
      <c r="P67" s="243">
        <f t="shared" si="48"/>
        <v>0</v>
      </c>
      <c r="Q67" s="243">
        <f t="shared" si="49"/>
        <v>0</v>
      </c>
      <c r="S67" s="225">
        <f t="shared" si="1"/>
        <v>0</v>
      </c>
      <c r="T67" s="226">
        <f t="shared" si="2"/>
        <v>0</v>
      </c>
      <c r="V67" s="123"/>
      <c r="W67" s="123"/>
      <c r="X67" s="123"/>
      <c r="Y67" s="123"/>
      <c r="AA67" s="190" t="e">
        <f t="shared" si="50"/>
        <v>#VALUE!</v>
      </c>
      <c r="AB67" s="190" t="e">
        <f t="shared" si="51"/>
        <v>#VALUE!</v>
      </c>
      <c r="AC67" s="191" t="e">
        <f t="shared" ca="1" si="52"/>
        <v>#VALUE!</v>
      </c>
      <c r="AD67" s="192">
        <f t="shared" ca="1" si="14"/>
        <v>44387</v>
      </c>
      <c r="AE67" s="191" t="e">
        <f t="shared" ca="1" si="53"/>
        <v>#VALUE!</v>
      </c>
      <c r="AF67" s="190" t="e">
        <f t="shared" si="54"/>
        <v>#VALUE!</v>
      </c>
      <c r="AG67" s="190" t="e">
        <f t="shared" si="55"/>
        <v>#VALUE!</v>
      </c>
      <c r="AH67" s="190" t="e">
        <f t="shared" si="56"/>
        <v>#VALUE!</v>
      </c>
      <c r="AI67" s="190" t="e">
        <f t="shared" si="57"/>
        <v>#VALUE!</v>
      </c>
      <c r="AJ67" s="190" t="e">
        <f t="shared" si="58"/>
        <v>#VALUE!</v>
      </c>
      <c r="AK67" s="190" t="e">
        <f t="shared" si="59"/>
        <v>#VALUE!</v>
      </c>
      <c r="AL67" s="190">
        <f t="shared" si="60"/>
        <v>0</v>
      </c>
    </row>
    <row r="68" spans="1:38" ht="23.25" customHeight="1" x14ac:dyDescent="0.15">
      <c r="A68" s="260">
        <f t="shared" si="61"/>
        <v>61</v>
      </c>
      <c r="B68" s="282" t="str">
        <f t="shared" si="3"/>
        <v>A팀</v>
      </c>
      <c r="C68" s="232"/>
      <c r="D68" s="233"/>
      <c r="E68" s="232"/>
      <c r="F68" s="232"/>
      <c r="G68" s="246" t="str">
        <f t="shared" si="4"/>
        <v/>
      </c>
      <c r="H68" s="281"/>
      <c r="I68" s="265"/>
      <c r="J68" s="247" t="str">
        <f t="shared" si="5"/>
        <v>토</v>
      </c>
      <c r="K68" s="239"/>
      <c r="L68" s="240">
        <f t="shared" si="0"/>
        <v>0</v>
      </c>
      <c r="M68" s="241">
        <f>$M$7</f>
        <v>0.03</v>
      </c>
      <c r="N68" s="242">
        <f>IF(L68&gt;33330,TRUNC(L68*$M$7,-1),0)</f>
        <v>0</v>
      </c>
      <c r="O68" s="242">
        <f>TRUNC(N68*10%,-1)</f>
        <v>0</v>
      </c>
      <c r="P68" s="243">
        <f>SUM(N68:O68)</f>
        <v>0</v>
      </c>
      <c r="Q68" s="243">
        <f>L68-P68</f>
        <v>0</v>
      </c>
      <c r="S68" s="225">
        <f t="shared" si="1"/>
        <v>0</v>
      </c>
      <c r="T68" s="226">
        <f t="shared" si="2"/>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4"/>
        <v/>
      </c>
      <c r="H69" s="281" t="str">
        <f>IF(C69="","",$H$8)</f>
        <v/>
      </c>
      <c r="I69" s="265" t="str">
        <f>IF(C69="","",$I$8)</f>
        <v/>
      </c>
      <c r="J69" s="247" t="str">
        <f t="shared" si="5"/>
        <v/>
      </c>
      <c r="K69" s="239"/>
      <c r="L69" s="240">
        <f t="shared" si="0"/>
        <v>0</v>
      </c>
      <c r="M69" s="241">
        <f t="shared" si="6"/>
        <v>0.03</v>
      </c>
      <c r="N69" s="242">
        <f t="shared" ref="N69:N107" si="65">IF(L69&gt;33330,TRUNC(L69*$M$7,-1),0)</f>
        <v>0</v>
      </c>
      <c r="O69" s="242">
        <f t="shared" ref="O69:O107" si="66">TRUNC(N69*10%,-1)</f>
        <v>0</v>
      </c>
      <c r="P69" s="243">
        <f t="shared" ref="P69:P107" si="67">SUM(N69:O69)</f>
        <v>0</v>
      </c>
      <c r="Q69" s="243">
        <f t="shared" ref="Q69:Q107" si="68">L69-P69</f>
        <v>0</v>
      </c>
      <c r="S69" s="225">
        <f t="shared" si="1"/>
        <v>0</v>
      </c>
      <c r="T69" s="226">
        <f t="shared" si="2"/>
        <v>0</v>
      </c>
      <c r="V69" s="123"/>
      <c r="W69" s="123"/>
      <c r="X69" s="123"/>
      <c r="Y69" s="123"/>
      <c r="AA69" s="190" t="e">
        <f t="shared" ref="AA69:AA107" si="69">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107" si="70">IF(INT(RIGHT(D69,1))=AA69,"OK","주민오류")</f>
        <v>#VALUE!</v>
      </c>
      <c r="AC69" s="191" t="e">
        <f t="shared" ref="AC69:AC107" ca="1" si="71">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107" ca="1" si="72">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107" si="73">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107" si="74">CHOOSE(14-LEN(CLEAN(D69)),MID(D69,7,1),MID(D69,6,1),MID(D69,5,1),MID(D69,4,1))</f>
        <v>#VALUE!</v>
      </c>
      <c r="AH69" s="190" t="e">
        <f t="shared" ref="AH69:AH107" si="75">CHOOSE(AG69,"내국인","내국인","내국인","내국인","외국인","외국인","외국인","외국인")</f>
        <v>#VALUE!</v>
      </c>
      <c r="AI69" s="190" t="e">
        <f t="shared" ref="AI69:AI107" si="76">IF(AH69="외국인","고용허가체크","")</f>
        <v>#VALUE!</v>
      </c>
      <c r="AJ69" s="190" t="e">
        <f t="shared" ref="AJ69:AJ107" si="77">IF(LEN(CLEAN(D69))=12,MOD(MID(D69,7,1)*10+MID(D69,8,1),2),MOD(MID(D69,8,1)*10+MID(D69,9,1),2))</f>
        <v>#VALUE!</v>
      </c>
      <c r="AK69" s="190" t="e">
        <f t="shared" ref="AK69:AK107" si="78">IF(AJ69=0,"OK","")</f>
        <v>#VALUE!</v>
      </c>
      <c r="AL69" s="190">
        <f t="shared" ref="AL69:AL107" si="79">LEN(CLEAN(D69))</f>
        <v>0</v>
      </c>
    </row>
    <row r="70" spans="1:38" ht="23.25" customHeight="1" x14ac:dyDescent="0.15">
      <c r="A70" s="260">
        <f t="shared" ref="A70:A107" si="80">A69+1</f>
        <v>63</v>
      </c>
      <c r="B70" s="282" t="str">
        <f t="shared" si="3"/>
        <v>A팀</v>
      </c>
      <c r="C70" s="232"/>
      <c r="D70" s="233"/>
      <c r="E70" s="248" t="str">
        <f t="shared" ref="E70:E107" si="81">IF(C70="","",$E$8)</f>
        <v/>
      </c>
      <c r="F70" s="248"/>
      <c r="G70" s="246" t="str">
        <f t="shared" si="4"/>
        <v/>
      </c>
      <c r="H70" s="281" t="str">
        <f t="shared" ref="H70:H107" si="82">IF(C70="","",$H$8)</f>
        <v/>
      </c>
      <c r="I70" s="265" t="str">
        <f t="shared" ref="I70:I107" si="83">IF(C70="","",$I$8)</f>
        <v/>
      </c>
      <c r="J70" s="247" t="str">
        <f t="shared" si="5"/>
        <v/>
      </c>
      <c r="K70" s="239"/>
      <c r="L70" s="240">
        <f t="shared" si="0"/>
        <v>0</v>
      </c>
      <c r="M70" s="241">
        <f t="shared" si="6"/>
        <v>0.03</v>
      </c>
      <c r="N70" s="242">
        <f t="shared" si="65"/>
        <v>0</v>
      </c>
      <c r="O70" s="242">
        <f t="shared" si="66"/>
        <v>0</v>
      </c>
      <c r="P70" s="243">
        <f t="shared" si="67"/>
        <v>0</v>
      </c>
      <c r="Q70" s="243">
        <f t="shared" si="68"/>
        <v>0</v>
      </c>
      <c r="S70" s="225">
        <f t="shared" si="1"/>
        <v>0</v>
      </c>
      <c r="T70" s="226">
        <f t="shared" si="2"/>
        <v>0</v>
      </c>
      <c r="V70" s="123"/>
      <c r="W70" s="123"/>
      <c r="X70" s="123"/>
      <c r="Y70" s="123"/>
      <c r="AA70" s="190" t="e">
        <f t="shared" si="69"/>
        <v>#VALUE!</v>
      </c>
      <c r="AB70" s="190" t="e">
        <f t="shared" si="70"/>
        <v>#VALUE!</v>
      </c>
      <c r="AC70" s="191" t="e">
        <f t="shared" ca="1" si="71"/>
        <v>#VALUE!</v>
      </c>
      <c r="AD70" s="192">
        <f t="shared" ca="1" si="14"/>
        <v>44387</v>
      </c>
      <c r="AE70" s="191" t="e">
        <f t="shared" ca="1" si="72"/>
        <v>#VALUE!</v>
      </c>
      <c r="AF70" s="190" t="e">
        <f t="shared" si="73"/>
        <v>#VALUE!</v>
      </c>
      <c r="AG70" s="190" t="e">
        <f t="shared" si="74"/>
        <v>#VALUE!</v>
      </c>
      <c r="AH70" s="190" t="e">
        <f t="shared" si="75"/>
        <v>#VALUE!</v>
      </c>
      <c r="AI70" s="190" t="e">
        <f t="shared" si="76"/>
        <v>#VALUE!</v>
      </c>
      <c r="AJ70" s="190" t="e">
        <f t="shared" si="77"/>
        <v>#VALUE!</v>
      </c>
      <c r="AK70" s="190" t="e">
        <f t="shared" si="78"/>
        <v>#VALUE!</v>
      </c>
      <c r="AL70" s="190">
        <f t="shared" si="79"/>
        <v>0</v>
      </c>
    </row>
    <row r="71" spans="1:38" ht="23.25" customHeight="1" x14ac:dyDescent="0.15">
      <c r="A71" s="260">
        <f t="shared" si="80"/>
        <v>64</v>
      </c>
      <c r="B71" s="282" t="str">
        <f t="shared" si="3"/>
        <v>A팀</v>
      </c>
      <c r="C71" s="232"/>
      <c r="D71" s="233"/>
      <c r="E71" s="248" t="str">
        <f t="shared" si="81"/>
        <v/>
      </c>
      <c r="F71" s="248"/>
      <c r="G71" s="246" t="str">
        <f t="shared" si="4"/>
        <v/>
      </c>
      <c r="H71" s="281" t="str">
        <f t="shared" si="82"/>
        <v/>
      </c>
      <c r="I71" s="265" t="str">
        <f t="shared" si="83"/>
        <v/>
      </c>
      <c r="J71" s="247" t="str">
        <f t="shared" si="5"/>
        <v/>
      </c>
      <c r="K71" s="239"/>
      <c r="L71" s="240">
        <f t="shared" si="0"/>
        <v>0</v>
      </c>
      <c r="M71" s="241">
        <f t="shared" si="6"/>
        <v>0.03</v>
      </c>
      <c r="N71" s="242">
        <f t="shared" si="65"/>
        <v>0</v>
      </c>
      <c r="O71" s="242">
        <f t="shared" si="66"/>
        <v>0</v>
      </c>
      <c r="P71" s="243">
        <f t="shared" si="67"/>
        <v>0</v>
      </c>
      <c r="Q71" s="243">
        <f t="shared" si="68"/>
        <v>0</v>
      </c>
      <c r="S71" s="225">
        <f t="shared" si="1"/>
        <v>0</v>
      </c>
      <c r="T71" s="226">
        <f t="shared" si="2"/>
        <v>0</v>
      </c>
      <c r="V71" s="123"/>
      <c r="W71" s="123"/>
      <c r="X71" s="123"/>
      <c r="Y71" s="123"/>
      <c r="AA71" s="190" t="e">
        <f t="shared" si="69"/>
        <v>#VALUE!</v>
      </c>
      <c r="AB71" s="190" t="e">
        <f t="shared" si="70"/>
        <v>#VALUE!</v>
      </c>
      <c r="AC71" s="191" t="e">
        <f t="shared" ca="1" si="71"/>
        <v>#VALUE!</v>
      </c>
      <c r="AD71" s="192">
        <f t="shared" ca="1" si="14"/>
        <v>44387</v>
      </c>
      <c r="AE71" s="191" t="e">
        <f t="shared" ca="1" si="72"/>
        <v>#VALUE!</v>
      </c>
      <c r="AF71" s="190" t="e">
        <f t="shared" si="73"/>
        <v>#VALUE!</v>
      </c>
      <c r="AG71" s="190" t="e">
        <f t="shared" si="74"/>
        <v>#VALUE!</v>
      </c>
      <c r="AH71" s="190" t="e">
        <f t="shared" si="75"/>
        <v>#VALUE!</v>
      </c>
      <c r="AI71" s="190" t="e">
        <f t="shared" si="76"/>
        <v>#VALUE!</v>
      </c>
      <c r="AJ71" s="190" t="e">
        <f t="shared" si="77"/>
        <v>#VALUE!</v>
      </c>
      <c r="AK71" s="190" t="e">
        <f t="shared" si="78"/>
        <v>#VALUE!</v>
      </c>
      <c r="AL71" s="190">
        <f t="shared" si="79"/>
        <v>0</v>
      </c>
    </row>
    <row r="72" spans="1:38" ht="23.25" customHeight="1" x14ac:dyDescent="0.15">
      <c r="A72" s="260">
        <f t="shared" si="80"/>
        <v>65</v>
      </c>
      <c r="B72" s="282" t="str">
        <f t="shared" si="3"/>
        <v>A팀</v>
      </c>
      <c r="C72" s="232"/>
      <c r="D72" s="233"/>
      <c r="E72" s="248" t="str">
        <f t="shared" si="81"/>
        <v/>
      </c>
      <c r="F72" s="248"/>
      <c r="G72" s="246" t="str">
        <f t="shared" si="4"/>
        <v/>
      </c>
      <c r="H72" s="281" t="str">
        <f t="shared" si="82"/>
        <v/>
      </c>
      <c r="I72" s="265" t="str">
        <f t="shared" si="83"/>
        <v/>
      </c>
      <c r="J72" s="247" t="str">
        <f t="shared" si="5"/>
        <v/>
      </c>
      <c r="K72" s="239"/>
      <c r="L72" s="240">
        <f t="shared" ref="L72:L107" si="84">IF(OR($N$3=1,K72&lt;=33330),K72,TRUNC(K72/96.7%,-1))</f>
        <v>0</v>
      </c>
      <c r="M72" s="241">
        <f t="shared" si="6"/>
        <v>0.03</v>
      </c>
      <c r="N72" s="242">
        <f t="shared" si="65"/>
        <v>0</v>
      </c>
      <c r="O72" s="242">
        <f t="shared" si="66"/>
        <v>0</v>
      </c>
      <c r="P72" s="243">
        <f t="shared" si="67"/>
        <v>0</v>
      </c>
      <c r="Q72" s="243">
        <f t="shared" si="68"/>
        <v>0</v>
      </c>
      <c r="S72" s="225">
        <f t="shared" ref="S72:S107" si="85">IF($N$3=2,L72-(Q72-K72),0)</f>
        <v>0</v>
      </c>
      <c r="T72" s="226">
        <f t="shared" ref="T72:T107" si="86">IF($N$3=2,S72-L72,0)</f>
        <v>0</v>
      </c>
      <c r="V72" s="123"/>
      <c r="W72" s="123"/>
      <c r="X72" s="123"/>
      <c r="Y72" s="123"/>
      <c r="AA72" s="190" t="e">
        <f t="shared" si="69"/>
        <v>#VALUE!</v>
      </c>
      <c r="AB72" s="190" t="e">
        <f t="shared" si="70"/>
        <v>#VALUE!</v>
      </c>
      <c r="AC72" s="191" t="e">
        <f t="shared" ca="1" si="71"/>
        <v>#VALUE!</v>
      </c>
      <c r="AD72" s="192">
        <f t="shared" ca="1" si="14"/>
        <v>44387</v>
      </c>
      <c r="AE72" s="191" t="e">
        <f t="shared" ca="1" si="72"/>
        <v>#VALUE!</v>
      </c>
      <c r="AF72" s="190" t="e">
        <f t="shared" si="73"/>
        <v>#VALUE!</v>
      </c>
      <c r="AG72" s="190" t="e">
        <f t="shared" si="74"/>
        <v>#VALUE!</v>
      </c>
      <c r="AH72" s="190" t="e">
        <f t="shared" si="75"/>
        <v>#VALUE!</v>
      </c>
      <c r="AI72" s="190" t="e">
        <f t="shared" si="76"/>
        <v>#VALUE!</v>
      </c>
      <c r="AJ72" s="190" t="e">
        <f t="shared" si="77"/>
        <v>#VALUE!</v>
      </c>
      <c r="AK72" s="190" t="e">
        <f t="shared" si="78"/>
        <v>#VALUE!</v>
      </c>
      <c r="AL72" s="190">
        <f t="shared" si="79"/>
        <v>0</v>
      </c>
    </row>
    <row r="73" spans="1:38" ht="23.25" customHeight="1" x14ac:dyDescent="0.15">
      <c r="A73" s="260">
        <f t="shared" si="80"/>
        <v>66</v>
      </c>
      <c r="B73" s="282" t="str">
        <f t="shared" ref="B73:B107" si="87">$N$4</f>
        <v>A팀</v>
      </c>
      <c r="C73" s="232"/>
      <c r="D73" s="233"/>
      <c r="E73" s="248" t="str">
        <f t="shared" si="81"/>
        <v/>
      </c>
      <c r="F73" s="248"/>
      <c r="G73" s="246" t="str">
        <f t="shared" ref="G73:G107" si="88">IF(E73="","",VLOOKUP(E73,종목,2))</f>
        <v/>
      </c>
      <c r="H73" s="281" t="str">
        <f t="shared" si="82"/>
        <v/>
      </c>
      <c r="I73" s="265" t="str">
        <f t="shared" si="83"/>
        <v/>
      </c>
      <c r="J73" s="247" t="str">
        <f t="shared" ref="J73:J107" si="89">TEXT(I73,"aaa")</f>
        <v/>
      </c>
      <c r="K73" s="239"/>
      <c r="L73" s="240">
        <f t="shared" si="84"/>
        <v>0</v>
      </c>
      <c r="M73" s="241">
        <f t="shared" ref="M73:M107" si="90">$M$7</f>
        <v>0.03</v>
      </c>
      <c r="N73" s="242">
        <f t="shared" si="65"/>
        <v>0</v>
      </c>
      <c r="O73" s="242">
        <f t="shared" si="66"/>
        <v>0</v>
      </c>
      <c r="P73" s="243">
        <f t="shared" si="67"/>
        <v>0</v>
      </c>
      <c r="Q73" s="243">
        <f t="shared" si="68"/>
        <v>0</v>
      </c>
      <c r="S73" s="225">
        <f t="shared" si="85"/>
        <v>0</v>
      </c>
      <c r="T73" s="226">
        <f t="shared" si="86"/>
        <v>0</v>
      </c>
      <c r="V73" s="123"/>
      <c r="W73" s="123"/>
      <c r="X73" s="123"/>
      <c r="Y73" s="123"/>
      <c r="AA73" s="190" t="e">
        <f t="shared" si="69"/>
        <v>#VALUE!</v>
      </c>
      <c r="AB73" s="190" t="e">
        <f t="shared" si="70"/>
        <v>#VALUE!</v>
      </c>
      <c r="AC73" s="191" t="e">
        <f t="shared" ca="1" si="71"/>
        <v>#VALUE!</v>
      </c>
      <c r="AD73" s="192">
        <f t="shared" ref="AD73:AD107" ca="1" si="91">TODAY()</f>
        <v>44387</v>
      </c>
      <c r="AE73" s="191" t="e">
        <f t="shared" ca="1" si="72"/>
        <v>#VALUE!</v>
      </c>
      <c r="AF73" s="190" t="e">
        <f t="shared" si="73"/>
        <v>#VALUE!</v>
      </c>
      <c r="AG73" s="190" t="e">
        <f t="shared" si="74"/>
        <v>#VALUE!</v>
      </c>
      <c r="AH73" s="190" t="e">
        <f t="shared" si="75"/>
        <v>#VALUE!</v>
      </c>
      <c r="AI73" s="190" t="e">
        <f t="shared" si="76"/>
        <v>#VALUE!</v>
      </c>
      <c r="AJ73" s="190" t="e">
        <f t="shared" si="77"/>
        <v>#VALUE!</v>
      </c>
      <c r="AK73" s="190" t="e">
        <f t="shared" si="78"/>
        <v>#VALUE!</v>
      </c>
      <c r="AL73" s="190">
        <f t="shared" si="79"/>
        <v>0</v>
      </c>
    </row>
    <row r="74" spans="1:38" ht="23.25" customHeight="1" x14ac:dyDescent="0.15">
      <c r="A74" s="260">
        <f t="shared" si="80"/>
        <v>67</v>
      </c>
      <c r="B74" s="282" t="str">
        <f t="shared" si="87"/>
        <v>A팀</v>
      </c>
      <c r="C74" s="232"/>
      <c r="D74" s="233"/>
      <c r="E74" s="248" t="str">
        <f t="shared" si="81"/>
        <v/>
      </c>
      <c r="F74" s="248"/>
      <c r="G74" s="246" t="str">
        <f t="shared" si="88"/>
        <v/>
      </c>
      <c r="H74" s="281" t="str">
        <f t="shared" si="82"/>
        <v/>
      </c>
      <c r="I74" s="265" t="str">
        <f t="shared" si="83"/>
        <v/>
      </c>
      <c r="J74" s="247" t="str">
        <f t="shared" si="89"/>
        <v/>
      </c>
      <c r="K74" s="239"/>
      <c r="L74" s="240">
        <f t="shared" si="84"/>
        <v>0</v>
      </c>
      <c r="M74" s="241">
        <f t="shared" si="90"/>
        <v>0.03</v>
      </c>
      <c r="N74" s="242">
        <f t="shared" si="65"/>
        <v>0</v>
      </c>
      <c r="O74" s="242">
        <f t="shared" si="66"/>
        <v>0</v>
      </c>
      <c r="P74" s="243">
        <f t="shared" si="67"/>
        <v>0</v>
      </c>
      <c r="Q74" s="243">
        <f t="shared" si="68"/>
        <v>0</v>
      </c>
      <c r="S74" s="225">
        <f t="shared" si="85"/>
        <v>0</v>
      </c>
      <c r="T74" s="226">
        <f t="shared" si="86"/>
        <v>0</v>
      </c>
      <c r="V74" s="123"/>
      <c r="W74" s="123"/>
      <c r="X74" s="123"/>
      <c r="Y74" s="123"/>
      <c r="AA74" s="190" t="e">
        <f t="shared" si="69"/>
        <v>#VALUE!</v>
      </c>
      <c r="AB74" s="190" t="e">
        <f t="shared" si="70"/>
        <v>#VALUE!</v>
      </c>
      <c r="AC74" s="191" t="e">
        <f t="shared" ca="1" si="71"/>
        <v>#VALUE!</v>
      </c>
      <c r="AD74" s="192">
        <f t="shared" ca="1" si="91"/>
        <v>44387</v>
      </c>
      <c r="AE74" s="191" t="e">
        <f t="shared" ca="1" si="72"/>
        <v>#VALUE!</v>
      </c>
      <c r="AF74" s="190" t="e">
        <f t="shared" si="73"/>
        <v>#VALUE!</v>
      </c>
      <c r="AG74" s="190" t="e">
        <f t="shared" si="74"/>
        <v>#VALUE!</v>
      </c>
      <c r="AH74" s="190" t="e">
        <f t="shared" si="75"/>
        <v>#VALUE!</v>
      </c>
      <c r="AI74" s="190" t="e">
        <f t="shared" si="76"/>
        <v>#VALUE!</v>
      </c>
      <c r="AJ74" s="190" t="e">
        <f t="shared" si="77"/>
        <v>#VALUE!</v>
      </c>
      <c r="AK74" s="190" t="e">
        <f t="shared" si="78"/>
        <v>#VALUE!</v>
      </c>
      <c r="AL74" s="190">
        <f t="shared" si="79"/>
        <v>0</v>
      </c>
    </row>
    <row r="75" spans="1:38" ht="23.25" customHeight="1" x14ac:dyDescent="0.15">
      <c r="A75" s="260">
        <f t="shared" si="80"/>
        <v>68</v>
      </c>
      <c r="B75" s="282" t="str">
        <f t="shared" si="87"/>
        <v>A팀</v>
      </c>
      <c r="C75" s="232"/>
      <c r="D75" s="233"/>
      <c r="E75" s="248" t="str">
        <f t="shared" si="81"/>
        <v/>
      </c>
      <c r="F75" s="248"/>
      <c r="G75" s="246" t="str">
        <f t="shared" si="88"/>
        <v/>
      </c>
      <c r="H75" s="281" t="str">
        <f t="shared" si="82"/>
        <v/>
      </c>
      <c r="I75" s="265" t="str">
        <f t="shared" si="83"/>
        <v/>
      </c>
      <c r="J75" s="247" t="str">
        <f t="shared" si="89"/>
        <v/>
      </c>
      <c r="K75" s="239"/>
      <c r="L75" s="240">
        <f t="shared" si="84"/>
        <v>0</v>
      </c>
      <c r="M75" s="241">
        <f t="shared" si="90"/>
        <v>0.03</v>
      </c>
      <c r="N75" s="242">
        <f t="shared" si="65"/>
        <v>0</v>
      </c>
      <c r="O75" s="242">
        <f t="shared" si="66"/>
        <v>0</v>
      </c>
      <c r="P75" s="243">
        <f t="shared" si="67"/>
        <v>0</v>
      </c>
      <c r="Q75" s="243">
        <f t="shared" si="68"/>
        <v>0</v>
      </c>
      <c r="S75" s="225">
        <f t="shared" si="85"/>
        <v>0</v>
      </c>
      <c r="T75" s="226">
        <f t="shared" si="86"/>
        <v>0</v>
      </c>
      <c r="V75" s="123"/>
      <c r="W75" s="123"/>
      <c r="X75" s="123"/>
      <c r="Y75" s="123"/>
      <c r="AA75" s="190" t="e">
        <f t="shared" si="69"/>
        <v>#VALUE!</v>
      </c>
      <c r="AB75" s="190" t="e">
        <f t="shared" si="70"/>
        <v>#VALUE!</v>
      </c>
      <c r="AC75" s="191" t="e">
        <f t="shared" ca="1" si="71"/>
        <v>#VALUE!</v>
      </c>
      <c r="AD75" s="192">
        <f t="shared" ca="1" si="91"/>
        <v>44387</v>
      </c>
      <c r="AE75" s="191" t="e">
        <f t="shared" ca="1" si="72"/>
        <v>#VALUE!</v>
      </c>
      <c r="AF75" s="190" t="e">
        <f t="shared" si="73"/>
        <v>#VALUE!</v>
      </c>
      <c r="AG75" s="190" t="e">
        <f t="shared" si="74"/>
        <v>#VALUE!</v>
      </c>
      <c r="AH75" s="190" t="e">
        <f t="shared" si="75"/>
        <v>#VALUE!</v>
      </c>
      <c r="AI75" s="190" t="e">
        <f t="shared" si="76"/>
        <v>#VALUE!</v>
      </c>
      <c r="AJ75" s="190" t="e">
        <f t="shared" si="77"/>
        <v>#VALUE!</v>
      </c>
      <c r="AK75" s="190" t="e">
        <f t="shared" si="78"/>
        <v>#VALUE!</v>
      </c>
      <c r="AL75" s="190">
        <f t="shared" si="79"/>
        <v>0</v>
      </c>
    </row>
    <row r="76" spans="1:38" ht="23.25" customHeight="1" x14ac:dyDescent="0.15">
      <c r="A76" s="260">
        <f t="shared" si="80"/>
        <v>69</v>
      </c>
      <c r="B76" s="282" t="str">
        <f t="shared" si="87"/>
        <v>A팀</v>
      </c>
      <c r="C76" s="232"/>
      <c r="D76" s="233"/>
      <c r="E76" s="248" t="str">
        <f t="shared" si="81"/>
        <v/>
      </c>
      <c r="F76" s="248"/>
      <c r="G76" s="246" t="str">
        <f t="shared" si="88"/>
        <v/>
      </c>
      <c r="H76" s="281" t="str">
        <f t="shared" si="82"/>
        <v/>
      </c>
      <c r="I76" s="265" t="str">
        <f t="shared" si="83"/>
        <v/>
      </c>
      <c r="J76" s="247" t="str">
        <f t="shared" si="89"/>
        <v/>
      </c>
      <c r="K76" s="239"/>
      <c r="L76" s="240">
        <f t="shared" si="84"/>
        <v>0</v>
      </c>
      <c r="M76" s="241">
        <f t="shared" si="90"/>
        <v>0.03</v>
      </c>
      <c r="N76" s="242">
        <f t="shared" si="65"/>
        <v>0</v>
      </c>
      <c r="O76" s="242">
        <f t="shared" si="66"/>
        <v>0</v>
      </c>
      <c r="P76" s="243">
        <f t="shared" si="67"/>
        <v>0</v>
      </c>
      <c r="Q76" s="243">
        <f t="shared" si="68"/>
        <v>0</v>
      </c>
      <c r="S76" s="225">
        <f t="shared" si="85"/>
        <v>0</v>
      </c>
      <c r="T76" s="226">
        <f t="shared" si="86"/>
        <v>0</v>
      </c>
      <c r="V76" s="123"/>
      <c r="W76" s="123"/>
      <c r="X76" s="123"/>
      <c r="Y76" s="123"/>
      <c r="AA76" s="190" t="e">
        <f t="shared" si="69"/>
        <v>#VALUE!</v>
      </c>
      <c r="AB76" s="190" t="e">
        <f t="shared" si="70"/>
        <v>#VALUE!</v>
      </c>
      <c r="AC76" s="191" t="e">
        <f t="shared" ca="1" si="71"/>
        <v>#VALUE!</v>
      </c>
      <c r="AD76" s="192">
        <f t="shared" ca="1" si="91"/>
        <v>44387</v>
      </c>
      <c r="AE76" s="191" t="e">
        <f t="shared" ca="1" si="72"/>
        <v>#VALUE!</v>
      </c>
      <c r="AF76" s="190" t="e">
        <f t="shared" si="73"/>
        <v>#VALUE!</v>
      </c>
      <c r="AG76" s="190" t="e">
        <f t="shared" si="74"/>
        <v>#VALUE!</v>
      </c>
      <c r="AH76" s="190" t="e">
        <f t="shared" si="75"/>
        <v>#VALUE!</v>
      </c>
      <c r="AI76" s="190" t="e">
        <f t="shared" si="76"/>
        <v>#VALUE!</v>
      </c>
      <c r="AJ76" s="190" t="e">
        <f t="shared" si="77"/>
        <v>#VALUE!</v>
      </c>
      <c r="AK76" s="190" t="e">
        <f t="shared" si="78"/>
        <v>#VALUE!</v>
      </c>
      <c r="AL76" s="190">
        <f t="shared" si="79"/>
        <v>0</v>
      </c>
    </row>
    <row r="77" spans="1:38" ht="23.25" customHeight="1" x14ac:dyDescent="0.15">
      <c r="A77" s="260">
        <f t="shared" si="80"/>
        <v>70</v>
      </c>
      <c r="B77" s="282" t="str">
        <f t="shared" si="87"/>
        <v>A팀</v>
      </c>
      <c r="C77" s="232"/>
      <c r="D77" s="233"/>
      <c r="E77" s="248" t="str">
        <f t="shared" si="81"/>
        <v/>
      </c>
      <c r="F77" s="248"/>
      <c r="G77" s="246" t="str">
        <f t="shared" si="88"/>
        <v/>
      </c>
      <c r="H77" s="281" t="str">
        <f t="shared" si="82"/>
        <v/>
      </c>
      <c r="I77" s="265" t="str">
        <f t="shared" si="83"/>
        <v/>
      </c>
      <c r="J77" s="247" t="str">
        <f t="shared" si="89"/>
        <v/>
      </c>
      <c r="K77" s="239"/>
      <c r="L77" s="240">
        <f t="shared" si="84"/>
        <v>0</v>
      </c>
      <c r="M77" s="241">
        <f t="shared" si="90"/>
        <v>0.03</v>
      </c>
      <c r="N77" s="242">
        <f t="shared" si="65"/>
        <v>0</v>
      </c>
      <c r="O77" s="242">
        <f t="shared" si="66"/>
        <v>0</v>
      </c>
      <c r="P77" s="243">
        <f t="shared" si="67"/>
        <v>0</v>
      </c>
      <c r="Q77" s="243">
        <f t="shared" si="68"/>
        <v>0</v>
      </c>
      <c r="S77" s="225">
        <f t="shared" si="85"/>
        <v>0</v>
      </c>
      <c r="T77" s="226">
        <f t="shared" si="86"/>
        <v>0</v>
      </c>
      <c r="V77" s="123"/>
      <c r="W77" s="123"/>
      <c r="X77" s="123"/>
      <c r="Y77" s="123"/>
      <c r="AA77" s="190" t="e">
        <f t="shared" si="69"/>
        <v>#VALUE!</v>
      </c>
      <c r="AB77" s="190" t="e">
        <f t="shared" si="70"/>
        <v>#VALUE!</v>
      </c>
      <c r="AC77" s="191" t="e">
        <f t="shared" ca="1" si="71"/>
        <v>#VALUE!</v>
      </c>
      <c r="AD77" s="192">
        <f t="shared" ca="1" si="91"/>
        <v>44387</v>
      </c>
      <c r="AE77" s="191" t="e">
        <f t="shared" ca="1" si="72"/>
        <v>#VALUE!</v>
      </c>
      <c r="AF77" s="190" t="e">
        <f t="shared" si="73"/>
        <v>#VALUE!</v>
      </c>
      <c r="AG77" s="190" t="e">
        <f t="shared" si="74"/>
        <v>#VALUE!</v>
      </c>
      <c r="AH77" s="190" t="e">
        <f t="shared" si="75"/>
        <v>#VALUE!</v>
      </c>
      <c r="AI77" s="190" t="e">
        <f t="shared" si="76"/>
        <v>#VALUE!</v>
      </c>
      <c r="AJ77" s="190" t="e">
        <f t="shared" si="77"/>
        <v>#VALUE!</v>
      </c>
      <c r="AK77" s="190" t="e">
        <f t="shared" si="78"/>
        <v>#VALUE!</v>
      </c>
      <c r="AL77" s="190">
        <f t="shared" si="79"/>
        <v>0</v>
      </c>
    </row>
    <row r="78" spans="1:38" ht="23.25" customHeight="1" x14ac:dyDescent="0.15">
      <c r="A78" s="260">
        <f t="shared" si="80"/>
        <v>71</v>
      </c>
      <c r="B78" s="282" t="str">
        <f t="shared" si="87"/>
        <v>A팀</v>
      </c>
      <c r="C78" s="232"/>
      <c r="D78" s="233"/>
      <c r="E78" s="248" t="str">
        <f t="shared" si="81"/>
        <v/>
      </c>
      <c r="F78" s="248"/>
      <c r="G78" s="246" t="str">
        <f t="shared" si="88"/>
        <v/>
      </c>
      <c r="H78" s="281" t="str">
        <f t="shared" si="82"/>
        <v/>
      </c>
      <c r="I78" s="265" t="str">
        <f t="shared" si="83"/>
        <v/>
      </c>
      <c r="J78" s="247" t="str">
        <f t="shared" si="89"/>
        <v/>
      </c>
      <c r="K78" s="239"/>
      <c r="L78" s="240">
        <f t="shared" si="84"/>
        <v>0</v>
      </c>
      <c r="M78" s="241">
        <f t="shared" si="90"/>
        <v>0.03</v>
      </c>
      <c r="N78" s="242">
        <f t="shared" si="65"/>
        <v>0</v>
      </c>
      <c r="O78" s="242">
        <f t="shared" si="66"/>
        <v>0</v>
      </c>
      <c r="P78" s="243">
        <f t="shared" si="67"/>
        <v>0</v>
      </c>
      <c r="Q78" s="243">
        <f t="shared" si="68"/>
        <v>0</v>
      </c>
      <c r="S78" s="225">
        <f t="shared" si="85"/>
        <v>0</v>
      </c>
      <c r="T78" s="226">
        <f t="shared" si="86"/>
        <v>0</v>
      </c>
      <c r="V78" s="123"/>
      <c r="W78" s="123"/>
      <c r="X78" s="123"/>
      <c r="Y78" s="123"/>
      <c r="AA78" s="190" t="e">
        <f t="shared" si="69"/>
        <v>#VALUE!</v>
      </c>
      <c r="AB78" s="190" t="e">
        <f t="shared" si="70"/>
        <v>#VALUE!</v>
      </c>
      <c r="AC78" s="191" t="e">
        <f t="shared" ca="1" si="71"/>
        <v>#VALUE!</v>
      </c>
      <c r="AD78" s="192">
        <f t="shared" ca="1" si="91"/>
        <v>44387</v>
      </c>
      <c r="AE78" s="191" t="e">
        <f t="shared" ca="1" si="72"/>
        <v>#VALUE!</v>
      </c>
      <c r="AF78" s="190" t="e">
        <f t="shared" si="73"/>
        <v>#VALUE!</v>
      </c>
      <c r="AG78" s="190" t="e">
        <f t="shared" si="74"/>
        <v>#VALUE!</v>
      </c>
      <c r="AH78" s="190" t="e">
        <f t="shared" si="75"/>
        <v>#VALUE!</v>
      </c>
      <c r="AI78" s="190" t="e">
        <f t="shared" si="76"/>
        <v>#VALUE!</v>
      </c>
      <c r="AJ78" s="190" t="e">
        <f t="shared" si="77"/>
        <v>#VALUE!</v>
      </c>
      <c r="AK78" s="190" t="e">
        <f t="shared" si="78"/>
        <v>#VALUE!</v>
      </c>
      <c r="AL78" s="190">
        <f t="shared" si="79"/>
        <v>0</v>
      </c>
    </row>
    <row r="79" spans="1:38" ht="23.25" customHeight="1" x14ac:dyDescent="0.15">
      <c r="A79" s="260">
        <f t="shared" si="80"/>
        <v>72</v>
      </c>
      <c r="B79" s="282" t="str">
        <f t="shared" si="87"/>
        <v>A팀</v>
      </c>
      <c r="C79" s="232"/>
      <c r="D79" s="233"/>
      <c r="E79" s="248" t="str">
        <f t="shared" si="81"/>
        <v/>
      </c>
      <c r="F79" s="248"/>
      <c r="G79" s="246" t="str">
        <f t="shared" si="88"/>
        <v/>
      </c>
      <c r="H79" s="281" t="str">
        <f t="shared" si="82"/>
        <v/>
      </c>
      <c r="I79" s="265" t="str">
        <f t="shared" si="83"/>
        <v/>
      </c>
      <c r="J79" s="247" t="str">
        <f t="shared" si="89"/>
        <v/>
      </c>
      <c r="K79" s="239"/>
      <c r="L79" s="240">
        <f t="shared" si="84"/>
        <v>0</v>
      </c>
      <c r="M79" s="241">
        <f t="shared" si="90"/>
        <v>0.03</v>
      </c>
      <c r="N79" s="242">
        <f t="shared" si="65"/>
        <v>0</v>
      </c>
      <c r="O79" s="242">
        <f t="shared" si="66"/>
        <v>0</v>
      </c>
      <c r="P79" s="243">
        <f t="shared" si="67"/>
        <v>0</v>
      </c>
      <c r="Q79" s="243">
        <f t="shared" si="68"/>
        <v>0</v>
      </c>
      <c r="S79" s="225">
        <f t="shared" si="85"/>
        <v>0</v>
      </c>
      <c r="T79" s="226">
        <f t="shared" si="86"/>
        <v>0</v>
      </c>
      <c r="V79" s="123"/>
      <c r="W79" s="123"/>
      <c r="X79" s="123"/>
      <c r="Y79" s="123"/>
      <c r="AA79" s="190" t="e">
        <f t="shared" si="69"/>
        <v>#VALUE!</v>
      </c>
      <c r="AB79" s="190" t="e">
        <f t="shared" si="70"/>
        <v>#VALUE!</v>
      </c>
      <c r="AC79" s="191" t="e">
        <f t="shared" ca="1" si="71"/>
        <v>#VALUE!</v>
      </c>
      <c r="AD79" s="192">
        <f t="shared" ca="1" si="91"/>
        <v>44387</v>
      </c>
      <c r="AE79" s="191" t="e">
        <f t="shared" ca="1" si="72"/>
        <v>#VALUE!</v>
      </c>
      <c r="AF79" s="190" t="e">
        <f t="shared" si="73"/>
        <v>#VALUE!</v>
      </c>
      <c r="AG79" s="190" t="e">
        <f t="shared" si="74"/>
        <v>#VALUE!</v>
      </c>
      <c r="AH79" s="190" t="e">
        <f t="shared" si="75"/>
        <v>#VALUE!</v>
      </c>
      <c r="AI79" s="190" t="e">
        <f t="shared" si="76"/>
        <v>#VALUE!</v>
      </c>
      <c r="AJ79" s="190" t="e">
        <f t="shared" si="77"/>
        <v>#VALUE!</v>
      </c>
      <c r="AK79" s="190" t="e">
        <f t="shared" si="78"/>
        <v>#VALUE!</v>
      </c>
      <c r="AL79" s="190">
        <f t="shared" si="79"/>
        <v>0</v>
      </c>
    </row>
    <row r="80" spans="1:38" ht="23.25" customHeight="1" x14ac:dyDescent="0.15">
      <c r="A80" s="260">
        <f t="shared" si="80"/>
        <v>73</v>
      </c>
      <c r="B80" s="282" t="str">
        <f t="shared" si="87"/>
        <v>A팀</v>
      </c>
      <c r="C80" s="232"/>
      <c r="D80" s="233"/>
      <c r="E80" s="248" t="str">
        <f t="shared" si="81"/>
        <v/>
      </c>
      <c r="F80" s="248"/>
      <c r="G80" s="246" t="str">
        <f t="shared" si="88"/>
        <v/>
      </c>
      <c r="H80" s="281" t="str">
        <f t="shared" si="82"/>
        <v/>
      </c>
      <c r="I80" s="265" t="str">
        <f t="shared" si="83"/>
        <v/>
      </c>
      <c r="J80" s="247" t="str">
        <f t="shared" si="89"/>
        <v/>
      </c>
      <c r="K80" s="239"/>
      <c r="L80" s="240">
        <f t="shared" si="84"/>
        <v>0</v>
      </c>
      <c r="M80" s="241">
        <f t="shared" si="90"/>
        <v>0.03</v>
      </c>
      <c r="N80" s="242">
        <f t="shared" si="65"/>
        <v>0</v>
      </c>
      <c r="O80" s="242">
        <f t="shared" si="66"/>
        <v>0</v>
      </c>
      <c r="P80" s="243">
        <f t="shared" si="67"/>
        <v>0</v>
      </c>
      <c r="Q80" s="243">
        <f t="shared" si="68"/>
        <v>0</v>
      </c>
      <c r="S80" s="225">
        <f t="shared" si="85"/>
        <v>0</v>
      </c>
      <c r="T80" s="226">
        <f t="shared" si="86"/>
        <v>0</v>
      </c>
      <c r="V80" s="123"/>
      <c r="W80" s="123"/>
      <c r="X80" s="123"/>
      <c r="Y80" s="123"/>
      <c r="AA80" s="190" t="e">
        <f t="shared" si="69"/>
        <v>#VALUE!</v>
      </c>
      <c r="AB80" s="190" t="e">
        <f t="shared" si="70"/>
        <v>#VALUE!</v>
      </c>
      <c r="AC80" s="191" t="e">
        <f t="shared" ca="1" si="71"/>
        <v>#VALUE!</v>
      </c>
      <c r="AD80" s="192">
        <f t="shared" ca="1" si="91"/>
        <v>44387</v>
      </c>
      <c r="AE80" s="191" t="e">
        <f t="shared" ca="1" si="72"/>
        <v>#VALUE!</v>
      </c>
      <c r="AF80" s="190" t="e">
        <f t="shared" si="73"/>
        <v>#VALUE!</v>
      </c>
      <c r="AG80" s="190" t="e">
        <f t="shared" si="74"/>
        <v>#VALUE!</v>
      </c>
      <c r="AH80" s="190" t="e">
        <f t="shared" si="75"/>
        <v>#VALUE!</v>
      </c>
      <c r="AI80" s="190" t="e">
        <f t="shared" si="76"/>
        <v>#VALUE!</v>
      </c>
      <c r="AJ80" s="190" t="e">
        <f t="shared" si="77"/>
        <v>#VALUE!</v>
      </c>
      <c r="AK80" s="190" t="e">
        <f t="shared" si="78"/>
        <v>#VALUE!</v>
      </c>
      <c r="AL80" s="190">
        <f t="shared" si="79"/>
        <v>0</v>
      </c>
    </row>
    <row r="81" spans="1:38" ht="23.25" customHeight="1" x14ac:dyDescent="0.15">
      <c r="A81" s="260">
        <f t="shared" si="80"/>
        <v>74</v>
      </c>
      <c r="B81" s="282" t="str">
        <f t="shared" si="87"/>
        <v>A팀</v>
      </c>
      <c r="C81" s="232"/>
      <c r="D81" s="233"/>
      <c r="E81" s="248" t="str">
        <f t="shared" si="81"/>
        <v/>
      </c>
      <c r="F81" s="248"/>
      <c r="G81" s="246" t="str">
        <f t="shared" si="88"/>
        <v/>
      </c>
      <c r="H81" s="281" t="str">
        <f t="shared" si="82"/>
        <v/>
      </c>
      <c r="I81" s="265" t="str">
        <f t="shared" si="83"/>
        <v/>
      </c>
      <c r="J81" s="247" t="str">
        <f t="shared" si="89"/>
        <v/>
      </c>
      <c r="K81" s="239"/>
      <c r="L81" s="240">
        <f t="shared" si="84"/>
        <v>0</v>
      </c>
      <c r="M81" s="241">
        <f t="shared" si="90"/>
        <v>0.03</v>
      </c>
      <c r="N81" s="242">
        <f t="shared" si="65"/>
        <v>0</v>
      </c>
      <c r="O81" s="242">
        <f t="shared" si="66"/>
        <v>0</v>
      </c>
      <c r="P81" s="243">
        <f t="shared" si="67"/>
        <v>0</v>
      </c>
      <c r="Q81" s="243">
        <f t="shared" si="68"/>
        <v>0</v>
      </c>
      <c r="S81" s="225">
        <f t="shared" si="85"/>
        <v>0</v>
      </c>
      <c r="T81" s="226">
        <f t="shared" si="86"/>
        <v>0</v>
      </c>
      <c r="V81" s="123"/>
      <c r="W81" s="123"/>
      <c r="X81" s="123"/>
      <c r="Y81" s="123"/>
      <c r="AA81" s="190" t="e">
        <f t="shared" si="69"/>
        <v>#VALUE!</v>
      </c>
      <c r="AB81" s="190" t="e">
        <f t="shared" si="70"/>
        <v>#VALUE!</v>
      </c>
      <c r="AC81" s="191" t="e">
        <f t="shared" ca="1" si="71"/>
        <v>#VALUE!</v>
      </c>
      <c r="AD81" s="192">
        <f t="shared" ca="1" si="91"/>
        <v>44387</v>
      </c>
      <c r="AE81" s="191" t="e">
        <f t="shared" ca="1" si="72"/>
        <v>#VALUE!</v>
      </c>
      <c r="AF81" s="190" t="e">
        <f t="shared" si="73"/>
        <v>#VALUE!</v>
      </c>
      <c r="AG81" s="190" t="e">
        <f t="shared" si="74"/>
        <v>#VALUE!</v>
      </c>
      <c r="AH81" s="190" t="e">
        <f t="shared" si="75"/>
        <v>#VALUE!</v>
      </c>
      <c r="AI81" s="190" t="e">
        <f t="shared" si="76"/>
        <v>#VALUE!</v>
      </c>
      <c r="AJ81" s="190" t="e">
        <f t="shared" si="77"/>
        <v>#VALUE!</v>
      </c>
      <c r="AK81" s="190" t="e">
        <f t="shared" si="78"/>
        <v>#VALUE!</v>
      </c>
      <c r="AL81" s="190">
        <f t="shared" si="79"/>
        <v>0</v>
      </c>
    </row>
    <row r="82" spans="1:38" ht="23.25" customHeight="1" x14ac:dyDescent="0.15">
      <c r="A82" s="260">
        <f t="shared" si="80"/>
        <v>75</v>
      </c>
      <c r="B82" s="282" t="str">
        <f t="shared" si="87"/>
        <v>A팀</v>
      </c>
      <c r="C82" s="232"/>
      <c r="D82" s="233"/>
      <c r="E82" s="248" t="str">
        <f t="shared" si="81"/>
        <v/>
      </c>
      <c r="F82" s="248"/>
      <c r="G82" s="246" t="str">
        <f t="shared" si="88"/>
        <v/>
      </c>
      <c r="H82" s="281" t="str">
        <f t="shared" si="82"/>
        <v/>
      </c>
      <c r="I82" s="265" t="str">
        <f t="shared" si="83"/>
        <v/>
      </c>
      <c r="J82" s="247" t="str">
        <f t="shared" si="89"/>
        <v/>
      </c>
      <c r="K82" s="239"/>
      <c r="L82" s="240">
        <f t="shared" si="84"/>
        <v>0</v>
      </c>
      <c r="M82" s="241">
        <f t="shared" si="90"/>
        <v>0.03</v>
      </c>
      <c r="N82" s="242">
        <f t="shared" si="65"/>
        <v>0</v>
      </c>
      <c r="O82" s="242">
        <f t="shared" si="66"/>
        <v>0</v>
      </c>
      <c r="P82" s="243">
        <f t="shared" si="67"/>
        <v>0</v>
      </c>
      <c r="Q82" s="243">
        <f t="shared" si="68"/>
        <v>0</v>
      </c>
      <c r="S82" s="225">
        <f t="shared" si="85"/>
        <v>0</v>
      </c>
      <c r="T82" s="226">
        <f t="shared" si="86"/>
        <v>0</v>
      </c>
      <c r="V82" s="123"/>
      <c r="W82" s="123"/>
      <c r="X82" s="123"/>
      <c r="Y82" s="123"/>
      <c r="AA82" s="190" t="e">
        <f t="shared" si="69"/>
        <v>#VALUE!</v>
      </c>
      <c r="AB82" s="190" t="e">
        <f t="shared" si="70"/>
        <v>#VALUE!</v>
      </c>
      <c r="AC82" s="191" t="e">
        <f t="shared" ca="1" si="71"/>
        <v>#VALUE!</v>
      </c>
      <c r="AD82" s="192">
        <f t="shared" ca="1" si="91"/>
        <v>44387</v>
      </c>
      <c r="AE82" s="191" t="e">
        <f t="shared" ca="1" si="72"/>
        <v>#VALUE!</v>
      </c>
      <c r="AF82" s="190" t="e">
        <f t="shared" si="73"/>
        <v>#VALUE!</v>
      </c>
      <c r="AG82" s="190" t="e">
        <f t="shared" si="74"/>
        <v>#VALUE!</v>
      </c>
      <c r="AH82" s="190" t="e">
        <f t="shared" si="75"/>
        <v>#VALUE!</v>
      </c>
      <c r="AI82" s="190" t="e">
        <f t="shared" si="76"/>
        <v>#VALUE!</v>
      </c>
      <c r="AJ82" s="190" t="e">
        <f t="shared" si="77"/>
        <v>#VALUE!</v>
      </c>
      <c r="AK82" s="190" t="e">
        <f t="shared" si="78"/>
        <v>#VALUE!</v>
      </c>
      <c r="AL82" s="190">
        <f t="shared" si="79"/>
        <v>0</v>
      </c>
    </row>
    <row r="83" spans="1:38" ht="23.25" customHeight="1" x14ac:dyDescent="0.15">
      <c r="A83" s="260">
        <f t="shared" si="80"/>
        <v>76</v>
      </c>
      <c r="B83" s="282" t="str">
        <f t="shared" si="87"/>
        <v>A팀</v>
      </c>
      <c r="C83" s="232"/>
      <c r="D83" s="233"/>
      <c r="E83" s="248" t="str">
        <f t="shared" si="81"/>
        <v/>
      </c>
      <c r="F83" s="248"/>
      <c r="G83" s="246" t="str">
        <f t="shared" si="88"/>
        <v/>
      </c>
      <c r="H83" s="281" t="str">
        <f t="shared" si="82"/>
        <v/>
      </c>
      <c r="I83" s="265" t="str">
        <f t="shared" si="83"/>
        <v/>
      </c>
      <c r="J83" s="247" t="str">
        <f t="shared" si="89"/>
        <v/>
      </c>
      <c r="K83" s="239"/>
      <c r="L83" s="240">
        <f t="shared" si="84"/>
        <v>0</v>
      </c>
      <c r="M83" s="241">
        <f t="shared" si="90"/>
        <v>0.03</v>
      </c>
      <c r="N83" s="242">
        <f t="shared" si="65"/>
        <v>0</v>
      </c>
      <c r="O83" s="242">
        <f t="shared" si="66"/>
        <v>0</v>
      </c>
      <c r="P83" s="243">
        <f t="shared" si="67"/>
        <v>0</v>
      </c>
      <c r="Q83" s="243">
        <f t="shared" si="68"/>
        <v>0</v>
      </c>
      <c r="S83" s="225">
        <f t="shared" si="85"/>
        <v>0</v>
      </c>
      <c r="T83" s="226">
        <f t="shared" si="86"/>
        <v>0</v>
      </c>
      <c r="V83" s="123"/>
      <c r="W83" s="123"/>
      <c r="X83" s="123"/>
      <c r="Y83" s="123"/>
      <c r="AA83" s="190" t="e">
        <f t="shared" si="69"/>
        <v>#VALUE!</v>
      </c>
      <c r="AB83" s="190" t="e">
        <f t="shared" si="70"/>
        <v>#VALUE!</v>
      </c>
      <c r="AC83" s="191" t="e">
        <f t="shared" ca="1" si="71"/>
        <v>#VALUE!</v>
      </c>
      <c r="AD83" s="192">
        <f t="shared" ca="1" si="91"/>
        <v>44387</v>
      </c>
      <c r="AE83" s="191" t="e">
        <f t="shared" ca="1" si="72"/>
        <v>#VALUE!</v>
      </c>
      <c r="AF83" s="190" t="e">
        <f t="shared" si="73"/>
        <v>#VALUE!</v>
      </c>
      <c r="AG83" s="190" t="e">
        <f t="shared" si="74"/>
        <v>#VALUE!</v>
      </c>
      <c r="AH83" s="190" t="e">
        <f t="shared" si="75"/>
        <v>#VALUE!</v>
      </c>
      <c r="AI83" s="190" t="e">
        <f t="shared" si="76"/>
        <v>#VALUE!</v>
      </c>
      <c r="AJ83" s="190" t="e">
        <f t="shared" si="77"/>
        <v>#VALUE!</v>
      </c>
      <c r="AK83" s="190" t="e">
        <f t="shared" si="78"/>
        <v>#VALUE!</v>
      </c>
      <c r="AL83" s="190">
        <f t="shared" si="79"/>
        <v>0</v>
      </c>
    </row>
    <row r="84" spans="1:38" ht="23.25" customHeight="1" x14ac:dyDescent="0.15">
      <c r="A84" s="260">
        <f t="shared" si="80"/>
        <v>77</v>
      </c>
      <c r="B84" s="282" t="str">
        <f t="shared" si="87"/>
        <v>A팀</v>
      </c>
      <c r="C84" s="232"/>
      <c r="D84" s="233"/>
      <c r="E84" s="248" t="str">
        <f t="shared" si="81"/>
        <v/>
      </c>
      <c r="F84" s="248"/>
      <c r="G84" s="246" t="str">
        <f t="shared" si="88"/>
        <v/>
      </c>
      <c r="H84" s="281" t="str">
        <f t="shared" si="82"/>
        <v/>
      </c>
      <c r="I84" s="265" t="str">
        <f t="shared" si="83"/>
        <v/>
      </c>
      <c r="J84" s="247" t="str">
        <f t="shared" si="89"/>
        <v/>
      </c>
      <c r="K84" s="239"/>
      <c r="L84" s="240">
        <f t="shared" si="84"/>
        <v>0</v>
      </c>
      <c r="M84" s="241">
        <f t="shared" si="90"/>
        <v>0.03</v>
      </c>
      <c r="N84" s="242">
        <f t="shared" si="65"/>
        <v>0</v>
      </c>
      <c r="O84" s="242">
        <f t="shared" si="66"/>
        <v>0</v>
      </c>
      <c r="P84" s="243">
        <f t="shared" si="67"/>
        <v>0</v>
      </c>
      <c r="Q84" s="243">
        <f t="shared" si="68"/>
        <v>0</v>
      </c>
      <c r="S84" s="225">
        <f t="shared" si="85"/>
        <v>0</v>
      </c>
      <c r="T84" s="226">
        <f t="shared" si="86"/>
        <v>0</v>
      </c>
      <c r="V84" s="123"/>
      <c r="W84" s="123"/>
      <c r="X84" s="123"/>
      <c r="Y84" s="123"/>
      <c r="AA84" s="190" t="e">
        <f t="shared" si="69"/>
        <v>#VALUE!</v>
      </c>
      <c r="AB84" s="190" t="e">
        <f t="shared" si="70"/>
        <v>#VALUE!</v>
      </c>
      <c r="AC84" s="191" t="e">
        <f t="shared" ca="1" si="71"/>
        <v>#VALUE!</v>
      </c>
      <c r="AD84" s="192">
        <f t="shared" ca="1" si="91"/>
        <v>44387</v>
      </c>
      <c r="AE84" s="191" t="e">
        <f t="shared" ca="1" si="72"/>
        <v>#VALUE!</v>
      </c>
      <c r="AF84" s="190" t="e">
        <f t="shared" si="73"/>
        <v>#VALUE!</v>
      </c>
      <c r="AG84" s="190" t="e">
        <f t="shared" si="74"/>
        <v>#VALUE!</v>
      </c>
      <c r="AH84" s="190" t="e">
        <f t="shared" si="75"/>
        <v>#VALUE!</v>
      </c>
      <c r="AI84" s="190" t="e">
        <f t="shared" si="76"/>
        <v>#VALUE!</v>
      </c>
      <c r="AJ84" s="190" t="e">
        <f t="shared" si="77"/>
        <v>#VALUE!</v>
      </c>
      <c r="AK84" s="190" t="e">
        <f t="shared" si="78"/>
        <v>#VALUE!</v>
      </c>
      <c r="AL84" s="190">
        <f t="shared" si="79"/>
        <v>0</v>
      </c>
    </row>
    <row r="85" spans="1:38" ht="23.25" customHeight="1" x14ac:dyDescent="0.15">
      <c r="A85" s="260">
        <f t="shared" si="80"/>
        <v>78</v>
      </c>
      <c r="B85" s="282" t="str">
        <f t="shared" si="87"/>
        <v>A팀</v>
      </c>
      <c r="C85" s="232"/>
      <c r="D85" s="233"/>
      <c r="E85" s="248" t="str">
        <f t="shared" si="81"/>
        <v/>
      </c>
      <c r="F85" s="248"/>
      <c r="G85" s="246" t="str">
        <f t="shared" si="88"/>
        <v/>
      </c>
      <c r="H85" s="281" t="str">
        <f t="shared" si="82"/>
        <v/>
      </c>
      <c r="I85" s="265" t="str">
        <f t="shared" si="83"/>
        <v/>
      </c>
      <c r="J85" s="247" t="str">
        <f t="shared" si="89"/>
        <v/>
      </c>
      <c r="K85" s="239"/>
      <c r="L85" s="240">
        <f t="shared" si="84"/>
        <v>0</v>
      </c>
      <c r="M85" s="241">
        <f t="shared" si="90"/>
        <v>0.03</v>
      </c>
      <c r="N85" s="242">
        <f t="shared" si="65"/>
        <v>0</v>
      </c>
      <c r="O85" s="242">
        <f t="shared" si="66"/>
        <v>0</v>
      </c>
      <c r="P85" s="243">
        <f t="shared" si="67"/>
        <v>0</v>
      </c>
      <c r="Q85" s="243">
        <f t="shared" si="68"/>
        <v>0</v>
      </c>
      <c r="S85" s="225">
        <f t="shared" si="85"/>
        <v>0</v>
      </c>
      <c r="T85" s="226">
        <f t="shared" si="86"/>
        <v>0</v>
      </c>
      <c r="V85" s="123"/>
      <c r="W85" s="123"/>
      <c r="X85" s="123"/>
      <c r="Y85" s="123"/>
      <c r="AA85" s="190" t="e">
        <f t="shared" si="69"/>
        <v>#VALUE!</v>
      </c>
      <c r="AB85" s="190" t="e">
        <f t="shared" si="70"/>
        <v>#VALUE!</v>
      </c>
      <c r="AC85" s="191" t="e">
        <f t="shared" ca="1" si="71"/>
        <v>#VALUE!</v>
      </c>
      <c r="AD85" s="192">
        <f t="shared" ca="1" si="91"/>
        <v>44387</v>
      </c>
      <c r="AE85" s="191" t="e">
        <f t="shared" ca="1" si="72"/>
        <v>#VALUE!</v>
      </c>
      <c r="AF85" s="190" t="e">
        <f t="shared" si="73"/>
        <v>#VALUE!</v>
      </c>
      <c r="AG85" s="190" t="e">
        <f t="shared" si="74"/>
        <v>#VALUE!</v>
      </c>
      <c r="AH85" s="190" t="e">
        <f t="shared" si="75"/>
        <v>#VALUE!</v>
      </c>
      <c r="AI85" s="190" t="e">
        <f t="shared" si="76"/>
        <v>#VALUE!</v>
      </c>
      <c r="AJ85" s="190" t="e">
        <f t="shared" si="77"/>
        <v>#VALUE!</v>
      </c>
      <c r="AK85" s="190" t="e">
        <f t="shared" si="78"/>
        <v>#VALUE!</v>
      </c>
      <c r="AL85" s="190">
        <f t="shared" si="79"/>
        <v>0</v>
      </c>
    </row>
    <row r="86" spans="1:38" ht="23.25" customHeight="1" x14ac:dyDescent="0.15">
      <c r="A86" s="260">
        <f t="shared" si="80"/>
        <v>79</v>
      </c>
      <c r="B86" s="282" t="str">
        <f t="shared" si="87"/>
        <v>A팀</v>
      </c>
      <c r="C86" s="232"/>
      <c r="D86" s="233"/>
      <c r="E86" s="248" t="str">
        <f t="shared" si="81"/>
        <v/>
      </c>
      <c r="F86" s="248"/>
      <c r="G86" s="246" t="str">
        <f t="shared" si="88"/>
        <v/>
      </c>
      <c r="H86" s="281" t="str">
        <f t="shared" si="82"/>
        <v/>
      </c>
      <c r="I86" s="265" t="str">
        <f t="shared" si="83"/>
        <v/>
      </c>
      <c r="J86" s="247" t="str">
        <f t="shared" si="89"/>
        <v/>
      </c>
      <c r="K86" s="239"/>
      <c r="L86" s="240">
        <f t="shared" si="84"/>
        <v>0</v>
      </c>
      <c r="M86" s="241">
        <f t="shared" si="90"/>
        <v>0.03</v>
      </c>
      <c r="N86" s="242">
        <f t="shared" si="65"/>
        <v>0</v>
      </c>
      <c r="O86" s="242">
        <f t="shared" si="66"/>
        <v>0</v>
      </c>
      <c r="P86" s="243">
        <f t="shared" si="67"/>
        <v>0</v>
      </c>
      <c r="Q86" s="243">
        <f t="shared" si="68"/>
        <v>0</v>
      </c>
      <c r="S86" s="225">
        <f t="shared" si="85"/>
        <v>0</v>
      </c>
      <c r="T86" s="226">
        <f t="shared" si="86"/>
        <v>0</v>
      </c>
      <c r="V86" s="123"/>
      <c r="W86" s="123"/>
      <c r="X86" s="123"/>
      <c r="Y86" s="123"/>
      <c r="AA86" s="190" t="e">
        <f t="shared" si="69"/>
        <v>#VALUE!</v>
      </c>
      <c r="AB86" s="190" t="e">
        <f t="shared" si="70"/>
        <v>#VALUE!</v>
      </c>
      <c r="AC86" s="191" t="e">
        <f t="shared" ca="1" si="71"/>
        <v>#VALUE!</v>
      </c>
      <c r="AD86" s="192">
        <f t="shared" ca="1" si="91"/>
        <v>44387</v>
      </c>
      <c r="AE86" s="191" t="e">
        <f t="shared" ca="1" si="72"/>
        <v>#VALUE!</v>
      </c>
      <c r="AF86" s="190" t="e">
        <f t="shared" si="73"/>
        <v>#VALUE!</v>
      </c>
      <c r="AG86" s="190" t="e">
        <f t="shared" si="74"/>
        <v>#VALUE!</v>
      </c>
      <c r="AH86" s="190" t="e">
        <f t="shared" si="75"/>
        <v>#VALUE!</v>
      </c>
      <c r="AI86" s="190" t="e">
        <f t="shared" si="76"/>
        <v>#VALUE!</v>
      </c>
      <c r="AJ86" s="190" t="e">
        <f t="shared" si="77"/>
        <v>#VALUE!</v>
      </c>
      <c r="AK86" s="190" t="e">
        <f t="shared" si="78"/>
        <v>#VALUE!</v>
      </c>
      <c r="AL86" s="190">
        <f t="shared" si="79"/>
        <v>0</v>
      </c>
    </row>
    <row r="87" spans="1:38" ht="23.25" customHeight="1" x14ac:dyDescent="0.15">
      <c r="A87" s="260">
        <f t="shared" si="80"/>
        <v>80</v>
      </c>
      <c r="B87" s="282" t="str">
        <f t="shared" si="87"/>
        <v>A팀</v>
      </c>
      <c r="C87" s="232"/>
      <c r="D87" s="233"/>
      <c r="E87" s="248" t="str">
        <f t="shared" si="81"/>
        <v/>
      </c>
      <c r="F87" s="248"/>
      <c r="G87" s="246" t="str">
        <f t="shared" si="88"/>
        <v/>
      </c>
      <c r="H87" s="281" t="str">
        <f t="shared" si="82"/>
        <v/>
      </c>
      <c r="I87" s="265" t="str">
        <f t="shared" si="83"/>
        <v/>
      </c>
      <c r="J87" s="247" t="str">
        <f t="shared" si="89"/>
        <v/>
      </c>
      <c r="K87" s="239"/>
      <c r="L87" s="240">
        <f t="shared" si="84"/>
        <v>0</v>
      </c>
      <c r="M87" s="241">
        <f t="shared" si="90"/>
        <v>0.03</v>
      </c>
      <c r="N87" s="242">
        <f t="shared" si="65"/>
        <v>0</v>
      </c>
      <c r="O87" s="242">
        <f t="shared" si="66"/>
        <v>0</v>
      </c>
      <c r="P87" s="243">
        <f t="shared" si="67"/>
        <v>0</v>
      </c>
      <c r="Q87" s="243">
        <f t="shared" si="68"/>
        <v>0</v>
      </c>
      <c r="S87" s="225">
        <f t="shared" si="85"/>
        <v>0</v>
      </c>
      <c r="T87" s="226">
        <f t="shared" si="86"/>
        <v>0</v>
      </c>
      <c r="V87" s="123"/>
      <c r="W87" s="123"/>
      <c r="X87" s="123"/>
      <c r="Y87" s="123"/>
      <c r="AA87" s="190" t="e">
        <f t="shared" si="69"/>
        <v>#VALUE!</v>
      </c>
      <c r="AB87" s="190" t="e">
        <f t="shared" si="70"/>
        <v>#VALUE!</v>
      </c>
      <c r="AC87" s="191" t="e">
        <f t="shared" ca="1" si="71"/>
        <v>#VALUE!</v>
      </c>
      <c r="AD87" s="192">
        <f t="shared" ca="1" si="91"/>
        <v>44387</v>
      </c>
      <c r="AE87" s="191" t="e">
        <f t="shared" ca="1" si="72"/>
        <v>#VALUE!</v>
      </c>
      <c r="AF87" s="190" t="e">
        <f t="shared" si="73"/>
        <v>#VALUE!</v>
      </c>
      <c r="AG87" s="190" t="e">
        <f t="shared" si="74"/>
        <v>#VALUE!</v>
      </c>
      <c r="AH87" s="190" t="e">
        <f t="shared" si="75"/>
        <v>#VALUE!</v>
      </c>
      <c r="AI87" s="190" t="e">
        <f t="shared" si="76"/>
        <v>#VALUE!</v>
      </c>
      <c r="AJ87" s="190" t="e">
        <f t="shared" si="77"/>
        <v>#VALUE!</v>
      </c>
      <c r="AK87" s="190" t="e">
        <f t="shared" si="78"/>
        <v>#VALUE!</v>
      </c>
      <c r="AL87" s="190">
        <f t="shared" si="79"/>
        <v>0</v>
      </c>
    </row>
    <row r="88" spans="1:38" ht="23.25" customHeight="1" x14ac:dyDescent="0.15">
      <c r="A88" s="260">
        <f t="shared" si="80"/>
        <v>81</v>
      </c>
      <c r="B88" s="282" t="str">
        <f t="shared" si="87"/>
        <v>A팀</v>
      </c>
      <c r="C88" s="232"/>
      <c r="D88" s="233"/>
      <c r="E88" s="248" t="str">
        <f t="shared" si="81"/>
        <v/>
      </c>
      <c r="F88" s="248"/>
      <c r="G88" s="246" t="str">
        <f t="shared" si="88"/>
        <v/>
      </c>
      <c r="H88" s="281" t="str">
        <f t="shared" si="82"/>
        <v/>
      </c>
      <c r="I88" s="265" t="str">
        <f t="shared" si="83"/>
        <v/>
      </c>
      <c r="J88" s="247" t="str">
        <f t="shared" si="89"/>
        <v/>
      </c>
      <c r="K88" s="239"/>
      <c r="L88" s="240">
        <f t="shared" si="84"/>
        <v>0</v>
      </c>
      <c r="M88" s="241">
        <f t="shared" si="90"/>
        <v>0.03</v>
      </c>
      <c r="N88" s="242">
        <f t="shared" si="65"/>
        <v>0</v>
      </c>
      <c r="O88" s="242">
        <f t="shared" si="66"/>
        <v>0</v>
      </c>
      <c r="P88" s="243">
        <f t="shared" si="67"/>
        <v>0</v>
      </c>
      <c r="Q88" s="243">
        <f t="shared" si="68"/>
        <v>0</v>
      </c>
      <c r="S88" s="225">
        <f t="shared" si="85"/>
        <v>0</v>
      </c>
      <c r="T88" s="226">
        <f t="shared" si="86"/>
        <v>0</v>
      </c>
      <c r="V88" s="123"/>
      <c r="W88" s="123"/>
      <c r="X88" s="123"/>
      <c r="Y88" s="123"/>
      <c r="AA88" s="190" t="e">
        <f t="shared" si="69"/>
        <v>#VALUE!</v>
      </c>
      <c r="AB88" s="190" t="e">
        <f t="shared" si="70"/>
        <v>#VALUE!</v>
      </c>
      <c r="AC88" s="191" t="e">
        <f t="shared" ca="1" si="71"/>
        <v>#VALUE!</v>
      </c>
      <c r="AD88" s="192">
        <f t="shared" ca="1" si="91"/>
        <v>44387</v>
      </c>
      <c r="AE88" s="191" t="e">
        <f t="shared" ca="1" si="72"/>
        <v>#VALUE!</v>
      </c>
      <c r="AF88" s="190" t="e">
        <f t="shared" si="73"/>
        <v>#VALUE!</v>
      </c>
      <c r="AG88" s="190" t="e">
        <f t="shared" si="74"/>
        <v>#VALUE!</v>
      </c>
      <c r="AH88" s="190" t="e">
        <f t="shared" si="75"/>
        <v>#VALUE!</v>
      </c>
      <c r="AI88" s="190" t="e">
        <f t="shared" si="76"/>
        <v>#VALUE!</v>
      </c>
      <c r="AJ88" s="190" t="e">
        <f t="shared" si="77"/>
        <v>#VALUE!</v>
      </c>
      <c r="AK88" s="190" t="e">
        <f t="shared" si="78"/>
        <v>#VALUE!</v>
      </c>
      <c r="AL88" s="190">
        <f t="shared" si="79"/>
        <v>0</v>
      </c>
    </row>
    <row r="89" spans="1:38" ht="23.25" customHeight="1" x14ac:dyDescent="0.15">
      <c r="A89" s="260">
        <f t="shared" si="80"/>
        <v>82</v>
      </c>
      <c r="B89" s="282" t="str">
        <f t="shared" si="87"/>
        <v>A팀</v>
      </c>
      <c r="C89" s="232"/>
      <c r="D89" s="233"/>
      <c r="E89" s="248" t="str">
        <f t="shared" si="81"/>
        <v/>
      </c>
      <c r="F89" s="248"/>
      <c r="G89" s="246" t="str">
        <f t="shared" si="88"/>
        <v/>
      </c>
      <c r="H89" s="281" t="str">
        <f t="shared" si="82"/>
        <v/>
      </c>
      <c r="I89" s="265" t="str">
        <f t="shared" si="83"/>
        <v/>
      </c>
      <c r="J89" s="247" t="str">
        <f t="shared" si="89"/>
        <v/>
      </c>
      <c r="K89" s="239"/>
      <c r="L89" s="240">
        <f t="shared" si="84"/>
        <v>0</v>
      </c>
      <c r="M89" s="241">
        <f t="shared" si="90"/>
        <v>0.03</v>
      </c>
      <c r="N89" s="242">
        <f t="shared" si="65"/>
        <v>0</v>
      </c>
      <c r="O89" s="242">
        <f t="shared" si="66"/>
        <v>0</v>
      </c>
      <c r="P89" s="243">
        <f t="shared" si="67"/>
        <v>0</v>
      </c>
      <c r="Q89" s="243">
        <f t="shared" si="68"/>
        <v>0</v>
      </c>
      <c r="S89" s="225">
        <f t="shared" si="85"/>
        <v>0</v>
      </c>
      <c r="T89" s="226">
        <f t="shared" si="86"/>
        <v>0</v>
      </c>
      <c r="V89" s="123"/>
      <c r="W89" s="123"/>
      <c r="X89" s="123"/>
      <c r="Y89" s="123"/>
      <c r="AA89" s="190" t="e">
        <f t="shared" si="69"/>
        <v>#VALUE!</v>
      </c>
      <c r="AB89" s="190" t="e">
        <f t="shared" si="70"/>
        <v>#VALUE!</v>
      </c>
      <c r="AC89" s="191" t="e">
        <f t="shared" ca="1" si="71"/>
        <v>#VALUE!</v>
      </c>
      <c r="AD89" s="192">
        <f t="shared" ca="1" si="91"/>
        <v>44387</v>
      </c>
      <c r="AE89" s="191" t="e">
        <f t="shared" ca="1" si="72"/>
        <v>#VALUE!</v>
      </c>
      <c r="AF89" s="190" t="e">
        <f t="shared" si="73"/>
        <v>#VALUE!</v>
      </c>
      <c r="AG89" s="190" t="e">
        <f t="shared" si="74"/>
        <v>#VALUE!</v>
      </c>
      <c r="AH89" s="190" t="e">
        <f t="shared" si="75"/>
        <v>#VALUE!</v>
      </c>
      <c r="AI89" s="190" t="e">
        <f t="shared" si="76"/>
        <v>#VALUE!</v>
      </c>
      <c r="AJ89" s="190" t="e">
        <f t="shared" si="77"/>
        <v>#VALUE!</v>
      </c>
      <c r="AK89" s="190" t="e">
        <f t="shared" si="78"/>
        <v>#VALUE!</v>
      </c>
      <c r="AL89" s="190">
        <f t="shared" si="79"/>
        <v>0</v>
      </c>
    </row>
    <row r="90" spans="1:38" ht="23.25" customHeight="1" x14ac:dyDescent="0.15">
      <c r="A90" s="260">
        <f t="shared" si="80"/>
        <v>83</v>
      </c>
      <c r="B90" s="282" t="str">
        <f t="shared" si="87"/>
        <v>A팀</v>
      </c>
      <c r="C90" s="232"/>
      <c r="D90" s="233"/>
      <c r="E90" s="248" t="str">
        <f t="shared" si="81"/>
        <v/>
      </c>
      <c r="F90" s="248"/>
      <c r="G90" s="246" t="str">
        <f t="shared" si="88"/>
        <v/>
      </c>
      <c r="H90" s="281" t="str">
        <f t="shared" si="82"/>
        <v/>
      </c>
      <c r="I90" s="265" t="str">
        <f t="shared" si="83"/>
        <v/>
      </c>
      <c r="J90" s="247" t="str">
        <f t="shared" si="89"/>
        <v/>
      </c>
      <c r="K90" s="239"/>
      <c r="L90" s="240">
        <f t="shared" si="84"/>
        <v>0</v>
      </c>
      <c r="M90" s="241">
        <f t="shared" si="90"/>
        <v>0.03</v>
      </c>
      <c r="N90" s="242">
        <f t="shared" si="65"/>
        <v>0</v>
      </c>
      <c r="O90" s="242">
        <f t="shared" si="66"/>
        <v>0</v>
      </c>
      <c r="P90" s="243">
        <f t="shared" si="67"/>
        <v>0</v>
      </c>
      <c r="Q90" s="243">
        <f t="shared" si="68"/>
        <v>0</v>
      </c>
      <c r="S90" s="225">
        <f t="shared" si="85"/>
        <v>0</v>
      </c>
      <c r="T90" s="226">
        <f t="shared" si="86"/>
        <v>0</v>
      </c>
      <c r="V90" s="123"/>
      <c r="W90" s="123"/>
      <c r="X90" s="123"/>
      <c r="Y90" s="123"/>
      <c r="AA90" s="190" t="e">
        <f t="shared" si="69"/>
        <v>#VALUE!</v>
      </c>
      <c r="AB90" s="190" t="e">
        <f t="shared" si="70"/>
        <v>#VALUE!</v>
      </c>
      <c r="AC90" s="191" t="e">
        <f t="shared" ca="1" si="71"/>
        <v>#VALUE!</v>
      </c>
      <c r="AD90" s="192">
        <f t="shared" ca="1" si="91"/>
        <v>44387</v>
      </c>
      <c r="AE90" s="191" t="e">
        <f t="shared" ca="1" si="72"/>
        <v>#VALUE!</v>
      </c>
      <c r="AF90" s="190" t="e">
        <f t="shared" si="73"/>
        <v>#VALUE!</v>
      </c>
      <c r="AG90" s="190" t="e">
        <f t="shared" si="74"/>
        <v>#VALUE!</v>
      </c>
      <c r="AH90" s="190" t="e">
        <f t="shared" si="75"/>
        <v>#VALUE!</v>
      </c>
      <c r="AI90" s="190" t="e">
        <f t="shared" si="76"/>
        <v>#VALUE!</v>
      </c>
      <c r="AJ90" s="190" t="e">
        <f t="shared" si="77"/>
        <v>#VALUE!</v>
      </c>
      <c r="AK90" s="190" t="e">
        <f t="shared" si="78"/>
        <v>#VALUE!</v>
      </c>
      <c r="AL90" s="190">
        <f t="shared" si="79"/>
        <v>0</v>
      </c>
    </row>
    <row r="91" spans="1:38" ht="23.25" customHeight="1" x14ac:dyDescent="0.15">
      <c r="A91" s="260">
        <f t="shared" si="80"/>
        <v>84</v>
      </c>
      <c r="B91" s="282" t="str">
        <f t="shared" si="87"/>
        <v>A팀</v>
      </c>
      <c r="C91" s="232"/>
      <c r="D91" s="233"/>
      <c r="E91" s="248" t="str">
        <f t="shared" si="81"/>
        <v/>
      </c>
      <c r="F91" s="248"/>
      <c r="G91" s="246" t="str">
        <f t="shared" si="88"/>
        <v/>
      </c>
      <c r="H91" s="281" t="str">
        <f t="shared" si="82"/>
        <v/>
      </c>
      <c r="I91" s="265" t="str">
        <f t="shared" si="83"/>
        <v/>
      </c>
      <c r="J91" s="247" t="str">
        <f t="shared" si="89"/>
        <v/>
      </c>
      <c r="K91" s="239"/>
      <c r="L91" s="240">
        <f t="shared" si="84"/>
        <v>0</v>
      </c>
      <c r="M91" s="241">
        <f t="shared" si="90"/>
        <v>0.03</v>
      </c>
      <c r="N91" s="242">
        <f t="shared" si="65"/>
        <v>0</v>
      </c>
      <c r="O91" s="242">
        <f t="shared" si="66"/>
        <v>0</v>
      </c>
      <c r="P91" s="243">
        <f t="shared" si="67"/>
        <v>0</v>
      </c>
      <c r="Q91" s="243">
        <f t="shared" si="68"/>
        <v>0</v>
      </c>
      <c r="S91" s="225">
        <f t="shared" si="85"/>
        <v>0</v>
      </c>
      <c r="T91" s="226">
        <f t="shared" si="86"/>
        <v>0</v>
      </c>
      <c r="V91" s="123"/>
      <c r="W91" s="123"/>
      <c r="X91" s="123"/>
      <c r="Y91" s="123"/>
      <c r="AA91" s="190" t="e">
        <f t="shared" si="69"/>
        <v>#VALUE!</v>
      </c>
      <c r="AB91" s="190" t="e">
        <f t="shared" si="70"/>
        <v>#VALUE!</v>
      </c>
      <c r="AC91" s="191" t="e">
        <f t="shared" ca="1" si="71"/>
        <v>#VALUE!</v>
      </c>
      <c r="AD91" s="192">
        <f t="shared" ca="1" si="91"/>
        <v>44387</v>
      </c>
      <c r="AE91" s="191" t="e">
        <f t="shared" ca="1" si="72"/>
        <v>#VALUE!</v>
      </c>
      <c r="AF91" s="190" t="e">
        <f t="shared" si="73"/>
        <v>#VALUE!</v>
      </c>
      <c r="AG91" s="190" t="e">
        <f t="shared" si="74"/>
        <v>#VALUE!</v>
      </c>
      <c r="AH91" s="190" t="e">
        <f t="shared" si="75"/>
        <v>#VALUE!</v>
      </c>
      <c r="AI91" s="190" t="e">
        <f t="shared" si="76"/>
        <v>#VALUE!</v>
      </c>
      <c r="AJ91" s="190" t="e">
        <f t="shared" si="77"/>
        <v>#VALUE!</v>
      </c>
      <c r="AK91" s="190" t="e">
        <f t="shared" si="78"/>
        <v>#VALUE!</v>
      </c>
      <c r="AL91" s="190">
        <f t="shared" si="79"/>
        <v>0</v>
      </c>
    </row>
    <row r="92" spans="1:38" ht="23.25" customHeight="1" x14ac:dyDescent="0.15">
      <c r="A92" s="260">
        <f t="shared" si="80"/>
        <v>85</v>
      </c>
      <c r="B92" s="282" t="str">
        <f t="shared" si="87"/>
        <v>A팀</v>
      </c>
      <c r="C92" s="232"/>
      <c r="D92" s="233"/>
      <c r="E92" s="248" t="str">
        <f t="shared" si="81"/>
        <v/>
      </c>
      <c r="F92" s="248"/>
      <c r="G92" s="246" t="str">
        <f t="shared" si="88"/>
        <v/>
      </c>
      <c r="H92" s="281" t="str">
        <f t="shared" si="82"/>
        <v/>
      </c>
      <c r="I92" s="265" t="str">
        <f t="shared" si="83"/>
        <v/>
      </c>
      <c r="J92" s="247" t="str">
        <f t="shared" si="89"/>
        <v/>
      </c>
      <c r="K92" s="239"/>
      <c r="L92" s="240">
        <f t="shared" si="84"/>
        <v>0</v>
      </c>
      <c r="M92" s="241">
        <f t="shared" si="90"/>
        <v>0.03</v>
      </c>
      <c r="N92" s="242">
        <f t="shared" si="65"/>
        <v>0</v>
      </c>
      <c r="O92" s="242">
        <f t="shared" si="66"/>
        <v>0</v>
      </c>
      <c r="P92" s="243">
        <f t="shared" si="67"/>
        <v>0</v>
      </c>
      <c r="Q92" s="243">
        <f t="shared" si="68"/>
        <v>0</v>
      </c>
      <c r="S92" s="225">
        <f t="shared" si="85"/>
        <v>0</v>
      </c>
      <c r="T92" s="226">
        <f t="shared" si="86"/>
        <v>0</v>
      </c>
      <c r="V92" s="123"/>
      <c r="W92" s="123"/>
      <c r="X92" s="123"/>
      <c r="Y92" s="123"/>
      <c r="AA92" s="190" t="e">
        <f t="shared" si="69"/>
        <v>#VALUE!</v>
      </c>
      <c r="AB92" s="190" t="e">
        <f t="shared" si="70"/>
        <v>#VALUE!</v>
      </c>
      <c r="AC92" s="191" t="e">
        <f t="shared" ca="1" si="71"/>
        <v>#VALUE!</v>
      </c>
      <c r="AD92" s="192">
        <f t="shared" ca="1" si="91"/>
        <v>44387</v>
      </c>
      <c r="AE92" s="191" t="e">
        <f t="shared" ca="1" si="72"/>
        <v>#VALUE!</v>
      </c>
      <c r="AF92" s="190" t="e">
        <f t="shared" si="73"/>
        <v>#VALUE!</v>
      </c>
      <c r="AG92" s="190" t="e">
        <f t="shared" si="74"/>
        <v>#VALUE!</v>
      </c>
      <c r="AH92" s="190" t="e">
        <f t="shared" si="75"/>
        <v>#VALUE!</v>
      </c>
      <c r="AI92" s="190" t="e">
        <f t="shared" si="76"/>
        <v>#VALUE!</v>
      </c>
      <c r="AJ92" s="190" t="e">
        <f t="shared" si="77"/>
        <v>#VALUE!</v>
      </c>
      <c r="AK92" s="190" t="e">
        <f t="shared" si="78"/>
        <v>#VALUE!</v>
      </c>
      <c r="AL92" s="190">
        <f t="shared" si="79"/>
        <v>0</v>
      </c>
    </row>
    <row r="93" spans="1:38" ht="23.25" customHeight="1" x14ac:dyDescent="0.15">
      <c r="A93" s="260">
        <f t="shared" si="80"/>
        <v>86</v>
      </c>
      <c r="B93" s="282" t="str">
        <f t="shared" si="87"/>
        <v>A팀</v>
      </c>
      <c r="C93" s="232"/>
      <c r="D93" s="233"/>
      <c r="E93" s="248" t="str">
        <f t="shared" si="81"/>
        <v/>
      </c>
      <c r="F93" s="248"/>
      <c r="G93" s="246" t="str">
        <f t="shared" si="88"/>
        <v/>
      </c>
      <c r="H93" s="281" t="str">
        <f t="shared" si="82"/>
        <v/>
      </c>
      <c r="I93" s="265" t="str">
        <f t="shared" si="83"/>
        <v/>
      </c>
      <c r="J93" s="247" t="str">
        <f t="shared" si="89"/>
        <v/>
      </c>
      <c r="K93" s="239"/>
      <c r="L93" s="240">
        <f t="shared" si="84"/>
        <v>0</v>
      </c>
      <c r="M93" s="241">
        <f t="shared" si="90"/>
        <v>0.03</v>
      </c>
      <c r="N93" s="242">
        <f t="shared" si="65"/>
        <v>0</v>
      </c>
      <c r="O93" s="242">
        <f t="shared" si="66"/>
        <v>0</v>
      </c>
      <c r="P93" s="243">
        <f t="shared" si="67"/>
        <v>0</v>
      </c>
      <c r="Q93" s="243">
        <f t="shared" si="68"/>
        <v>0</v>
      </c>
      <c r="S93" s="225">
        <f t="shared" si="85"/>
        <v>0</v>
      </c>
      <c r="T93" s="226">
        <f t="shared" si="86"/>
        <v>0</v>
      </c>
      <c r="V93" s="123"/>
      <c r="W93" s="123"/>
      <c r="X93" s="123"/>
      <c r="Y93" s="123"/>
      <c r="AA93" s="190" t="e">
        <f t="shared" si="69"/>
        <v>#VALUE!</v>
      </c>
      <c r="AB93" s="190" t="e">
        <f t="shared" si="70"/>
        <v>#VALUE!</v>
      </c>
      <c r="AC93" s="191" t="e">
        <f t="shared" ca="1" si="71"/>
        <v>#VALUE!</v>
      </c>
      <c r="AD93" s="192">
        <f t="shared" ca="1" si="91"/>
        <v>44387</v>
      </c>
      <c r="AE93" s="191" t="e">
        <f t="shared" ca="1" si="72"/>
        <v>#VALUE!</v>
      </c>
      <c r="AF93" s="190" t="e">
        <f t="shared" si="73"/>
        <v>#VALUE!</v>
      </c>
      <c r="AG93" s="190" t="e">
        <f t="shared" si="74"/>
        <v>#VALUE!</v>
      </c>
      <c r="AH93" s="190" t="e">
        <f t="shared" si="75"/>
        <v>#VALUE!</v>
      </c>
      <c r="AI93" s="190" t="e">
        <f t="shared" si="76"/>
        <v>#VALUE!</v>
      </c>
      <c r="AJ93" s="190" t="e">
        <f t="shared" si="77"/>
        <v>#VALUE!</v>
      </c>
      <c r="AK93" s="190" t="e">
        <f t="shared" si="78"/>
        <v>#VALUE!</v>
      </c>
      <c r="AL93" s="190">
        <f t="shared" si="79"/>
        <v>0</v>
      </c>
    </row>
    <row r="94" spans="1:38" ht="23.25" customHeight="1" x14ac:dyDescent="0.15">
      <c r="A94" s="260">
        <f t="shared" si="80"/>
        <v>87</v>
      </c>
      <c r="B94" s="282" t="str">
        <f t="shared" si="87"/>
        <v>A팀</v>
      </c>
      <c r="C94" s="232"/>
      <c r="D94" s="233"/>
      <c r="E94" s="248" t="str">
        <f t="shared" si="81"/>
        <v/>
      </c>
      <c r="F94" s="248"/>
      <c r="G94" s="246" t="str">
        <f t="shared" si="88"/>
        <v/>
      </c>
      <c r="H94" s="281" t="str">
        <f t="shared" si="82"/>
        <v/>
      </c>
      <c r="I94" s="265" t="str">
        <f t="shared" si="83"/>
        <v/>
      </c>
      <c r="J94" s="247" t="str">
        <f t="shared" si="89"/>
        <v/>
      </c>
      <c r="K94" s="239"/>
      <c r="L94" s="240">
        <f t="shared" si="84"/>
        <v>0</v>
      </c>
      <c r="M94" s="241">
        <f t="shared" si="90"/>
        <v>0.03</v>
      </c>
      <c r="N94" s="242">
        <f t="shared" si="65"/>
        <v>0</v>
      </c>
      <c r="O94" s="242">
        <f t="shared" si="66"/>
        <v>0</v>
      </c>
      <c r="P94" s="243">
        <f t="shared" si="67"/>
        <v>0</v>
      </c>
      <c r="Q94" s="243">
        <f t="shared" si="68"/>
        <v>0</v>
      </c>
      <c r="S94" s="225">
        <f t="shared" si="85"/>
        <v>0</v>
      </c>
      <c r="T94" s="226">
        <f t="shared" si="86"/>
        <v>0</v>
      </c>
      <c r="V94" s="123"/>
      <c r="W94" s="123"/>
      <c r="X94" s="123"/>
      <c r="Y94" s="123"/>
      <c r="AA94" s="190" t="e">
        <f t="shared" si="69"/>
        <v>#VALUE!</v>
      </c>
      <c r="AB94" s="190" t="e">
        <f t="shared" si="70"/>
        <v>#VALUE!</v>
      </c>
      <c r="AC94" s="191" t="e">
        <f t="shared" ca="1" si="71"/>
        <v>#VALUE!</v>
      </c>
      <c r="AD94" s="192">
        <f t="shared" ca="1" si="91"/>
        <v>44387</v>
      </c>
      <c r="AE94" s="191" t="e">
        <f t="shared" ca="1" si="72"/>
        <v>#VALUE!</v>
      </c>
      <c r="AF94" s="190" t="e">
        <f t="shared" si="73"/>
        <v>#VALUE!</v>
      </c>
      <c r="AG94" s="190" t="e">
        <f t="shared" si="74"/>
        <v>#VALUE!</v>
      </c>
      <c r="AH94" s="190" t="e">
        <f t="shared" si="75"/>
        <v>#VALUE!</v>
      </c>
      <c r="AI94" s="190" t="e">
        <f t="shared" si="76"/>
        <v>#VALUE!</v>
      </c>
      <c r="AJ94" s="190" t="e">
        <f t="shared" si="77"/>
        <v>#VALUE!</v>
      </c>
      <c r="AK94" s="190" t="e">
        <f t="shared" si="78"/>
        <v>#VALUE!</v>
      </c>
      <c r="AL94" s="190">
        <f t="shared" si="79"/>
        <v>0</v>
      </c>
    </row>
    <row r="95" spans="1:38" ht="23.25" customHeight="1" x14ac:dyDescent="0.15">
      <c r="A95" s="260">
        <f t="shared" si="80"/>
        <v>88</v>
      </c>
      <c r="B95" s="282" t="str">
        <f t="shared" si="87"/>
        <v>A팀</v>
      </c>
      <c r="C95" s="232"/>
      <c r="D95" s="233"/>
      <c r="E95" s="248" t="str">
        <f t="shared" si="81"/>
        <v/>
      </c>
      <c r="F95" s="248"/>
      <c r="G95" s="246" t="str">
        <f t="shared" si="88"/>
        <v/>
      </c>
      <c r="H95" s="281" t="str">
        <f t="shared" si="82"/>
        <v/>
      </c>
      <c r="I95" s="265" t="str">
        <f t="shared" si="83"/>
        <v/>
      </c>
      <c r="J95" s="247" t="str">
        <f t="shared" si="89"/>
        <v/>
      </c>
      <c r="K95" s="239"/>
      <c r="L95" s="240">
        <f t="shared" si="84"/>
        <v>0</v>
      </c>
      <c r="M95" s="241">
        <f t="shared" si="90"/>
        <v>0.03</v>
      </c>
      <c r="N95" s="242">
        <f t="shared" si="65"/>
        <v>0</v>
      </c>
      <c r="O95" s="242">
        <f t="shared" si="66"/>
        <v>0</v>
      </c>
      <c r="P95" s="243">
        <f t="shared" si="67"/>
        <v>0</v>
      </c>
      <c r="Q95" s="243">
        <f t="shared" si="68"/>
        <v>0</v>
      </c>
      <c r="S95" s="225">
        <f t="shared" si="85"/>
        <v>0</v>
      </c>
      <c r="T95" s="226">
        <f t="shared" si="86"/>
        <v>0</v>
      </c>
      <c r="V95" s="123"/>
      <c r="W95" s="123"/>
      <c r="X95" s="123"/>
      <c r="Y95" s="123"/>
      <c r="AA95" s="190" t="e">
        <f t="shared" si="69"/>
        <v>#VALUE!</v>
      </c>
      <c r="AB95" s="190" t="e">
        <f t="shared" si="70"/>
        <v>#VALUE!</v>
      </c>
      <c r="AC95" s="191" t="e">
        <f t="shared" ca="1" si="71"/>
        <v>#VALUE!</v>
      </c>
      <c r="AD95" s="192">
        <f t="shared" ca="1" si="91"/>
        <v>44387</v>
      </c>
      <c r="AE95" s="191" t="e">
        <f t="shared" ca="1" si="72"/>
        <v>#VALUE!</v>
      </c>
      <c r="AF95" s="190" t="e">
        <f t="shared" si="73"/>
        <v>#VALUE!</v>
      </c>
      <c r="AG95" s="190" t="e">
        <f t="shared" si="74"/>
        <v>#VALUE!</v>
      </c>
      <c r="AH95" s="190" t="e">
        <f t="shared" si="75"/>
        <v>#VALUE!</v>
      </c>
      <c r="AI95" s="190" t="e">
        <f t="shared" si="76"/>
        <v>#VALUE!</v>
      </c>
      <c r="AJ95" s="190" t="e">
        <f t="shared" si="77"/>
        <v>#VALUE!</v>
      </c>
      <c r="AK95" s="190" t="e">
        <f t="shared" si="78"/>
        <v>#VALUE!</v>
      </c>
      <c r="AL95" s="190">
        <f t="shared" si="79"/>
        <v>0</v>
      </c>
    </row>
    <row r="96" spans="1:38" ht="23.25" customHeight="1" x14ac:dyDescent="0.15">
      <c r="A96" s="260">
        <f t="shared" si="80"/>
        <v>89</v>
      </c>
      <c r="B96" s="282" t="str">
        <f t="shared" si="87"/>
        <v>A팀</v>
      </c>
      <c r="C96" s="232"/>
      <c r="D96" s="233"/>
      <c r="E96" s="248" t="str">
        <f t="shared" si="81"/>
        <v/>
      </c>
      <c r="F96" s="248"/>
      <c r="G96" s="246" t="str">
        <f t="shared" si="88"/>
        <v/>
      </c>
      <c r="H96" s="281" t="str">
        <f t="shared" si="82"/>
        <v/>
      </c>
      <c r="I96" s="265" t="str">
        <f t="shared" si="83"/>
        <v/>
      </c>
      <c r="J96" s="247" t="str">
        <f t="shared" si="89"/>
        <v/>
      </c>
      <c r="K96" s="239"/>
      <c r="L96" s="240">
        <f t="shared" si="84"/>
        <v>0</v>
      </c>
      <c r="M96" s="241">
        <f t="shared" si="90"/>
        <v>0.03</v>
      </c>
      <c r="N96" s="242">
        <f t="shared" si="65"/>
        <v>0</v>
      </c>
      <c r="O96" s="242">
        <f t="shared" si="66"/>
        <v>0</v>
      </c>
      <c r="P96" s="243">
        <f t="shared" si="67"/>
        <v>0</v>
      </c>
      <c r="Q96" s="243">
        <f t="shared" si="68"/>
        <v>0</v>
      </c>
      <c r="S96" s="225">
        <f t="shared" si="85"/>
        <v>0</v>
      </c>
      <c r="T96" s="226">
        <f t="shared" si="86"/>
        <v>0</v>
      </c>
      <c r="V96" s="123"/>
      <c r="W96" s="123"/>
      <c r="X96" s="123"/>
      <c r="Y96" s="123"/>
      <c r="AA96" s="190" t="e">
        <f t="shared" si="69"/>
        <v>#VALUE!</v>
      </c>
      <c r="AB96" s="190" t="e">
        <f t="shared" si="70"/>
        <v>#VALUE!</v>
      </c>
      <c r="AC96" s="191" t="e">
        <f t="shared" ca="1" si="71"/>
        <v>#VALUE!</v>
      </c>
      <c r="AD96" s="192">
        <f t="shared" ca="1" si="91"/>
        <v>44387</v>
      </c>
      <c r="AE96" s="191" t="e">
        <f t="shared" ca="1" si="72"/>
        <v>#VALUE!</v>
      </c>
      <c r="AF96" s="190" t="e">
        <f t="shared" si="73"/>
        <v>#VALUE!</v>
      </c>
      <c r="AG96" s="190" t="e">
        <f t="shared" si="74"/>
        <v>#VALUE!</v>
      </c>
      <c r="AH96" s="190" t="e">
        <f t="shared" si="75"/>
        <v>#VALUE!</v>
      </c>
      <c r="AI96" s="190" t="e">
        <f t="shared" si="76"/>
        <v>#VALUE!</v>
      </c>
      <c r="AJ96" s="190" t="e">
        <f t="shared" si="77"/>
        <v>#VALUE!</v>
      </c>
      <c r="AK96" s="190" t="e">
        <f t="shared" si="78"/>
        <v>#VALUE!</v>
      </c>
      <c r="AL96" s="190">
        <f t="shared" si="79"/>
        <v>0</v>
      </c>
    </row>
    <row r="97" spans="1:38" ht="23.25" customHeight="1" x14ac:dyDescent="0.15">
      <c r="A97" s="260">
        <f t="shared" si="80"/>
        <v>90</v>
      </c>
      <c r="B97" s="282" t="str">
        <f t="shared" si="87"/>
        <v>A팀</v>
      </c>
      <c r="C97" s="232"/>
      <c r="D97" s="233"/>
      <c r="E97" s="248" t="str">
        <f t="shared" si="81"/>
        <v/>
      </c>
      <c r="F97" s="248"/>
      <c r="G97" s="246" t="str">
        <f t="shared" si="88"/>
        <v/>
      </c>
      <c r="H97" s="281" t="str">
        <f t="shared" si="82"/>
        <v/>
      </c>
      <c r="I97" s="265" t="str">
        <f t="shared" si="83"/>
        <v/>
      </c>
      <c r="J97" s="247" t="str">
        <f t="shared" si="89"/>
        <v/>
      </c>
      <c r="K97" s="239"/>
      <c r="L97" s="240">
        <f t="shared" si="84"/>
        <v>0</v>
      </c>
      <c r="M97" s="241">
        <f t="shared" si="90"/>
        <v>0.03</v>
      </c>
      <c r="N97" s="242">
        <f t="shared" si="65"/>
        <v>0</v>
      </c>
      <c r="O97" s="242">
        <f t="shared" si="66"/>
        <v>0</v>
      </c>
      <c r="P97" s="243">
        <f t="shared" si="67"/>
        <v>0</v>
      </c>
      <c r="Q97" s="243">
        <f t="shared" si="68"/>
        <v>0</v>
      </c>
      <c r="S97" s="225">
        <f t="shared" si="85"/>
        <v>0</v>
      </c>
      <c r="T97" s="226">
        <f t="shared" si="86"/>
        <v>0</v>
      </c>
      <c r="V97" s="123"/>
      <c r="W97" s="123"/>
      <c r="X97" s="123"/>
      <c r="Y97" s="123"/>
      <c r="AA97" s="190" t="e">
        <f t="shared" si="69"/>
        <v>#VALUE!</v>
      </c>
      <c r="AB97" s="190" t="e">
        <f t="shared" si="70"/>
        <v>#VALUE!</v>
      </c>
      <c r="AC97" s="191" t="e">
        <f t="shared" ca="1" si="71"/>
        <v>#VALUE!</v>
      </c>
      <c r="AD97" s="192">
        <f t="shared" ca="1" si="91"/>
        <v>44387</v>
      </c>
      <c r="AE97" s="191" t="e">
        <f t="shared" ca="1" si="72"/>
        <v>#VALUE!</v>
      </c>
      <c r="AF97" s="190" t="e">
        <f t="shared" si="73"/>
        <v>#VALUE!</v>
      </c>
      <c r="AG97" s="190" t="e">
        <f t="shared" si="74"/>
        <v>#VALUE!</v>
      </c>
      <c r="AH97" s="190" t="e">
        <f t="shared" si="75"/>
        <v>#VALUE!</v>
      </c>
      <c r="AI97" s="190" t="e">
        <f t="shared" si="76"/>
        <v>#VALUE!</v>
      </c>
      <c r="AJ97" s="190" t="e">
        <f t="shared" si="77"/>
        <v>#VALUE!</v>
      </c>
      <c r="AK97" s="190" t="e">
        <f t="shared" si="78"/>
        <v>#VALUE!</v>
      </c>
      <c r="AL97" s="190">
        <f t="shared" si="79"/>
        <v>0</v>
      </c>
    </row>
    <row r="98" spans="1:38" ht="23.25" customHeight="1" x14ac:dyDescent="0.15">
      <c r="A98" s="260">
        <f t="shared" si="80"/>
        <v>91</v>
      </c>
      <c r="B98" s="282" t="str">
        <f t="shared" si="87"/>
        <v>A팀</v>
      </c>
      <c r="C98" s="232"/>
      <c r="D98" s="233"/>
      <c r="E98" s="248" t="str">
        <f t="shared" si="81"/>
        <v/>
      </c>
      <c r="F98" s="248"/>
      <c r="G98" s="246" t="str">
        <f t="shared" si="88"/>
        <v/>
      </c>
      <c r="H98" s="281" t="str">
        <f t="shared" si="82"/>
        <v/>
      </c>
      <c r="I98" s="265" t="str">
        <f t="shared" si="83"/>
        <v/>
      </c>
      <c r="J98" s="247" t="str">
        <f t="shared" si="89"/>
        <v/>
      </c>
      <c r="K98" s="239"/>
      <c r="L98" s="240">
        <f t="shared" si="84"/>
        <v>0</v>
      </c>
      <c r="M98" s="241">
        <f t="shared" si="90"/>
        <v>0.03</v>
      </c>
      <c r="N98" s="242">
        <f t="shared" si="65"/>
        <v>0</v>
      </c>
      <c r="O98" s="242">
        <f t="shared" si="66"/>
        <v>0</v>
      </c>
      <c r="P98" s="243">
        <f t="shared" si="67"/>
        <v>0</v>
      </c>
      <c r="Q98" s="243">
        <f t="shared" si="68"/>
        <v>0</v>
      </c>
      <c r="S98" s="225">
        <f t="shared" si="85"/>
        <v>0</v>
      </c>
      <c r="T98" s="226">
        <f t="shared" si="86"/>
        <v>0</v>
      </c>
      <c r="V98" s="123"/>
      <c r="W98" s="123"/>
      <c r="X98" s="123"/>
      <c r="Y98" s="123"/>
      <c r="AA98" s="190" t="e">
        <f t="shared" si="69"/>
        <v>#VALUE!</v>
      </c>
      <c r="AB98" s="190" t="e">
        <f t="shared" si="70"/>
        <v>#VALUE!</v>
      </c>
      <c r="AC98" s="191" t="e">
        <f t="shared" ca="1" si="71"/>
        <v>#VALUE!</v>
      </c>
      <c r="AD98" s="192">
        <f t="shared" ca="1" si="91"/>
        <v>44387</v>
      </c>
      <c r="AE98" s="191" t="e">
        <f t="shared" ca="1" si="72"/>
        <v>#VALUE!</v>
      </c>
      <c r="AF98" s="190" t="e">
        <f t="shared" si="73"/>
        <v>#VALUE!</v>
      </c>
      <c r="AG98" s="190" t="e">
        <f t="shared" si="74"/>
        <v>#VALUE!</v>
      </c>
      <c r="AH98" s="190" t="e">
        <f t="shared" si="75"/>
        <v>#VALUE!</v>
      </c>
      <c r="AI98" s="190" t="e">
        <f t="shared" si="76"/>
        <v>#VALUE!</v>
      </c>
      <c r="AJ98" s="190" t="e">
        <f t="shared" si="77"/>
        <v>#VALUE!</v>
      </c>
      <c r="AK98" s="190" t="e">
        <f t="shared" si="78"/>
        <v>#VALUE!</v>
      </c>
      <c r="AL98" s="190">
        <f t="shared" si="79"/>
        <v>0</v>
      </c>
    </row>
    <row r="99" spans="1:38" ht="23.25" customHeight="1" x14ac:dyDescent="0.15">
      <c r="A99" s="260">
        <f t="shared" si="80"/>
        <v>92</v>
      </c>
      <c r="B99" s="282" t="str">
        <f t="shared" si="87"/>
        <v>A팀</v>
      </c>
      <c r="C99" s="232"/>
      <c r="D99" s="233"/>
      <c r="E99" s="248" t="str">
        <f t="shared" si="81"/>
        <v/>
      </c>
      <c r="F99" s="248"/>
      <c r="G99" s="246" t="str">
        <f t="shared" si="88"/>
        <v/>
      </c>
      <c r="H99" s="281" t="str">
        <f t="shared" si="82"/>
        <v/>
      </c>
      <c r="I99" s="265" t="str">
        <f t="shared" si="83"/>
        <v/>
      </c>
      <c r="J99" s="247" t="str">
        <f t="shared" si="89"/>
        <v/>
      </c>
      <c r="K99" s="239"/>
      <c r="L99" s="240">
        <f t="shared" si="84"/>
        <v>0</v>
      </c>
      <c r="M99" s="241">
        <f t="shared" si="90"/>
        <v>0.03</v>
      </c>
      <c r="N99" s="242">
        <f t="shared" si="65"/>
        <v>0</v>
      </c>
      <c r="O99" s="242">
        <f t="shared" si="66"/>
        <v>0</v>
      </c>
      <c r="P99" s="243">
        <f t="shared" si="67"/>
        <v>0</v>
      </c>
      <c r="Q99" s="243">
        <f t="shared" si="68"/>
        <v>0</v>
      </c>
      <c r="S99" s="225">
        <f t="shared" si="85"/>
        <v>0</v>
      </c>
      <c r="T99" s="226">
        <f t="shared" si="86"/>
        <v>0</v>
      </c>
      <c r="V99" s="123"/>
      <c r="W99" s="123"/>
      <c r="X99" s="123"/>
      <c r="Y99" s="123"/>
      <c r="AA99" s="190" t="e">
        <f t="shared" si="69"/>
        <v>#VALUE!</v>
      </c>
      <c r="AB99" s="190" t="e">
        <f t="shared" si="70"/>
        <v>#VALUE!</v>
      </c>
      <c r="AC99" s="191" t="e">
        <f t="shared" ca="1" si="71"/>
        <v>#VALUE!</v>
      </c>
      <c r="AD99" s="192">
        <f t="shared" ca="1" si="91"/>
        <v>44387</v>
      </c>
      <c r="AE99" s="191" t="e">
        <f t="shared" ca="1" si="72"/>
        <v>#VALUE!</v>
      </c>
      <c r="AF99" s="190" t="e">
        <f t="shared" si="73"/>
        <v>#VALUE!</v>
      </c>
      <c r="AG99" s="190" t="e">
        <f t="shared" si="74"/>
        <v>#VALUE!</v>
      </c>
      <c r="AH99" s="190" t="e">
        <f t="shared" si="75"/>
        <v>#VALUE!</v>
      </c>
      <c r="AI99" s="190" t="e">
        <f t="shared" si="76"/>
        <v>#VALUE!</v>
      </c>
      <c r="AJ99" s="190" t="e">
        <f t="shared" si="77"/>
        <v>#VALUE!</v>
      </c>
      <c r="AK99" s="190" t="e">
        <f t="shared" si="78"/>
        <v>#VALUE!</v>
      </c>
      <c r="AL99" s="190">
        <f t="shared" si="79"/>
        <v>0</v>
      </c>
    </row>
    <row r="100" spans="1:38" ht="23.25" customHeight="1" x14ac:dyDescent="0.15">
      <c r="A100" s="260">
        <f t="shared" si="80"/>
        <v>93</v>
      </c>
      <c r="B100" s="282" t="str">
        <f t="shared" si="87"/>
        <v>A팀</v>
      </c>
      <c r="C100" s="232"/>
      <c r="D100" s="233"/>
      <c r="E100" s="248" t="str">
        <f t="shared" si="81"/>
        <v/>
      </c>
      <c r="F100" s="248"/>
      <c r="G100" s="246" t="str">
        <f t="shared" si="88"/>
        <v/>
      </c>
      <c r="H100" s="281" t="str">
        <f t="shared" si="82"/>
        <v/>
      </c>
      <c r="I100" s="265" t="str">
        <f t="shared" si="83"/>
        <v/>
      </c>
      <c r="J100" s="247" t="str">
        <f t="shared" si="89"/>
        <v/>
      </c>
      <c r="K100" s="239"/>
      <c r="L100" s="240">
        <f t="shared" si="84"/>
        <v>0</v>
      </c>
      <c r="M100" s="241">
        <f t="shared" si="90"/>
        <v>0.03</v>
      </c>
      <c r="N100" s="242">
        <f t="shared" si="65"/>
        <v>0</v>
      </c>
      <c r="O100" s="242">
        <f t="shared" si="66"/>
        <v>0</v>
      </c>
      <c r="P100" s="243">
        <f t="shared" si="67"/>
        <v>0</v>
      </c>
      <c r="Q100" s="243">
        <f t="shared" si="68"/>
        <v>0</v>
      </c>
      <c r="S100" s="225">
        <f t="shared" si="85"/>
        <v>0</v>
      </c>
      <c r="T100" s="226">
        <f t="shared" si="86"/>
        <v>0</v>
      </c>
      <c r="V100" s="123"/>
      <c r="W100" s="123"/>
      <c r="X100" s="123"/>
      <c r="Y100" s="123"/>
      <c r="AA100" s="190" t="e">
        <f t="shared" si="69"/>
        <v>#VALUE!</v>
      </c>
      <c r="AB100" s="190" t="e">
        <f t="shared" si="70"/>
        <v>#VALUE!</v>
      </c>
      <c r="AC100" s="191" t="e">
        <f t="shared" ca="1" si="71"/>
        <v>#VALUE!</v>
      </c>
      <c r="AD100" s="192">
        <f t="shared" ca="1" si="91"/>
        <v>44387</v>
      </c>
      <c r="AE100" s="191" t="e">
        <f t="shared" ca="1" si="72"/>
        <v>#VALUE!</v>
      </c>
      <c r="AF100" s="190" t="e">
        <f t="shared" si="73"/>
        <v>#VALUE!</v>
      </c>
      <c r="AG100" s="190" t="e">
        <f t="shared" si="74"/>
        <v>#VALUE!</v>
      </c>
      <c r="AH100" s="190" t="e">
        <f t="shared" si="75"/>
        <v>#VALUE!</v>
      </c>
      <c r="AI100" s="190" t="e">
        <f t="shared" si="76"/>
        <v>#VALUE!</v>
      </c>
      <c r="AJ100" s="190" t="e">
        <f t="shared" si="77"/>
        <v>#VALUE!</v>
      </c>
      <c r="AK100" s="190" t="e">
        <f t="shared" si="78"/>
        <v>#VALUE!</v>
      </c>
      <c r="AL100" s="190">
        <f t="shared" si="79"/>
        <v>0</v>
      </c>
    </row>
    <row r="101" spans="1:38" ht="23.25" customHeight="1" x14ac:dyDescent="0.15">
      <c r="A101" s="260">
        <f t="shared" si="80"/>
        <v>94</v>
      </c>
      <c r="B101" s="282" t="str">
        <f t="shared" si="87"/>
        <v>A팀</v>
      </c>
      <c r="C101" s="232"/>
      <c r="D101" s="233"/>
      <c r="E101" s="248" t="str">
        <f t="shared" si="81"/>
        <v/>
      </c>
      <c r="F101" s="248"/>
      <c r="G101" s="246" t="str">
        <f t="shared" si="88"/>
        <v/>
      </c>
      <c r="H101" s="281" t="str">
        <f t="shared" si="82"/>
        <v/>
      </c>
      <c r="I101" s="265" t="str">
        <f t="shared" si="83"/>
        <v/>
      </c>
      <c r="J101" s="247" t="str">
        <f t="shared" si="89"/>
        <v/>
      </c>
      <c r="K101" s="239"/>
      <c r="L101" s="240">
        <f t="shared" si="84"/>
        <v>0</v>
      </c>
      <c r="M101" s="241">
        <f t="shared" si="90"/>
        <v>0.03</v>
      </c>
      <c r="N101" s="242">
        <f t="shared" si="65"/>
        <v>0</v>
      </c>
      <c r="O101" s="242">
        <f t="shared" si="66"/>
        <v>0</v>
      </c>
      <c r="P101" s="243">
        <f t="shared" si="67"/>
        <v>0</v>
      </c>
      <c r="Q101" s="243">
        <f t="shared" si="68"/>
        <v>0</v>
      </c>
      <c r="S101" s="225">
        <f t="shared" si="85"/>
        <v>0</v>
      </c>
      <c r="T101" s="226">
        <f t="shared" si="86"/>
        <v>0</v>
      </c>
      <c r="V101" s="123"/>
      <c r="W101" s="123"/>
      <c r="X101" s="123"/>
      <c r="Y101" s="123"/>
      <c r="AA101" s="190" t="e">
        <f t="shared" si="69"/>
        <v>#VALUE!</v>
      </c>
      <c r="AB101" s="190" t="e">
        <f t="shared" si="70"/>
        <v>#VALUE!</v>
      </c>
      <c r="AC101" s="191" t="e">
        <f t="shared" ca="1" si="71"/>
        <v>#VALUE!</v>
      </c>
      <c r="AD101" s="192">
        <f t="shared" ca="1" si="91"/>
        <v>44387</v>
      </c>
      <c r="AE101" s="191" t="e">
        <f t="shared" ca="1" si="72"/>
        <v>#VALUE!</v>
      </c>
      <c r="AF101" s="190" t="e">
        <f t="shared" si="73"/>
        <v>#VALUE!</v>
      </c>
      <c r="AG101" s="190" t="e">
        <f t="shared" si="74"/>
        <v>#VALUE!</v>
      </c>
      <c r="AH101" s="190" t="e">
        <f t="shared" si="75"/>
        <v>#VALUE!</v>
      </c>
      <c r="AI101" s="190" t="e">
        <f t="shared" si="76"/>
        <v>#VALUE!</v>
      </c>
      <c r="AJ101" s="190" t="e">
        <f t="shared" si="77"/>
        <v>#VALUE!</v>
      </c>
      <c r="AK101" s="190" t="e">
        <f t="shared" si="78"/>
        <v>#VALUE!</v>
      </c>
      <c r="AL101" s="190">
        <f t="shared" si="79"/>
        <v>0</v>
      </c>
    </row>
    <row r="102" spans="1:38" ht="23.25" customHeight="1" x14ac:dyDescent="0.15">
      <c r="A102" s="260">
        <f t="shared" si="80"/>
        <v>95</v>
      </c>
      <c r="B102" s="282" t="str">
        <f t="shared" si="87"/>
        <v>A팀</v>
      </c>
      <c r="C102" s="232"/>
      <c r="D102" s="233"/>
      <c r="E102" s="248" t="str">
        <f t="shared" si="81"/>
        <v/>
      </c>
      <c r="F102" s="248"/>
      <c r="G102" s="246" t="str">
        <f t="shared" si="88"/>
        <v/>
      </c>
      <c r="H102" s="281" t="str">
        <f t="shared" si="82"/>
        <v/>
      </c>
      <c r="I102" s="265" t="str">
        <f t="shared" si="83"/>
        <v/>
      </c>
      <c r="J102" s="247" t="str">
        <f t="shared" si="89"/>
        <v/>
      </c>
      <c r="K102" s="239"/>
      <c r="L102" s="240">
        <f t="shared" si="84"/>
        <v>0</v>
      </c>
      <c r="M102" s="241">
        <f t="shared" si="90"/>
        <v>0.03</v>
      </c>
      <c r="N102" s="242">
        <f t="shared" si="65"/>
        <v>0</v>
      </c>
      <c r="O102" s="242">
        <f t="shared" si="66"/>
        <v>0</v>
      </c>
      <c r="P102" s="243">
        <f t="shared" si="67"/>
        <v>0</v>
      </c>
      <c r="Q102" s="243">
        <f t="shared" si="68"/>
        <v>0</v>
      </c>
      <c r="S102" s="225">
        <f t="shared" si="85"/>
        <v>0</v>
      </c>
      <c r="T102" s="226">
        <f t="shared" si="86"/>
        <v>0</v>
      </c>
      <c r="V102" s="123"/>
      <c r="W102" s="123"/>
      <c r="X102" s="123"/>
      <c r="Y102" s="123"/>
      <c r="AA102" s="190" t="e">
        <f t="shared" si="69"/>
        <v>#VALUE!</v>
      </c>
      <c r="AB102" s="190" t="e">
        <f t="shared" si="70"/>
        <v>#VALUE!</v>
      </c>
      <c r="AC102" s="191" t="e">
        <f t="shared" ca="1" si="71"/>
        <v>#VALUE!</v>
      </c>
      <c r="AD102" s="192">
        <f t="shared" ca="1" si="91"/>
        <v>44387</v>
      </c>
      <c r="AE102" s="191" t="e">
        <f t="shared" ca="1" si="72"/>
        <v>#VALUE!</v>
      </c>
      <c r="AF102" s="190" t="e">
        <f t="shared" si="73"/>
        <v>#VALUE!</v>
      </c>
      <c r="AG102" s="190" t="e">
        <f t="shared" si="74"/>
        <v>#VALUE!</v>
      </c>
      <c r="AH102" s="190" t="e">
        <f t="shared" si="75"/>
        <v>#VALUE!</v>
      </c>
      <c r="AI102" s="190" t="e">
        <f t="shared" si="76"/>
        <v>#VALUE!</v>
      </c>
      <c r="AJ102" s="190" t="e">
        <f t="shared" si="77"/>
        <v>#VALUE!</v>
      </c>
      <c r="AK102" s="190" t="e">
        <f t="shared" si="78"/>
        <v>#VALUE!</v>
      </c>
      <c r="AL102" s="190">
        <f t="shared" si="79"/>
        <v>0</v>
      </c>
    </row>
    <row r="103" spans="1:38" ht="23.25" customHeight="1" x14ac:dyDescent="0.15">
      <c r="A103" s="260">
        <f t="shared" si="80"/>
        <v>96</v>
      </c>
      <c r="B103" s="282" t="str">
        <f t="shared" si="87"/>
        <v>A팀</v>
      </c>
      <c r="C103" s="232"/>
      <c r="D103" s="233"/>
      <c r="E103" s="248" t="str">
        <f t="shared" si="81"/>
        <v/>
      </c>
      <c r="F103" s="248"/>
      <c r="G103" s="246" t="str">
        <f t="shared" si="88"/>
        <v/>
      </c>
      <c r="H103" s="281" t="str">
        <f t="shared" si="82"/>
        <v/>
      </c>
      <c r="I103" s="265" t="str">
        <f t="shared" si="83"/>
        <v/>
      </c>
      <c r="J103" s="247" t="str">
        <f t="shared" si="89"/>
        <v/>
      </c>
      <c r="K103" s="239"/>
      <c r="L103" s="240">
        <f t="shared" si="84"/>
        <v>0</v>
      </c>
      <c r="M103" s="241">
        <f t="shared" si="90"/>
        <v>0.03</v>
      </c>
      <c r="N103" s="242">
        <f t="shared" si="65"/>
        <v>0</v>
      </c>
      <c r="O103" s="242">
        <f t="shared" si="66"/>
        <v>0</v>
      </c>
      <c r="P103" s="243">
        <f t="shared" si="67"/>
        <v>0</v>
      </c>
      <c r="Q103" s="243">
        <f t="shared" si="68"/>
        <v>0</v>
      </c>
      <c r="S103" s="225">
        <f t="shared" si="85"/>
        <v>0</v>
      </c>
      <c r="T103" s="226">
        <f t="shared" si="86"/>
        <v>0</v>
      </c>
      <c r="V103" s="123"/>
      <c r="W103" s="123"/>
      <c r="X103" s="123"/>
      <c r="Y103" s="123"/>
      <c r="AA103" s="190" t="e">
        <f t="shared" si="69"/>
        <v>#VALUE!</v>
      </c>
      <c r="AB103" s="190" t="e">
        <f t="shared" si="70"/>
        <v>#VALUE!</v>
      </c>
      <c r="AC103" s="191" t="e">
        <f t="shared" ca="1" si="71"/>
        <v>#VALUE!</v>
      </c>
      <c r="AD103" s="192">
        <f t="shared" ca="1" si="91"/>
        <v>44387</v>
      </c>
      <c r="AE103" s="191" t="e">
        <f t="shared" ca="1" si="72"/>
        <v>#VALUE!</v>
      </c>
      <c r="AF103" s="190" t="e">
        <f t="shared" si="73"/>
        <v>#VALUE!</v>
      </c>
      <c r="AG103" s="190" t="e">
        <f t="shared" si="74"/>
        <v>#VALUE!</v>
      </c>
      <c r="AH103" s="190" t="e">
        <f t="shared" si="75"/>
        <v>#VALUE!</v>
      </c>
      <c r="AI103" s="190" t="e">
        <f t="shared" si="76"/>
        <v>#VALUE!</v>
      </c>
      <c r="AJ103" s="190" t="e">
        <f t="shared" si="77"/>
        <v>#VALUE!</v>
      </c>
      <c r="AK103" s="190" t="e">
        <f t="shared" si="78"/>
        <v>#VALUE!</v>
      </c>
      <c r="AL103" s="190">
        <f t="shared" si="79"/>
        <v>0</v>
      </c>
    </row>
    <row r="104" spans="1:38" ht="23.25" customHeight="1" x14ac:dyDescent="0.15">
      <c r="A104" s="260">
        <f t="shared" si="80"/>
        <v>97</v>
      </c>
      <c r="B104" s="282" t="str">
        <f t="shared" si="87"/>
        <v>A팀</v>
      </c>
      <c r="C104" s="232"/>
      <c r="D104" s="233"/>
      <c r="E104" s="248" t="str">
        <f t="shared" si="81"/>
        <v/>
      </c>
      <c r="F104" s="248"/>
      <c r="G104" s="246" t="str">
        <f t="shared" si="88"/>
        <v/>
      </c>
      <c r="H104" s="281" t="str">
        <f t="shared" si="82"/>
        <v/>
      </c>
      <c r="I104" s="265" t="str">
        <f t="shared" si="83"/>
        <v/>
      </c>
      <c r="J104" s="247" t="str">
        <f t="shared" si="89"/>
        <v/>
      </c>
      <c r="K104" s="239"/>
      <c r="L104" s="240">
        <f t="shared" si="84"/>
        <v>0</v>
      </c>
      <c r="M104" s="241">
        <f t="shared" si="90"/>
        <v>0.03</v>
      </c>
      <c r="N104" s="242">
        <f t="shared" si="65"/>
        <v>0</v>
      </c>
      <c r="O104" s="242">
        <f t="shared" si="66"/>
        <v>0</v>
      </c>
      <c r="P104" s="243">
        <f t="shared" si="67"/>
        <v>0</v>
      </c>
      <c r="Q104" s="243">
        <f t="shared" si="68"/>
        <v>0</v>
      </c>
      <c r="S104" s="225">
        <f t="shared" si="85"/>
        <v>0</v>
      </c>
      <c r="T104" s="226">
        <f t="shared" si="86"/>
        <v>0</v>
      </c>
      <c r="V104" s="123"/>
      <c r="W104" s="123"/>
      <c r="X104" s="123"/>
      <c r="Y104" s="123"/>
      <c r="AA104" s="190" t="e">
        <f t="shared" si="69"/>
        <v>#VALUE!</v>
      </c>
      <c r="AB104" s="190" t="e">
        <f t="shared" si="70"/>
        <v>#VALUE!</v>
      </c>
      <c r="AC104" s="191" t="e">
        <f t="shared" ca="1" si="71"/>
        <v>#VALUE!</v>
      </c>
      <c r="AD104" s="192">
        <f t="shared" ca="1" si="91"/>
        <v>44387</v>
      </c>
      <c r="AE104" s="191" t="e">
        <f t="shared" ca="1" si="72"/>
        <v>#VALUE!</v>
      </c>
      <c r="AF104" s="190" t="e">
        <f t="shared" si="73"/>
        <v>#VALUE!</v>
      </c>
      <c r="AG104" s="190" t="e">
        <f t="shared" si="74"/>
        <v>#VALUE!</v>
      </c>
      <c r="AH104" s="190" t="e">
        <f t="shared" si="75"/>
        <v>#VALUE!</v>
      </c>
      <c r="AI104" s="190" t="e">
        <f t="shared" si="76"/>
        <v>#VALUE!</v>
      </c>
      <c r="AJ104" s="190" t="e">
        <f t="shared" si="77"/>
        <v>#VALUE!</v>
      </c>
      <c r="AK104" s="190" t="e">
        <f t="shared" si="78"/>
        <v>#VALUE!</v>
      </c>
      <c r="AL104" s="190">
        <f t="shared" si="79"/>
        <v>0</v>
      </c>
    </row>
    <row r="105" spans="1:38" ht="23.25" customHeight="1" x14ac:dyDescent="0.15">
      <c r="A105" s="260">
        <f t="shared" si="80"/>
        <v>98</v>
      </c>
      <c r="B105" s="282" t="str">
        <f t="shared" si="87"/>
        <v>A팀</v>
      </c>
      <c r="C105" s="232"/>
      <c r="D105" s="233"/>
      <c r="E105" s="248" t="str">
        <f t="shared" si="81"/>
        <v/>
      </c>
      <c r="F105" s="248"/>
      <c r="G105" s="246" t="str">
        <f t="shared" si="88"/>
        <v/>
      </c>
      <c r="H105" s="281" t="str">
        <f t="shared" si="82"/>
        <v/>
      </c>
      <c r="I105" s="265" t="str">
        <f t="shared" si="83"/>
        <v/>
      </c>
      <c r="J105" s="247" t="str">
        <f t="shared" si="89"/>
        <v/>
      </c>
      <c r="K105" s="239"/>
      <c r="L105" s="240">
        <f t="shared" si="84"/>
        <v>0</v>
      </c>
      <c r="M105" s="241">
        <f t="shared" si="90"/>
        <v>0.03</v>
      </c>
      <c r="N105" s="242">
        <f t="shared" si="65"/>
        <v>0</v>
      </c>
      <c r="O105" s="242">
        <f t="shared" si="66"/>
        <v>0</v>
      </c>
      <c r="P105" s="243">
        <f t="shared" si="67"/>
        <v>0</v>
      </c>
      <c r="Q105" s="243">
        <f t="shared" si="68"/>
        <v>0</v>
      </c>
      <c r="S105" s="225">
        <f t="shared" si="85"/>
        <v>0</v>
      </c>
      <c r="T105" s="226">
        <f t="shared" si="86"/>
        <v>0</v>
      </c>
      <c r="V105" s="123"/>
      <c r="W105" s="123"/>
      <c r="X105" s="123"/>
      <c r="Y105" s="123"/>
      <c r="AA105" s="190" t="e">
        <f t="shared" si="69"/>
        <v>#VALUE!</v>
      </c>
      <c r="AB105" s="190" t="e">
        <f t="shared" si="70"/>
        <v>#VALUE!</v>
      </c>
      <c r="AC105" s="191" t="e">
        <f t="shared" ca="1" si="71"/>
        <v>#VALUE!</v>
      </c>
      <c r="AD105" s="192">
        <f t="shared" ca="1" si="91"/>
        <v>44387</v>
      </c>
      <c r="AE105" s="191" t="e">
        <f t="shared" ca="1" si="72"/>
        <v>#VALUE!</v>
      </c>
      <c r="AF105" s="190" t="e">
        <f t="shared" si="73"/>
        <v>#VALUE!</v>
      </c>
      <c r="AG105" s="190" t="e">
        <f t="shared" si="74"/>
        <v>#VALUE!</v>
      </c>
      <c r="AH105" s="190" t="e">
        <f t="shared" si="75"/>
        <v>#VALUE!</v>
      </c>
      <c r="AI105" s="190" t="e">
        <f t="shared" si="76"/>
        <v>#VALUE!</v>
      </c>
      <c r="AJ105" s="190" t="e">
        <f t="shared" si="77"/>
        <v>#VALUE!</v>
      </c>
      <c r="AK105" s="190" t="e">
        <f t="shared" si="78"/>
        <v>#VALUE!</v>
      </c>
      <c r="AL105" s="190">
        <f t="shared" si="79"/>
        <v>0</v>
      </c>
    </row>
    <row r="106" spans="1:38" ht="23.25" customHeight="1" x14ac:dyDescent="0.15">
      <c r="A106" s="260">
        <f t="shared" si="80"/>
        <v>99</v>
      </c>
      <c r="B106" s="282" t="str">
        <f t="shared" si="87"/>
        <v>A팀</v>
      </c>
      <c r="C106" s="232"/>
      <c r="D106" s="233"/>
      <c r="E106" s="248" t="str">
        <f t="shared" si="81"/>
        <v/>
      </c>
      <c r="F106" s="248"/>
      <c r="G106" s="246" t="str">
        <f t="shared" si="88"/>
        <v/>
      </c>
      <c r="H106" s="281" t="str">
        <f t="shared" si="82"/>
        <v/>
      </c>
      <c r="I106" s="265" t="str">
        <f t="shared" si="83"/>
        <v/>
      </c>
      <c r="J106" s="247" t="str">
        <f t="shared" si="89"/>
        <v/>
      </c>
      <c r="K106" s="239"/>
      <c r="L106" s="240">
        <f t="shared" si="84"/>
        <v>0</v>
      </c>
      <c r="M106" s="241">
        <f t="shared" si="90"/>
        <v>0.03</v>
      </c>
      <c r="N106" s="242">
        <f t="shared" si="65"/>
        <v>0</v>
      </c>
      <c r="O106" s="242">
        <f t="shared" si="66"/>
        <v>0</v>
      </c>
      <c r="P106" s="243">
        <f t="shared" si="67"/>
        <v>0</v>
      </c>
      <c r="Q106" s="243">
        <f t="shared" si="68"/>
        <v>0</v>
      </c>
      <c r="S106" s="225">
        <f t="shared" si="85"/>
        <v>0</v>
      </c>
      <c r="T106" s="226">
        <f t="shared" si="86"/>
        <v>0</v>
      </c>
      <c r="V106" s="123"/>
      <c r="W106" s="123"/>
      <c r="X106" s="123"/>
      <c r="Y106" s="123"/>
      <c r="AA106" s="190" t="e">
        <f t="shared" si="69"/>
        <v>#VALUE!</v>
      </c>
      <c r="AB106" s="190" t="e">
        <f t="shared" si="70"/>
        <v>#VALUE!</v>
      </c>
      <c r="AC106" s="191" t="e">
        <f t="shared" ca="1" si="71"/>
        <v>#VALUE!</v>
      </c>
      <c r="AD106" s="192">
        <f t="shared" ca="1" si="91"/>
        <v>44387</v>
      </c>
      <c r="AE106" s="191" t="e">
        <f t="shared" ca="1" si="72"/>
        <v>#VALUE!</v>
      </c>
      <c r="AF106" s="190" t="e">
        <f t="shared" si="73"/>
        <v>#VALUE!</v>
      </c>
      <c r="AG106" s="190" t="e">
        <f t="shared" si="74"/>
        <v>#VALUE!</v>
      </c>
      <c r="AH106" s="190" t="e">
        <f t="shared" si="75"/>
        <v>#VALUE!</v>
      </c>
      <c r="AI106" s="190" t="e">
        <f t="shared" si="76"/>
        <v>#VALUE!</v>
      </c>
      <c r="AJ106" s="190" t="e">
        <f t="shared" si="77"/>
        <v>#VALUE!</v>
      </c>
      <c r="AK106" s="190" t="e">
        <f t="shared" si="78"/>
        <v>#VALUE!</v>
      </c>
      <c r="AL106" s="190">
        <f t="shared" si="79"/>
        <v>0</v>
      </c>
    </row>
    <row r="107" spans="1:38" ht="23.25" customHeight="1" x14ac:dyDescent="0.15">
      <c r="A107" s="260">
        <f t="shared" si="80"/>
        <v>100</v>
      </c>
      <c r="B107" s="282" t="str">
        <f t="shared" si="87"/>
        <v>A팀</v>
      </c>
      <c r="C107" s="232"/>
      <c r="D107" s="233"/>
      <c r="E107" s="248" t="str">
        <f t="shared" si="81"/>
        <v/>
      </c>
      <c r="F107" s="248"/>
      <c r="G107" s="246" t="str">
        <f t="shared" si="88"/>
        <v/>
      </c>
      <c r="H107" s="281" t="str">
        <f t="shared" si="82"/>
        <v/>
      </c>
      <c r="I107" s="265" t="str">
        <f t="shared" si="83"/>
        <v/>
      </c>
      <c r="J107" s="247" t="str">
        <f t="shared" si="89"/>
        <v/>
      </c>
      <c r="K107" s="239"/>
      <c r="L107" s="240">
        <f t="shared" si="84"/>
        <v>0</v>
      </c>
      <c r="M107" s="241">
        <f t="shared" si="90"/>
        <v>0.03</v>
      </c>
      <c r="N107" s="242">
        <f t="shared" si="65"/>
        <v>0</v>
      </c>
      <c r="O107" s="242">
        <f t="shared" si="66"/>
        <v>0</v>
      </c>
      <c r="P107" s="243">
        <f t="shared" si="67"/>
        <v>0</v>
      </c>
      <c r="Q107" s="243">
        <f t="shared" si="68"/>
        <v>0</v>
      </c>
      <c r="S107" s="225">
        <f t="shared" si="85"/>
        <v>0</v>
      </c>
      <c r="T107" s="226">
        <f t="shared" si="86"/>
        <v>0</v>
      </c>
      <c r="V107" s="123"/>
      <c r="W107" s="123"/>
      <c r="X107" s="123"/>
      <c r="Y107" s="123"/>
      <c r="AA107" s="190" t="e">
        <f t="shared" si="69"/>
        <v>#VALUE!</v>
      </c>
      <c r="AB107" s="190" t="e">
        <f t="shared" si="70"/>
        <v>#VALUE!</v>
      </c>
      <c r="AC107" s="191" t="e">
        <f t="shared" ca="1" si="71"/>
        <v>#VALUE!</v>
      </c>
      <c r="AD107" s="192">
        <f t="shared" ca="1" si="91"/>
        <v>44387</v>
      </c>
      <c r="AE107" s="191" t="e">
        <f t="shared" ca="1" si="72"/>
        <v>#VALUE!</v>
      </c>
      <c r="AF107" s="190" t="e">
        <f t="shared" si="73"/>
        <v>#VALUE!</v>
      </c>
      <c r="AG107" s="190" t="e">
        <f t="shared" si="74"/>
        <v>#VALUE!</v>
      </c>
      <c r="AH107" s="190" t="e">
        <f t="shared" si="75"/>
        <v>#VALUE!</v>
      </c>
      <c r="AI107" s="190" t="e">
        <f t="shared" si="76"/>
        <v>#VALUE!</v>
      </c>
      <c r="AJ107" s="190" t="e">
        <f t="shared" si="77"/>
        <v>#VALUE!</v>
      </c>
      <c r="AK107" s="190" t="e">
        <f t="shared" si="78"/>
        <v>#VALUE!</v>
      </c>
      <c r="AL107" s="190">
        <f t="shared" si="79"/>
        <v>0</v>
      </c>
    </row>
    <row r="108" spans="1:38" ht="23.25" customHeight="1" x14ac:dyDescent="0.15">
      <c r="A108" s="344" t="s">
        <v>599</v>
      </c>
      <c r="B108" s="344"/>
      <c r="C108" s="344"/>
      <c r="D108" s="250">
        <f>COUNT(K8:K27)</f>
        <v>0</v>
      </c>
      <c r="E108" s="344" t="s">
        <v>600</v>
      </c>
      <c r="F108" s="344"/>
      <c r="G108" s="344"/>
      <c r="H108" s="344"/>
      <c r="I108" s="344"/>
      <c r="J108" s="260"/>
      <c r="K108" s="244">
        <f>SUM(K8:K27)</f>
        <v>0</v>
      </c>
      <c r="L108" s="244">
        <f>SUM(L8:L27)</f>
        <v>0</v>
      </c>
      <c r="M108" s="251"/>
      <c r="N108" s="244">
        <f>SUM(N8:N27)</f>
        <v>0</v>
      </c>
      <c r="O108" s="244">
        <f t="shared" ref="O108:Q108" si="92">SUM(O8:O27)</f>
        <v>0</v>
      </c>
      <c r="P108" s="244">
        <f t="shared" si="92"/>
        <v>0</v>
      </c>
      <c r="Q108" s="244">
        <f t="shared" si="92"/>
        <v>0</v>
      </c>
    </row>
    <row r="109" spans="1:38" x14ac:dyDescent="0.15">
      <c r="L109" s="254" t="s">
        <v>630</v>
      </c>
    </row>
    <row r="110" spans="1:38" x14ac:dyDescent="0.15">
      <c r="K110" s="230" t="s">
        <v>420</v>
      </c>
      <c r="L110" s="252">
        <f>L108-K108</f>
        <v>0</v>
      </c>
    </row>
  </sheetData>
  <mergeCells count="28">
    <mergeCell ref="A108:C108"/>
    <mergeCell ref="E108:I108"/>
    <mergeCell ref="P6:P7"/>
    <mergeCell ref="Q6:Q7"/>
    <mergeCell ref="S6:S7"/>
    <mergeCell ref="A6:A7"/>
    <mergeCell ref="B6:B7"/>
    <mergeCell ref="C6:C7"/>
    <mergeCell ref="D6:D7"/>
    <mergeCell ref="E6:G6"/>
    <mergeCell ref="H6:H7"/>
    <mergeCell ref="T6:T7"/>
    <mergeCell ref="X6:X7"/>
    <mergeCell ref="Y6:Y7"/>
    <mergeCell ref="I6:I7"/>
    <mergeCell ref="J6:J7"/>
    <mergeCell ref="K6:K7"/>
    <mergeCell ref="L6:L7"/>
    <mergeCell ref="N6:N7"/>
    <mergeCell ref="O6:O7"/>
    <mergeCell ref="A4:C4"/>
    <mergeCell ref="G4:M4"/>
    <mergeCell ref="N4:O4"/>
    <mergeCell ref="A1:K1"/>
    <mergeCell ref="P2:Q2"/>
    <mergeCell ref="A3:C3"/>
    <mergeCell ref="G3:H3"/>
    <mergeCell ref="J3:K3"/>
  </mergeCells>
  <phoneticPr fontId="2" type="noConversion"/>
  <conditionalFormatting sqref="AL8:AL27">
    <cfRule type="cellIs" dxfId="205" priority="41" operator="equal">
      <formula>13</formula>
    </cfRule>
    <cfRule type="cellIs" dxfId="204" priority="42" operator="equal">
      <formula>"고용허가체크"</formula>
    </cfRule>
  </conditionalFormatting>
  <conditionalFormatting sqref="AJ8:AJ27">
    <cfRule type="cellIs" dxfId="203" priority="40" operator="greaterThan">
      <formula>0</formula>
    </cfRule>
  </conditionalFormatting>
  <conditionalFormatting sqref="AK8:AK27 AB8:AB27">
    <cfRule type="cellIs" dxfId="202" priority="39" operator="equal">
      <formula>"주민오류"</formula>
    </cfRule>
  </conditionalFormatting>
  <conditionalFormatting sqref="AH8:AH27">
    <cfRule type="cellIs" dxfId="201" priority="38" operator="equal">
      <formula>"외국인"</formula>
    </cfRule>
  </conditionalFormatting>
  <conditionalFormatting sqref="AI8:AI27">
    <cfRule type="cellIs" dxfId="200" priority="37" operator="equal">
      <formula>"고용허가체크"</formula>
    </cfRule>
  </conditionalFormatting>
  <conditionalFormatting sqref="Q3">
    <cfRule type="cellIs" dxfId="199" priority="35" operator="equal">
      <formula>"사업자오류"</formula>
    </cfRule>
    <cfRule type="cellIs" dxfId="198" priority="36" operator="equal">
      <formula>"OK"</formula>
    </cfRule>
  </conditionalFormatting>
  <conditionalFormatting sqref="D9">
    <cfRule type="expression" priority="34">
      <formula>"COUNT(13)"</formula>
    </cfRule>
  </conditionalFormatting>
  <conditionalFormatting sqref="AL28:AL47">
    <cfRule type="cellIs" dxfId="197" priority="32" operator="equal">
      <formula>13</formula>
    </cfRule>
    <cfRule type="cellIs" dxfId="196" priority="33" operator="equal">
      <formula>"고용허가체크"</formula>
    </cfRule>
  </conditionalFormatting>
  <conditionalFormatting sqref="AJ28:AJ47">
    <cfRule type="cellIs" dxfId="195" priority="31" operator="greaterThan">
      <formula>0</formula>
    </cfRule>
  </conditionalFormatting>
  <conditionalFormatting sqref="AK28:AK47 AB28:AB47">
    <cfRule type="cellIs" dxfId="194" priority="30" operator="equal">
      <formula>"주민오류"</formula>
    </cfRule>
  </conditionalFormatting>
  <conditionalFormatting sqref="AH28:AH47">
    <cfRule type="cellIs" dxfId="193" priority="29" operator="equal">
      <formula>"외국인"</formula>
    </cfRule>
  </conditionalFormatting>
  <conditionalFormatting sqref="AI28:AI47">
    <cfRule type="cellIs" dxfId="192" priority="28" operator="equal">
      <formula>"고용허가체크"</formula>
    </cfRule>
  </conditionalFormatting>
  <conditionalFormatting sqref="D29">
    <cfRule type="expression" priority="27">
      <formula>"COUNT(13)"</formula>
    </cfRule>
  </conditionalFormatting>
  <conditionalFormatting sqref="AL48:AL67">
    <cfRule type="cellIs" dxfId="191" priority="25" operator="equal">
      <formula>13</formula>
    </cfRule>
    <cfRule type="cellIs" dxfId="190" priority="26" operator="equal">
      <formula>"고용허가체크"</formula>
    </cfRule>
  </conditionalFormatting>
  <conditionalFormatting sqref="AJ48:AJ67">
    <cfRule type="cellIs" dxfId="189" priority="24" operator="greaterThan">
      <formula>0</formula>
    </cfRule>
  </conditionalFormatting>
  <conditionalFormatting sqref="AK48:AK67 AB48:AB67">
    <cfRule type="cellIs" dxfId="188" priority="23" operator="equal">
      <formula>"주민오류"</formula>
    </cfRule>
  </conditionalFormatting>
  <conditionalFormatting sqref="AH48:AH67">
    <cfRule type="cellIs" dxfId="187" priority="22" operator="equal">
      <formula>"외국인"</formula>
    </cfRule>
  </conditionalFormatting>
  <conditionalFormatting sqref="AI48:AI67">
    <cfRule type="cellIs" dxfId="186" priority="21" operator="equal">
      <formula>"고용허가체크"</formula>
    </cfRule>
  </conditionalFormatting>
  <conditionalFormatting sqref="D49">
    <cfRule type="expression" priority="20">
      <formula>"COUNT(13)"</formula>
    </cfRule>
  </conditionalFormatting>
  <conditionalFormatting sqref="AL68:AL87">
    <cfRule type="cellIs" dxfId="185" priority="18" operator="equal">
      <formula>13</formula>
    </cfRule>
    <cfRule type="cellIs" dxfId="184" priority="19" operator="equal">
      <formula>"고용허가체크"</formula>
    </cfRule>
  </conditionalFormatting>
  <conditionalFormatting sqref="AJ68:AJ87">
    <cfRule type="cellIs" dxfId="183" priority="17" operator="greaterThan">
      <formula>0</formula>
    </cfRule>
  </conditionalFormatting>
  <conditionalFormatting sqref="AK68:AK87 AB68:AB87">
    <cfRule type="cellIs" dxfId="182" priority="16" operator="equal">
      <formula>"주민오류"</formula>
    </cfRule>
  </conditionalFormatting>
  <conditionalFormatting sqref="AH68:AH87">
    <cfRule type="cellIs" dxfId="181" priority="15" operator="equal">
      <formula>"외국인"</formula>
    </cfRule>
  </conditionalFormatting>
  <conditionalFormatting sqref="AI68:AI87">
    <cfRule type="cellIs" dxfId="180" priority="14" operator="equal">
      <formula>"고용허가체크"</formula>
    </cfRule>
  </conditionalFormatting>
  <conditionalFormatting sqref="D69">
    <cfRule type="expression" priority="13">
      <formula>"COUNT(13)"</formula>
    </cfRule>
  </conditionalFormatting>
  <conditionalFormatting sqref="AL88:AL101">
    <cfRule type="cellIs" dxfId="179" priority="11" operator="equal">
      <formula>13</formula>
    </cfRule>
    <cfRule type="cellIs" dxfId="178" priority="12" operator="equal">
      <formula>"고용허가체크"</formula>
    </cfRule>
  </conditionalFormatting>
  <conditionalFormatting sqref="AJ88:AJ101">
    <cfRule type="cellIs" dxfId="177" priority="10" operator="greaterThan">
      <formula>0</formula>
    </cfRule>
  </conditionalFormatting>
  <conditionalFormatting sqref="AK88:AK101 AB88:AB101">
    <cfRule type="cellIs" dxfId="176" priority="9" operator="equal">
      <formula>"주민오류"</formula>
    </cfRule>
  </conditionalFormatting>
  <conditionalFormatting sqref="AH88:AH101">
    <cfRule type="cellIs" dxfId="175" priority="8" operator="equal">
      <formula>"외국인"</formula>
    </cfRule>
  </conditionalFormatting>
  <conditionalFormatting sqref="AI88:AI101">
    <cfRule type="cellIs" dxfId="174" priority="7" operator="equal">
      <formula>"고용허가체크"</formula>
    </cfRule>
  </conditionalFormatting>
  <conditionalFormatting sqref="AL102:AL107">
    <cfRule type="cellIs" dxfId="173" priority="5" operator="equal">
      <formula>13</formula>
    </cfRule>
    <cfRule type="cellIs" dxfId="172" priority="6" operator="equal">
      <formula>"고용허가체크"</formula>
    </cfRule>
  </conditionalFormatting>
  <conditionalFormatting sqref="AJ102:AJ107">
    <cfRule type="cellIs" dxfId="171" priority="4" operator="greaterThan">
      <formula>0</formula>
    </cfRule>
  </conditionalFormatting>
  <conditionalFormatting sqref="AK102:AK107 AB102:AB107">
    <cfRule type="cellIs" dxfId="170" priority="3" operator="equal">
      <formula>"주민오류"</formula>
    </cfRule>
  </conditionalFormatting>
  <conditionalFormatting sqref="AH102:AH107">
    <cfRule type="cellIs" dxfId="169" priority="2" operator="equal">
      <formula>"외국인"</formula>
    </cfRule>
  </conditionalFormatting>
  <conditionalFormatting sqref="AI102:AI107">
    <cfRule type="cellIs" dxfId="168"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86018"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86019"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86020"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86021"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86022"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86023"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86024"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86025"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86026" r:id="rId13" name="Drop Down 10">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BFD0-BB9B-4375-AE45-94A62F6D147C}">
  <dimension ref="A1:AL110"/>
  <sheetViews>
    <sheetView showGridLines="0" workbookViewId="0">
      <pane ySplit="7" topLeftCell="A8" activePane="bottomLeft" state="frozen"/>
      <selection pane="bottomLeft" activeCell="N5" sqref="N5"/>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55" t="s">
        <v>596</v>
      </c>
      <c r="F3" s="254"/>
      <c r="G3" s="368" t="str">
        <f>기본입력사항!$D$3</f>
        <v>주황규</v>
      </c>
      <c r="H3" s="368"/>
      <c r="I3" s="255" t="s">
        <v>638</v>
      </c>
      <c r="J3" s="356">
        <v>44470</v>
      </c>
      <c r="K3" s="356"/>
      <c r="N3" s="266">
        <v>1</v>
      </c>
      <c r="P3" s="230">
        <f>IF(10-MOD(MID(D4,1,1)*1+MID(D4,2,1)*3+MID(D4,3,1)*7+MID(D4,4,1)*1+MID(D4,5,1)*3+MID(D4,6,1)*7+MID(D4,7,1)*1+MID(D4,8,1)*3+INT((MID(D4,9,1)*5)/10)+MOD(MID(D4,9,1)*5,10),10)=10,0,10-MOD(MID(D4,1,1)*1+MID(D4,2,1)*3+MID(D4,3,1)*7+MID(D4,4,1)*1+MID(D4,5,1)*3+MID(D4,6,1)*7+MID(D4,7,1)*1+MID(D4,8,1)*3+INT((MID(D4,9,1)*5)/10)+MOD(MID(D4,9,1)*5,10),10))</f>
        <v>7</v>
      </c>
      <c r="Q3" s="257"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58" t="s">
        <v>601</v>
      </c>
      <c r="W6" s="258"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1</v>
      </c>
      <c r="H7" s="371"/>
      <c r="I7" s="371"/>
      <c r="J7" s="371"/>
      <c r="K7" s="370"/>
      <c r="L7" s="370"/>
      <c r="M7" s="279">
        <v>0.03</v>
      </c>
      <c r="N7" s="370"/>
      <c r="O7" s="370"/>
      <c r="P7" s="370"/>
      <c r="Q7" s="370"/>
      <c r="S7" s="340"/>
      <c r="T7" s="343"/>
      <c r="V7" s="259" t="s">
        <v>603</v>
      </c>
      <c r="W7" s="259"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44470</v>
      </c>
      <c r="I8" s="271">
        <f>IF(H8="","",CHOOSE($R$3,EOMONTH($H$8,0),EOMONTH($H$8,0)+5,EOMONTH($H$8,0)+10,EOMONTH($H$8,0)+15,EOMONTH($H$8,0)+20))</f>
        <v>44500</v>
      </c>
      <c r="J8" s="272" t="str">
        <f>TEXT(I8,"aaa")</f>
        <v>일</v>
      </c>
      <c r="K8" s="273"/>
      <c r="L8" s="274">
        <f t="shared" ref="L8:L71" si="0">IF(OR($N$3=1,K8&lt;=33330),K8,TRUNC(K8/96.7%,-1))</f>
        <v>0</v>
      </c>
      <c r="M8" s="275">
        <f>$M$7</f>
        <v>0.03</v>
      </c>
      <c r="N8" s="276">
        <f>IF(L8&gt;33330,TRUNC(L8*$M$7,-1),0)</f>
        <v>0</v>
      </c>
      <c r="O8" s="276">
        <f>TRUNC(N8*10%,-1)</f>
        <v>0</v>
      </c>
      <c r="P8" s="277">
        <f>SUM(N8:O8)</f>
        <v>0</v>
      </c>
      <c r="Q8" s="277">
        <f>L8-P8</f>
        <v>0</v>
      </c>
      <c r="S8" s="225">
        <f t="shared" ref="S8:S71" si="1">IF($N$3=2,L8-(Q8-K8),0)</f>
        <v>0</v>
      </c>
      <c r="T8" s="226">
        <f t="shared" ref="T8:T71"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60">
        <f>A8+1</f>
        <v>2</v>
      </c>
      <c r="B9" s="282" t="str">
        <f t="shared" ref="B9:B72" si="3">$N$4</f>
        <v>A팀</v>
      </c>
      <c r="C9" s="232"/>
      <c r="D9" s="233"/>
      <c r="E9" s="248" t="str">
        <f>IF(C9="","",$E$8)</f>
        <v/>
      </c>
      <c r="F9" s="248"/>
      <c r="G9" s="246" t="str">
        <f t="shared" ref="G9:G72" si="4">IF(E9="","",VLOOKUP(E9,종목,2))</f>
        <v/>
      </c>
      <c r="H9" s="281" t="str">
        <f>IF(C9="","",$H$8)</f>
        <v/>
      </c>
      <c r="I9" s="265" t="str">
        <f>IF(C9="","",$I$8)</f>
        <v/>
      </c>
      <c r="J9" s="247" t="str">
        <f t="shared" ref="J9:J72"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si="4"/>
        <v/>
      </c>
      <c r="H28" s="281"/>
      <c r="I28" s="265"/>
      <c r="J28" s="247" t="str">
        <f t="shared" si="5"/>
        <v>토</v>
      </c>
      <c r="K28" s="239"/>
      <c r="L28" s="240">
        <f t="shared" si="0"/>
        <v>0</v>
      </c>
      <c r="M28" s="241">
        <f>$M$7</f>
        <v>0.03</v>
      </c>
      <c r="N28" s="242">
        <f>IF(L28&gt;33330,TRUNC(L28*$M$7,-1),0)</f>
        <v>0</v>
      </c>
      <c r="O28" s="242">
        <f>TRUNC(N28*10%,-1)</f>
        <v>0</v>
      </c>
      <c r="P28" s="243">
        <f>SUM(N28:O28)</f>
        <v>0</v>
      </c>
      <c r="Q28" s="243">
        <f>L28-P28</f>
        <v>0</v>
      </c>
      <c r="S28" s="225">
        <f t="shared" si="1"/>
        <v>0</v>
      </c>
      <c r="T28" s="226">
        <f t="shared" si="2"/>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4"/>
        <v/>
      </c>
      <c r="H29" s="281" t="str">
        <f>IF(C29="","",$H$8)</f>
        <v/>
      </c>
      <c r="I29" s="265" t="str">
        <f>IF(C29="","",$I$8)</f>
        <v/>
      </c>
      <c r="J29" s="247" t="str">
        <f t="shared" si="5"/>
        <v/>
      </c>
      <c r="K29" s="239"/>
      <c r="L29" s="240">
        <f t="shared" si="0"/>
        <v>0</v>
      </c>
      <c r="M29" s="241">
        <f t="shared" si="6"/>
        <v>0.03</v>
      </c>
      <c r="N29" s="242">
        <f t="shared" ref="N29:N47" si="27">IF(L29&gt;33330,TRUNC(L29*$M$7,-1),0)</f>
        <v>0</v>
      </c>
      <c r="O29" s="242">
        <f t="shared" ref="O29:O47" si="28">TRUNC(N29*10%,-1)</f>
        <v>0</v>
      </c>
      <c r="P29" s="243">
        <f t="shared" ref="P29:P47" si="29">SUM(N29:O29)</f>
        <v>0</v>
      </c>
      <c r="Q29" s="243">
        <f t="shared" ref="Q29:Q47" si="30">L29-P29</f>
        <v>0</v>
      </c>
      <c r="S29" s="225">
        <f t="shared" si="1"/>
        <v>0</v>
      </c>
      <c r="T29" s="226">
        <f t="shared" si="2"/>
        <v>0</v>
      </c>
      <c r="V29" s="123"/>
      <c r="W29" s="123"/>
      <c r="X29" s="123"/>
      <c r="Y29" s="123"/>
      <c r="AA29" s="190" t="e">
        <f t="shared" ref="AA29:AA47" si="31">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2">IF(INT(RIGHT(D29,1))=AA29,"OK","주민오류")</f>
        <v>#VALUE!</v>
      </c>
      <c r="AC29" s="191" t="e">
        <f t="shared" ref="AC29:AC47" ca="1" si="33">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4">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5">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36">CHOOSE(14-LEN(CLEAN(D29)),MID(D29,7,1),MID(D29,6,1),MID(D29,5,1),MID(D29,4,1))</f>
        <v>#VALUE!</v>
      </c>
      <c r="AH29" s="190" t="e">
        <f t="shared" ref="AH29:AH47" si="37">CHOOSE(AG29,"내국인","내국인","내국인","내국인","외국인","외국인","외국인","외국인")</f>
        <v>#VALUE!</v>
      </c>
      <c r="AI29" s="190" t="e">
        <f t="shared" ref="AI29:AI47" si="38">IF(AH29="외국인","고용허가체크","")</f>
        <v>#VALUE!</v>
      </c>
      <c r="AJ29" s="190" t="e">
        <f t="shared" ref="AJ29:AJ47" si="39">IF(LEN(CLEAN(D29))=12,MOD(MID(D29,7,1)*10+MID(D29,8,1),2),MOD(MID(D29,8,1)*10+MID(D29,9,1),2))</f>
        <v>#VALUE!</v>
      </c>
      <c r="AK29" s="190" t="e">
        <f t="shared" ref="AK29:AK47" si="40">IF(AJ29=0,"OK","")</f>
        <v>#VALUE!</v>
      </c>
      <c r="AL29" s="190">
        <f t="shared" ref="AL29:AL47" si="41">LEN(CLEAN(D29))</f>
        <v>0</v>
      </c>
    </row>
    <row r="30" spans="1:38" ht="23.25" customHeight="1" x14ac:dyDescent="0.15">
      <c r="A30" s="260">
        <f t="shared" ref="A30:A48" si="42">A29+1</f>
        <v>23</v>
      </c>
      <c r="B30" s="282" t="str">
        <f t="shared" si="3"/>
        <v>A팀</v>
      </c>
      <c r="C30" s="232"/>
      <c r="D30" s="233"/>
      <c r="E30" s="248" t="str">
        <f t="shared" ref="E30:E47" si="43">IF(C30="","",$E$8)</f>
        <v/>
      </c>
      <c r="F30" s="248"/>
      <c r="G30" s="246" t="str">
        <f t="shared" si="4"/>
        <v/>
      </c>
      <c r="H30" s="281" t="str">
        <f t="shared" ref="H30:H47" si="44">IF(C30="","",$H$8)</f>
        <v/>
      </c>
      <c r="I30" s="265" t="str">
        <f t="shared" ref="I30:I47" si="45">IF(C30="","",$I$8)</f>
        <v/>
      </c>
      <c r="J30" s="247" t="str">
        <f t="shared" si="5"/>
        <v/>
      </c>
      <c r="K30" s="239"/>
      <c r="L30" s="240">
        <f t="shared" si="0"/>
        <v>0</v>
      </c>
      <c r="M30" s="241">
        <f t="shared" si="6"/>
        <v>0.03</v>
      </c>
      <c r="N30" s="242">
        <f t="shared" si="27"/>
        <v>0</v>
      </c>
      <c r="O30" s="242">
        <f t="shared" si="28"/>
        <v>0</v>
      </c>
      <c r="P30" s="243">
        <f t="shared" si="29"/>
        <v>0</v>
      </c>
      <c r="Q30" s="243">
        <f t="shared" si="30"/>
        <v>0</v>
      </c>
      <c r="S30" s="225">
        <f t="shared" si="1"/>
        <v>0</v>
      </c>
      <c r="T30" s="226">
        <f t="shared" si="2"/>
        <v>0</v>
      </c>
      <c r="V30" s="123"/>
      <c r="W30" s="123"/>
      <c r="X30" s="123"/>
      <c r="Y30" s="123"/>
      <c r="AA30" s="190" t="e">
        <f t="shared" si="31"/>
        <v>#VALUE!</v>
      </c>
      <c r="AB30" s="190" t="e">
        <f t="shared" si="32"/>
        <v>#VALUE!</v>
      </c>
      <c r="AC30" s="191" t="e">
        <f t="shared" ca="1" si="33"/>
        <v>#VALUE!</v>
      </c>
      <c r="AD30" s="192">
        <f t="shared" ca="1" si="14"/>
        <v>44387</v>
      </c>
      <c r="AE30" s="191" t="e">
        <f t="shared" ca="1" si="34"/>
        <v>#VALUE!</v>
      </c>
      <c r="AF30" s="190" t="e">
        <f t="shared" si="35"/>
        <v>#VALUE!</v>
      </c>
      <c r="AG30" s="190" t="e">
        <f t="shared" si="36"/>
        <v>#VALUE!</v>
      </c>
      <c r="AH30" s="190" t="e">
        <f t="shared" si="37"/>
        <v>#VALUE!</v>
      </c>
      <c r="AI30" s="190" t="e">
        <f t="shared" si="38"/>
        <v>#VALUE!</v>
      </c>
      <c r="AJ30" s="190" t="e">
        <f t="shared" si="39"/>
        <v>#VALUE!</v>
      </c>
      <c r="AK30" s="190" t="e">
        <f t="shared" si="40"/>
        <v>#VALUE!</v>
      </c>
      <c r="AL30" s="190">
        <f t="shared" si="41"/>
        <v>0</v>
      </c>
    </row>
    <row r="31" spans="1:38" ht="23.25" customHeight="1" x14ac:dyDescent="0.15">
      <c r="A31" s="260">
        <f t="shared" si="42"/>
        <v>24</v>
      </c>
      <c r="B31" s="282" t="str">
        <f t="shared" si="3"/>
        <v>A팀</v>
      </c>
      <c r="C31" s="232"/>
      <c r="D31" s="233"/>
      <c r="E31" s="248" t="str">
        <f t="shared" si="43"/>
        <v/>
      </c>
      <c r="F31" s="248"/>
      <c r="G31" s="246" t="str">
        <f t="shared" si="4"/>
        <v/>
      </c>
      <c r="H31" s="281" t="str">
        <f t="shared" si="44"/>
        <v/>
      </c>
      <c r="I31" s="265" t="str">
        <f t="shared" si="45"/>
        <v/>
      </c>
      <c r="J31" s="247" t="str">
        <f t="shared" si="5"/>
        <v/>
      </c>
      <c r="K31" s="239"/>
      <c r="L31" s="240">
        <f t="shared" si="0"/>
        <v>0</v>
      </c>
      <c r="M31" s="241">
        <f t="shared" si="6"/>
        <v>0.03</v>
      </c>
      <c r="N31" s="242">
        <f t="shared" si="27"/>
        <v>0</v>
      </c>
      <c r="O31" s="242">
        <f t="shared" si="28"/>
        <v>0</v>
      </c>
      <c r="P31" s="243">
        <f t="shared" si="29"/>
        <v>0</v>
      </c>
      <c r="Q31" s="243">
        <f t="shared" si="30"/>
        <v>0</v>
      </c>
      <c r="S31" s="225">
        <f t="shared" si="1"/>
        <v>0</v>
      </c>
      <c r="T31" s="226">
        <f t="shared" si="2"/>
        <v>0</v>
      </c>
      <c r="V31" s="123"/>
      <c r="W31" s="123"/>
      <c r="X31" s="123"/>
      <c r="Y31" s="123"/>
      <c r="AA31" s="190" t="e">
        <f t="shared" si="31"/>
        <v>#VALUE!</v>
      </c>
      <c r="AB31" s="190" t="e">
        <f t="shared" si="32"/>
        <v>#VALUE!</v>
      </c>
      <c r="AC31" s="191" t="e">
        <f t="shared" ca="1" si="33"/>
        <v>#VALUE!</v>
      </c>
      <c r="AD31" s="192">
        <f t="shared" ca="1" si="14"/>
        <v>44387</v>
      </c>
      <c r="AE31" s="191" t="e">
        <f t="shared" ca="1" si="34"/>
        <v>#VALUE!</v>
      </c>
      <c r="AF31" s="190" t="e">
        <f t="shared" si="35"/>
        <v>#VALUE!</v>
      </c>
      <c r="AG31" s="190" t="e">
        <f t="shared" si="36"/>
        <v>#VALUE!</v>
      </c>
      <c r="AH31" s="190" t="e">
        <f t="shared" si="37"/>
        <v>#VALUE!</v>
      </c>
      <c r="AI31" s="190" t="e">
        <f t="shared" si="38"/>
        <v>#VALUE!</v>
      </c>
      <c r="AJ31" s="190" t="e">
        <f t="shared" si="39"/>
        <v>#VALUE!</v>
      </c>
      <c r="AK31" s="190" t="e">
        <f t="shared" si="40"/>
        <v>#VALUE!</v>
      </c>
      <c r="AL31" s="190">
        <f t="shared" si="41"/>
        <v>0</v>
      </c>
    </row>
    <row r="32" spans="1:38" ht="23.25" customHeight="1" x14ac:dyDescent="0.15">
      <c r="A32" s="260">
        <f t="shared" si="42"/>
        <v>25</v>
      </c>
      <c r="B32" s="282" t="str">
        <f t="shared" si="3"/>
        <v>A팀</v>
      </c>
      <c r="C32" s="232"/>
      <c r="D32" s="233"/>
      <c r="E32" s="248" t="str">
        <f t="shared" si="43"/>
        <v/>
      </c>
      <c r="F32" s="248"/>
      <c r="G32" s="246" t="str">
        <f t="shared" si="4"/>
        <v/>
      </c>
      <c r="H32" s="281" t="str">
        <f t="shared" si="44"/>
        <v/>
      </c>
      <c r="I32" s="265" t="str">
        <f t="shared" si="45"/>
        <v/>
      </c>
      <c r="J32" s="247" t="str">
        <f t="shared" si="5"/>
        <v/>
      </c>
      <c r="K32" s="239"/>
      <c r="L32" s="240">
        <f t="shared" si="0"/>
        <v>0</v>
      </c>
      <c r="M32" s="241">
        <f t="shared" si="6"/>
        <v>0.03</v>
      </c>
      <c r="N32" s="242">
        <f t="shared" si="27"/>
        <v>0</v>
      </c>
      <c r="O32" s="242">
        <f t="shared" si="28"/>
        <v>0</v>
      </c>
      <c r="P32" s="243">
        <f t="shared" si="29"/>
        <v>0</v>
      </c>
      <c r="Q32" s="243">
        <f t="shared" si="30"/>
        <v>0</v>
      </c>
      <c r="S32" s="225">
        <f t="shared" si="1"/>
        <v>0</v>
      </c>
      <c r="T32" s="226">
        <f t="shared" si="2"/>
        <v>0</v>
      </c>
      <c r="V32" s="123"/>
      <c r="W32" s="123"/>
      <c r="X32" s="123"/>
      <c r="Y32" s="123"/>
      <c r="AA32" s="190" t="e">
        <f t="shared" si="31"/>
        <v>#VALUE!</v>
      </c>
      <c r="AB32" s="190" t="e">
        <f t="shared" si="32"/>
        <v>#VALUE!</v>
      </c>
      <c r="AC32" s="191" t="e">
        <f t="shared" ca="1" si="33"/>
        <v>#VALUE!</v>
      </c>
      <c r="AD32" s="192">
        <f t="shared" ca="1" si="14"/>
        <v>44387</v>
      </c>
      <c r="AE32" s="191" t="e">
        <f t="shared" ca="1" si="34"/>
        <v>#VALUE!</v>
      </c>
      <c r="AF32" s="190" t="e">
        <f t="shared" si="35"/>
        <v>#VALUE!</v>
      </c>
      <c r="AG32" s="190" t="e">
        <f t="shared" si="36"/>
        <v>#VALUE!</v>
      </c>
      <c r="AH32" s="190" t="e">
        <f t="shared" si="37"/>
        <v>#VALUE!</v>
      </c>
      <c r="AI32" s="190" t="e">
        <f t="shared" si="38"/>
        <v>#VALUE!</v>
      </c>
      <c r="AJ32" s="190" t="e">
        <f t="shared" si="39"/>
        <v>#VALUE!</v>
      </c>
      <c r="AK32" s="190" t="e">
        <f t="shared" si="40"/>
        <v>#VALUE!</v>
      </c>
      <c r="AL32" s="190">
        <f t="shared" si="41"/>
        <v>0</v>
      </c>
    </row>
    <row r="33" spans="1:38" ht="23.25" customHeight="1" x14ac:dyDescent="0.15">
      <c r="A33" s="260">
        <f t="shared" si="42"/>
        <v>26</v>
      </c>
      <c r="B33" s="282" t="str">
        <f t="shared" si="3"/>
        <v>A팀</v>
      </c>
      <c r="C33" s="232"/>
      <c r="D33" s="233"/>
      <c r="E33" s="248" t="str">
        <f t="shared" si="43"/>
        <v/>
      </c>
      <c r="F33" s="248"/>
      <c r="G33" s="246" t="str">
        <f t="shared" si="4"/>
        <v/>
      </c>
      <c r="H33" s="281" t="str">
        <f t="shared" si="44"/>
        <v/>
      </c>
      <c r="I33" s="265" t="str">
        <f t="shared" si="45"/>
        <v/>
      </c>
      <c r="J33" s="247" t="str">
        <f t="shared" si="5"/>
        <v/>
      </c>
      <c r="K33" s="239"/>
      <c r="L33" s="240">
        <f t="shared" si="0"/>
        <v>0</v>
      </c>
      <c r="M33" s="241">
        <f t="shared" si="6"/>
        <v>0.03</v>
      </c>
      <c r="N33" s="242">
        <f t="shared" si="27"/>
        <v>0</v>
      </c>
      <c r="O33" s="242">
        <f t="shared" si="28"/>
        <v>0</v>
      </c>
      <c r="P33" s="243">
        <f t="shared" si="29"/>
        <v>0</v>
      </c>
      <c r="Q33" s="243">
        <f t="shared" si="30"/>
        <v>0</v>
      </c>
      <c r="S33" s="225">
        <f t="shared" si="1"/>
        <v>0</v>
      </c>
      <c r="T33" s="226">
        <f t="shared" si="2"/>
        <v>0</v>
      </c>
      <c r="V33" s="123"/>
      <c r="W33" s="123"/>
      <c r="X33" s="123"/>
      <c r="Y33" s="123"/>
      <c r="AA33" s="190" t="e">
        <f t="shared" si="31"/>
        <v>#VALUE!</v>
      </c>
      <c r="AB33" s="190" t="e">
        <f t="shared" si="32"/>
        <v>#VALUE!</v>
      </c>
      <c r="AC33" s="191" t="e">
        <f t="shared" ca="1" si="33"/>
        <v>#VALUE!</v>
      </c>
      <c r="AD33" s="192">
        <f t="shared" ca="1" si="14"/>
        <v>44387</v>
      </c>
      <c r="AE33" s="191" t="e">
        <f t="shared" ca="1" si="34"/>
        <v>#VALUE!</v>
      </c>
      <c r="AF33" s="190" t="e">
        <f t="shared" si="35"/>
        <v>#VALUE!</v>
      </c>
      <c r="AG33" s="190" t="e">
        <f t="shared" si="36"/>
        <v>#VALUE!</v>
      </c>
      <c r="AH33" s="190" t="e">
        <f t="shared" si="37"/>
        <v>#VALUE!</v>
      </c>
      <c r="AI33" s="190" t="e">
        <f t="shared" si="38"/>
        <v>#VALUE!</v>
      </c>
      <c r="AJ33" s="190" t="e">
        <f t="shared" si="39"/>
        <v>#VALUE!</v>
      </c>
      <c r="AK33" s="190" t="e">
        <f t="shared" si="40"/>
        <v>#VALUE!</v>
      </c>
      <c r="AL33" s="190">
        <f t="shared" si="41"/>
        <v>0</v>
      </c>
    </row>
    <row r="34" spans="1:38" ht="23.25" customHeight="1" x14ac:dyDescent="0.15">
      <c r="A34" s="260">
        <f t="shared" si="42"/>
        <v>27</v>
      </c>
      <c r="B34" s="282" t="str">
        <f t="shared" si="3"/>
        <v>A팀</v>
      </c>
      <c r="C34" s="232"/>
      <c r="D34" s="233"/>
      <c r="E34" s="248" t="str">
        <f t="shared" si="43"/>
        <v/>
      </c>
      <c r="F34" s="248"/>
      <c r="G34" s="246" t="str">
        <f t="shared" si="4"/>
        <v/>
      </c>
      <c r="H34" s="281" t="str">
        <f t="shared" si="44"/>
        <v/>
      </c>
      <c r="I34" s="265" t="str">
        <f t="shared" si="45"/>
        <v/>
      </c>
      <c r="J34" s="247" t="str">
        <f t="shared" si="5"/>
        <v/>
      </c>
      <c r="K34" s="239"/>
      <c r="L34" s="240">
        <f t="shared" si="0"/>
        <v>0</v>
      </c>
      <c r="M34" s="241">
        <f t="shared" si="6"/>
        <v>0.03</v>
      </c>
      <c r="N34" s="242">
        <f t="shared" si="27"/>
        <v>0</v>
      </c>
      <c r="O34" s="242">
        <f t="shared" si="28"/>
        <v>0</v>
      </c>
      <c r="P34" s="243">
        <f t="shared" si="29"/>
        <v>0</v>
      </c>
      <c r="Q34" s="243">
        <f t="shared" si="30"/>
        <v>0</v>
      </c>
      <c r="S34" s="225">
        <f t="shared" si="1"/>
        <v>0</v>
      </c>
      <c r="T34" s="226">
        <f t="shared" si="2"/>
        <v>0</v>
      </c>
      <c r="V34" s="123"/>
      <c r="W34" s="123"/>
      <c r="X34" s="123"/>
      <c r="Y34" s="123"/>
      <c r="AA34" s="190" t="e">
        <f t="shared" si="31"/>
        <v>#VALUE!</v>
      </c>
      <c r="AB34" s="190" t="e">
        <f t="shared" si="32"/>
        <v>#VALUE!</v>
      </c>
      <c r="AC34" s="191" t="e">
        <f t="shared" ca="1" si="33"/>
        <v>#VALUE!</v>
      </c>
      <c r="AD34" s="192">
        <f t="shared" ca="1" si="14"/>
        <v>44387</v>
      </c>
      <c r="AE34" s="191" t="e">
        <f t="shared" ca="1" si="34"/>
        <v>#VALUE!</v>
      </c>
      <c r="AF34" s="190" t="e">
        <f t="shared" si="35"/>
        <v>#VALUE!</v>
      </c>
      <c r="AG34" s="190" t="e">
        <f t="shared" si="36"/>
        <v>#VALUE!</v>
      </c>
      <c r="AH34" s="190" t="e">
        <f t="shared" si="37"/>
        <v>#VALUE!</v>
      </c>
      <c r="AI34" s="190" t="e">
        <f t="shared" si="38"/>
        <v>#VALUE!</v>
      </c>
      <c r="AJ34" s="190" t="e">
        <f t="shared" si="39"/>
        <v>#VALUE!</v>
      </c>
      <c r="AK34" s="190" t="e">
        <f t="shared" si="40"/>
        <v>#VALUE!</v>
      </c>
      <c r="AL34" s="190">
        <f t="shared" si="41"/>
        <v>0</v>
      </c>
    </row>
    <row r="35" spans="1:38" ht="23.25" customHeight="1" x14ac:dyDescent="0.15">
      <c r="A35" s="260">
        <f t="shared" si="42"/>
        <v>28</v>
      </c>
      <c r="B35" s="282" t="str">
        <f t="shared" si="3"/>
        <v>A팀</v>
      </c>
      <c r="C35" s="232"/>
      <c r="D35" s="233"/>
      <c r="E35" s="248" t="str">
        <f t="shared" si="43"/>
        <v/>
      </c>
      <c r="F35" s="248"/>
      <c r="G35" s="246" t="str">
        <f t="shared" si="4"/>
        <v/>
      </c>
      <c r="H35" s="281" t="str">
        <f t="shared" si="44"/>
        <v/>
      </c>
      <c r="I35" s="265" t="str">
        <f t="shared" si="45"/>
        <v/>
      </c>
      <c r="J35" s="247" t="str">
        <f t="shared" si="5"/>
        <v/>
      </c>
      <c r="K35" s="239"/>
      <c r="L35" s="240">
        <f t="shared" si="0"/>
        <v>0</v>
      </c>
      <c r="M35" s="241">
        <f t="shared" si="6"/>
        <v>0.03</v>
      </c>
      <c r="N35" s="242">
        <f t="shared" si="27"/>
        <v>0</v>
      </c>
      <c r="O35" s="242">
        <f t="shared" si="28"/>
        <v>0</v>
      </c>
      <c r="P35" s="243">
        <f t="shared" si="29"/>
        <v>0</v>
      </c>
      <c r="Q35" s="243">
        <f t="shared" si="30"/>
        <v>0</v>
      </c>
      <c r="S35" s="225">
        <f t="shared" si="1"/>
        <v>0</v>
      </c>
      <c r="T35" s="226">
        <f t="shared" si="2"/>
        <v>0</v>
      </c>
      <c r="V35" s="123"/>
      <c r="W35" s="123"/>
      <c r="X35" s="123"/>
      <c r="Y35" s="123"/>
      <c r="AA35" s="190" t="e">
        <f t="shared" si="31"/>
        <v>#VALUE!</v>
      </c>
      <c r="AB35" s="190" t="e">
        <f t="shared" si="32"/>
        <v>#VALUE!</v>
      </c>
      <c r="AC35" s="191" t="e">
        <f t="shared" ca="1" si="33"/>
        <v>#VALUE!</v>
      </c>
      <c r="AD35" s="192">
        <f t="shared" ca="1" si="14"/>
        <v>44387</v>
      </c>
      <c r="AE35" s="191" t="e">
        <f t="shared" ca="1" si="34"/>
        <v>#VALUE!</v>
      </c>
      <c r="AF35" s="190" t="e">
        <f t="shared" si="35"/>
        <v>#VALUE!</v>
      </c>
      <c r="AG35" s="190" t="e">
        <f t="shared" si="36"/>
        <v>#VALUE!</v>
      </c>
      <c r="AH35" s="190" t="e">
        <f t="shared" si="37"/>
        <v>#VALUE!</v>
      </c>
      <c r="AI35" s="190" t="e">
        <f t="shared" si="38"/>
        <v>#VALUE!</v>
      </c>
      <c r="AJ35" s="190" t="e">
        <f t="shared" si="39"/>
        <v>#VALUE!</v>
      </c>
      <c r="AK35" s="190" t="e">
        <f t="shared" si="40"/>
        <v>#VALUE!</v>
      </c>
      <c r="AL35" s="190">
        <f t="shared" si="41"/>
        <v>0</v>
      </c>
    </row>
    <row r="36" spans="1:38" ht="23.25" customHeight="1" x14ac:dyDescent="0.15">
      <c r="A36" s="260">
        <f t="shared" si="42"/>
        <v>29</v>
      </c>
      <c r="B36" s="282" t="str">
        <f t="shared" si="3"/>
        <v>A팀</v>
      </c>
      <c r="C36" s="232"/>
      <c r="D36" s="233"/>
      <c r="E36" s="248" t="str">
        <f t="shared" si="43"/>
        <v/>
      </c>
      <c r="F36" s="248"/>
      <c r="G36" s="246" t="str">
        <f t="shared" si="4"/>
        <v/>
      </c>
      <c r="H36" s="281" t="str">
        <f t="shared" si="44"/>
        <v/>
      </c>
      <c r="I36" s="265" t="str">
        <f t="shared" si="45"/>
        <v/>
      </c>
      <c r="J36" s="247" t="str">
        <f t="shared" si="5"/>
        <v/>
      </c>
      <c r="K36" s="239"/>
      <c r="L36" s="240">
        <f t="shared" si="0"/>
        <v>0</v>
      </c>
      <c r="M36" s="241">
        <f t="shared" si="6"/>
        <v>0.03</v>
      </c>
      <c r="N36" s="242">
        <f t="shared" si="27"/>
        <v>0</v>
      </c>
      <c r="O36" s="242">
        <f t="shared" si="28"/>
        <v>0</v>
      </c>
      <c r="P36" s="243">
        <f t="shared" si="29"/>
        <v>0</v>
      </c>
      <c r="Q36" s="243">
        <f t="shared" si="30"/>
        <v>0</v>
      </c>
      <c r="S36" s="225">
        <f t="shared" si="1"/>
        <v>0</v>
      </c>
      <c r="T36" s="226">
        <f t="shared" si="2"/>
        <v>0</v>
      </c>
      <c r="V36" s="123"/>
      <c r="W36" s="123"/>
      <c r="X36" s="123"/>
      <c r="Y36" s="123"/>
      <c r="AA36" s="190" t="e">
        <f t="shared" si="31"/>
        <v>#VALUE!</v>
      </c>
      <c r="AB36" s="190" t="e">
        <f t="shared" si="32"/>
        <v>#VALUE!</v>
      </c>
      <c r="AC36" s="191" t="e">
        <f t="shared" ca="1" si="33"/>
        <v>#VALUE!</v>
      </c>
      <c r="AD36" s="192">
        <f t="shared" ca="1" si="14"/>
        <v>44387</v>
      </c>
      <c r="AE36" s="191" t="e">
        <f t="shared" ca="1" si="34"/>
        <v>#VALUE!</v>
      </c>
      <c r="AF36" s="190" t="e">
        <f t="shared" si="35"/>
        <v>#VALUE!</v>
      </c>
      <c r="AG36" s="190" t="e">
        <f t="shared" si="36"/>
        <v>#VALUE!</v>
      </c>
      <c r="AH36" s="190" t="e">
        <f t="shared" si="37"/>
        <v>#VALUE!</v>
      </c>
      <c r="AI36" s="190" t="e">
        <f t="shared" si="38"/>
        <v>#VALUE!</v>
      </c>
      <c r="AJ36" s="190" t="e">
        <f t="shared" si="39"/>
        <v>#VALUE!</v>
      </c>
      <c r="AK36" s="190" t="e">
        <f t="shared" si="40"/>
        <v>#VALUE!</v>
      </c>
      <c r="AL36" s="190">
        <f t="shared" si="41"/>
        <v>0</v>
      </c>
    </row>
    <row r="37" spans="1:38" ht="23.25" customHeight="1" x14ac:dyDescent="0.15">
      <c r="A37" s="260">
        <f t="shared" si="42"/>
        <v>30</v>
      </c>
      <c r="B37" s="282" t="str">
        <f t="shared" si="3"/>
        <v>A팀</v>
      </c>
      <c r="C37" s="232"/>
      <c r="D37" s="233"/>
      <c r="E37" s="248" t="str">
        <f t="shared" si="43"/>
        <v/>
      </c>
      <c r="F37" s="248"/>
      <c r="G37" s="246" t="str">
        <f t="shared" si="4"/>
        <v/>
      </c>
      <c r="H37" s="281" t="str">
        <f t="shared" si="44"/>
        <v/>
      </c>
      <c r="I37" s="265" t="str">
        <f t="shared" si="45"/>
        <v/>
      </c>
      <c r="J37" s="247" t="str">
        <f t="shared" si="5"/>
        <v/>
      </c>
      <c r="K37" s="239"/>
      <c r="L37" s="240">
        <f t="shared" si="0"/>
        <v>0</v>
      </c>
      <c r="M37" s="241">
        <f t="shared" si="6"/>
        <v>0.03</v>
      </c>
      <c r="N37" s="242">
        <f t="shared" si="27"/>
        <v>0</v>
      </c>
      <c r="O37" s="242">
        <f t="shared" si="28"/>
        <v>0</v>
      </c>
      <c r="P37" s="243">
        <f t="shared" si="29"/>
        <v>0</v>
      </c>
      <c r="Q37" s="243">
        <f t="shared" si="30"/>
        <v>0</v>
      </c>
      <c r="S37" s="225">
        <f t="shared" si="1"/>
        <v>0</v>
      </c>
      <c r="T37" s="226">
        <f t="shared" si="2"/>
        <v>0</v>
      </c>
      <c r="V37" s="123"/>
      <c r="W37" s="123"/>
      <c r="X37" s="123"/>
      <c r="Y37" s="123"/>
      <c r="AA37" s="190" t="e">
        <f t="shared" si="31"/>
        <v>#VALUE!</v>
      </c>
      <c r="AB37" s="190" t="e">
        <f t="shared" si="32"/>
        <v>#VALUE!</v>
      </c>
      <c r="AC37" s="191" t="e">
        <f t="shared" ca="1" si="33"/>
        <v>#VALUE!</v>
      </c>
      <c r="AD37" s="192">
        <f t="shared" ca="1" si="14"/>
        <v>44387</v>
      </c>
      <c r="AE37" s="191" t="e">
        <f t="shared" ca="1" si="34"/>
        <v>#VALUE!</v>
      </c>
      <c r="AF37" s="190" t="e">
        <f t="shared" si="35"/>
        <v>#VALUE!</v>
      </c>
      <c r="AG37" s="190" t="e">
        <f t="shared" si="36"/>
        <v>#VALUE!</v>
      </c>
      <c r="AH37" s="190" t="e">
        <f t="shared" si="37"/>
        <v>#VALUE!</v>
      </c>
      <c r="AI37" s="190" t="e">
        <f t="shared" si="38"/>
        <v>#VALUE!</v>
      </c>
      <c r="AJ37" s="190" t="e">
        <f t="shared" si="39"/>
        <v>#VALUE!</v>
      </c>
      <c r="AK37" s="190" t="e">
        <f t="shared" si="40"/>
        <v>#VALUE!</v>
      </c>
      <c r="AL37" s="190">
        <f t="shared" si="41"/>
        <v>0</v>
      </c>
    </row>
    <row r="38" spans="1:38" ht="23.25" customHeight="1" x14ac:dyDescent="0.15">
      <c r="A38" s="260">
        <f t="shared" si="42"/>
        <v>31</v>
      </c>
      <c r="B38" s="282" t="str">
        <f t="shared" si="3"/>
        <v>A팀</v>
      </c>
      <c r="C38" s="232"/>
      <c r="D38" s="233"/>
      <c r="E38" s="248" t="str">
        <f t="shared" si="43"/>
        <v/>
      </c>
      <c r="F38" s="248"/>
      <c r="G38" s="246" t="str">
        <f t="shared" si="4"/>
        <v/>
      </c>
      <c r="H38" s="281" t="str">
        <f t="shared" si="44"/>
        <v/>
      </c>
      <c r="I38" s="265" t="str">
        <f t="shared" si="45"/>
        <v/>
      </c>
      <c r="J38" s="247" t="str">
        <f t="shared" si="5"/>
        <v/>
      </c>
      <c r="K38" s="239"/>
      <c r="L38" s="240">
        <f t="shared" si="0"/>
        <v>0</v>
      </c>
      <c r="M38" s="241">
        <f t="shared" si="6"/>
        <v>0.03</v>
      </c>
      <c r="N38" s="242">
        <f t="shared" si="27"/>
        <v>0</v>
      </c>
      <c r="O38" s="242">
        <f t="shared" si="28"/>
        <v>0</v>
      </c>
      <c r="P38" s="243">
        <f t="shared" si="29"/>
        <v>0</v>
      </c>
      <c r="Q38" s="243">
        <f t="shared" si="30"/>
        <v>0</v>
      </c>
      <c r="S38" s="225">
        <f t="shared" si="1"/>
        <v>0</v>
      </c>
      <c r="T38" s="226">
        <f t="shared" si="2"/>
        <v>0</v>
      </c>
      <c r="V38" s="123"/>
      <c r="W38" s="123"/>
      <c r="X38" s="123"/>
      <c r="Y38" s="123"/>
      <c r="AA38" s="190" t="e">
        <f t="shared" si="31"/>
        <v>#VALUE!</v>
      </c>
      <c r="AB38" s="190" t="e">
        <f t="shared" si="32"/>
        <v>#VALUE!</v>
      </c>
      <c r="AC38" s="191" t="e">
        <f t="shared" ca="1" si="33"/>
        <v>#VALUE!</v>
      </c>
      <c r="AD38" s="192">
        <f t="shared" ca="1" si="14"/>
        <v>44387</v>
      </c>
      <c r="AE38" s="191" t="e">
        <f t="shared" ca="1" si="34"/>
        <v>#VALUE!</v>
      </c>
      <c r="AF38" s="190" t="e">
        <f t="shared" si="35"/>
        <v>#VALUE!</v>
      </c>
      <c r="AG38" s="190" t="e">
        <f t="shared" si="36"/>
        <v>#VALUE!</v>
      </c>
      <c r="AH38" s="190" t="e">
        <f t="shared" si="37"/>
        <v>#VALUE!</v>
      </c>
      <c r="AI38" s="190" t="e">
        <f t="shared" si="38"/>
        <v>#VALUE!</v>
      </c>
      <c r="AJ38" s="190" t="e">
        <f t="shared" si="39"/>
        <v>#VALUE!</v>
      </c>
      <c r="AK38" s="190" t="e">
        <f t="shared" si="40"/>
        <v>#VALUE!</v>
      </c>
      <c r="AL38" s="190">
        <f t="shared" si="41"/>
        <v>0</v>
      </c>
    </row>
    <row r="39" spans="1:38" ht="23.25" customHeight="1" x14ac:dyDescent="0.15">
      <c r="A39" s="260">
        <f t="shared" si="42"/>
        <v>32</v>
      </c>
      <c r="B39" s="282" t="str">
        <f t="shared" si="3"/>
        <v>A팀</v>
      </c>
      <c r="C39" s="232"/>
      <c r="D39" s="233"/>
      <c r="E39" s="248" t="str">
        <f t="shared" si="43"/>
        <v/>
      </c>
      <c r="F39" s="248"/>
      <c r="G39" s="246" t="str">
        <f t="shared" si="4"/>
        <v/>
      </c>
      <c r="H39" s="281" t="str">
        <f t="shared" si="44"/>
        <v/>
      </c>
      <c r="I39" s="265" t="str">
        <f t="shared" si="45"/>
        <v/>
      </c>
      <c r="J39" s="247" t="str">
        <f t="shared" si="5"/>
        <v/>
      </c>
      <c r="K39" s="239"/>
      <c r="L39" s="240">
        <f t="shared" si="0"/>
        <v>0</v>
      </c>
      <c r="M39" s="241">
        <f t="shared" si="6"/>
        <v>0.03</v>
      </c>
      <c r="N39" s="242">
        <f t="shared" si="27"/>
        <v>0</v>
      </c>
      <c r="O39" s="242">
        <f t="shared" si="28"/>
        <v>0</v>
      </c>
      <c r="P39" s="243">
        <f t="shared" si="29"/>
        <v>0</v>
      </c>
      <c r="Q39" s="243">
        <f t="shared" si="30"/>
        <v>0</v>
      </c>
      <c r="S39" s="225">
        <f t="shared" si="1"/>
        <v>0</v>
      </c>
      <c r="T39" s="226">
        <f t="shared" si="2"/>
        <v>0</v>
      </c>
      <c r="V39" s="123"/>
      <c r="W39" s="123"/>
      <c r="X39" s="123"/>
      <c r="Y39" s="123"/>
      <c r="AA39" s="190" t="e">
        <f t="shared" si="31"/>
        <v>#VALUE!</v>
      </c>
      <c r="AB39" s="190" t="e">
        <f t="shared" si="32"/>
        <v>#VALUE!</v>
      </c>
      <c r="AC39" s="191" t="e">
        <f t="shared" ca="1" si="33"/>
        <v>#VALUE!</v>
      </c>
      <c r="AD39" s="192">
        <f t="shared" ca="1" si="14"/>
        <v>44387</v>
      </c>
      <c r="AE39" s="191" t="e">
        <f t="shared" ca="1" si="34"/>
        <v>#VALUE!</v>
      </c>
      <c r="AF39" s="190" t="e">
        <f t="shared" si="35"/>
        <v>#VALUE!</v>
      </c>
      <c r="AG39" s="190" t="e">
        <f t="shared" si="36"/>
        <v>#VALUE!</v>
      </c>
      <c r="AH39" s="190" t="e">
        <f t="shared" si="37"/>
        <v>#VALUE!</v>
      </c>
      <c r="AI39" s="190" t="e">
        <f t="shared" si="38"/>
        <v>#VALUE!</v>
      </c>
      <c r="AJ39" s="190" t="e">
        <f t="shared" si="39"/>
        <v>#VALUE!</v>
      </c>
      <c r="AK39" s="190" t="e">
        <f t="shared" si="40"/>
        <v>#VALUE!</v>
      </c>
      <c r="AL39" s="190">
        <f t="shared" si="41"/>
        <v>0</v>
      </c>
    </row>
    <row r="40" spans="1:38" ht="23.25" customHeight="1" x14ac:dyDescent="0.15">
      <c r="A40" s="260">
        <f t="shared" si="42"/>
        <v>33</v>
      </c>
      <c r="B40" s="282" t="str">
        <f t="shared" si="3"/>
        <v>A팀</v>
      </c>
      <c r="C40" s="232"/>
      <c r="D40" s="233"/>
      <c r="E40" s="248" t="str">
        <f t="shared" si="43"/>
        <v/>
      </c>
      <c r="F40" s="248"/>
      <c r="G40" s="246" t="str">
        <f t="shared" si="4"/>
        <v/>
      </c>
      <c r="H40" s="281" t="str">
        <f t="shared" si="44"/>
        <v/>
      </c>
      <c r="I40" s="265" t="str">
        <f t="shared" si="45"/>
        <v/>
      </c>
      <c r="J40" s="247" t="str">
        <f t="shared" si="5"/>
        <v/>
      </c>
      <c r="K40" s="239"/>
      <c r="L40" s="240">
        <f t="shared" si="0"/>
        <v>0</v>
      </c>
      <c r="M40" s="241">
        <f t="shared" si="6"/>
        <v>0.03</v>
      </c>
      <c r="N40" s="242">
        <f t="shared" si="27"/>
        <v>0</v>
      </c>
      <c r="O40" s="242">
        <f t="shared" si="28"/>
        <v>0</v>
      </c>
      <c r="P40" s="243">
        <f t="shared" si="29"/>
        <v>0</v>
      </c>
      <c r="Q40" s="243">
        <f t="shared" si="30"/>
        <v>0</v>
      </c>
      <c r="S40" s="225">
        <f t="shared" si="1"/>
        <v>0</v>
      </c>
      <c r="T40" s="226">
        <f t="shared" si="2"/>
        <v>0</v>
      </c>
      <c r="V40" s="123"/>
      <c r="W40" s="123"/>
      <c r="X40" s="123"/>
      <c r="Y40" s="123"/>
      <c r="AA40" s="190" t="e">
        <f t="shared" si="31"/>
        <v>#VALUE!</v>
      </c>
      <c r="AB40" s="190" t="e">
        <f t="shared" si="32"/>
        <v>#VALUE!</v>
      </c>
      <c r="AC40" s="191" t="e">
        <f t="shared" ca="1" si="33"/>
        <v>#VALUE!</v>
      </c>
      <c r="AD40" s="192">
        <f t="shared" ca="1" si="14"/>
        <v>44387</v>
      </c>
      <c r="AE40" s="191" t="e">
        <f t="shared" ca="1" si="34"/>
        <v>#VALUE!</v>
      </c>
      <c r="AF40" s="190" t="e">
        <f t="shared" si="35"/>
        <v>#VALUE!</v>
      </c>
      <c r="AG40" s="190" t="e">
        <f t="shared" si="36"/>
        <v>#VALUE!</v>
      </c>
      <c r="AH40" s="190" t="e">
        <f t="shared" si="37"/>
        <v>#VALUE!</v>
      </c>
      <c r="AI40" s="190" t="e">
        <f t="shared" si="38"/>
        <v>#VALUE!</v>
      </c>
      <c r="AJ40" s="190" t="e">
        <f t="shared" si="39"/>
        <v>#VALUE!</v>
      </c>
      <c r="AK40" s="190" t="e">
        <f t="shared" si="40"/>
        <v>#VALUE!</v>
      </c>
      <c r="AL40" s="190">
        <f t="shared" si="41"/>
        <v>0</v>
      </c>
    </row>
    <row r="41" spans="1:38" ht="23.25" customHeight="1" x14ac:dyDescent="0.15">
      <c r="A41" s="260">
        <f t="shared" si="42"/>
        <v>34</v>
      </c>
      <c r="B41" s="282" t="str">
        <f t="shared" si="3"/>
        <v>A팀</v>
      </c>
      <c r="C41" s="232"/>
      <c r="D41" s="233"/>
      <c r="E41" s="248" t="str">
        <f t="shared" si="43"/>
        <v/>
      </c>
      <c r="F41" s="248"/>
      <c r="G41" s="246" t="str">
        <f t="shared" si="4"/>
        <v/>
      </c>
      <c r="H41" s="281" t="str">
        <f t="shared" si="44"/>
        <v/>
      </c>
      <c r="I41" s="265" t="str">
        <f t="shared" si="45"/>
        <v/>
      </c>
      <c r="J41" s="247" t="str">
        <f t="shared" si="5"/>
        <v/>
      </c>
      <c r="K41" s="239"/>
      <c r="L41" s="240">
        <f t="shared" si="0"/>
        <v>0</v>
      </c>
      <c r="M41" s="241">
        <f t="shared" si="6"/>
        <v>0.03</v>
      </c>
      <c r="N41" s="242">
        <f t="shared" si="27"/>
        <v>0</v>
      </c>
      <c r="O41" s="242">
        <f t="shared" si="28"/>
        <v>0</v>
      </c>
      <c r="P41" s="243">
        <f t="shared" si="29"/>
        <v>0</v>
      </c>
      <c r="Q41" s="243">
        <f t="shared" si="30"/>
        <v>0</v>
      </c>
      <c r="S41" s="225">
        <f t="shared" si="1"/>
        <v>0</v>
      </c>
      <c r="T41" s="226">
        <f t="shared" si="2"/>
        <v>0</v>
      </c>
      <c r="V41" s="123"/>
      <c r="W41" s="123"/>
      <c r="X41" s="123"/>
      <c r="Y41" s="123"/>
      <c r="AA41" s="190" t="e">
        <f t="shared" si="31"/>
        <v>#VALUE!</v>
      </c>
      <c r="AB41" s="190" t="e">
        <f t="shared" si="32"/>
        <v>#VALUE!</v>
      </c>
      <c r="AC41" s="191" t="e">
        <f t="shared" ca="1" si="33"/>
        <v>#VALUE!</v>
      </c>
      <c r="AD41" s="192">
        <f t="shared" ca="1" si="14"/>
        <v>44387</v>
      </c>
      <c r="AE41" s="191" t="e">
        <f t="shared" ca="1" si="34"/>
        <v>#VALUE!</v>
      </c>
      <c r="AF41" s="190" t="e">
        <f t="shared" si="35"/>
        <v>#VALUE!</v>
      </c>
      <c r="AG41" s="190" t="e">
        <f t="shared" si="36"/>
        <v>#VALUE!</v>
      </c>
      <c r="AH41" s="190" t="e">
        <f t="shared" si="37"/>
        <v>#VALUE!</v>
      </c>
      <c r="AI41" s="190" t="e">
        <f t="shared" si="38"/>
        <v>#VALUE!</v>
      </c>
      <c r="AJ41" s="190" t="e">
        <f t="shared" si="39"/>
        <v>#VALUE!</v>
      </c>
      <c r="AK41" s="190" t="e">
        <f t="shared" si="40"/>
        <v>#VALUE!</v>
      </c>
      <c r="AL41" s="190">
        <f t="shared" si="41"/>
        <v>0</v>
      </c>
    </row>
    <row r="42" spans="1:38" ht="23.25" customHeight="1" x14ac:dyDescent="0.15">
      <c r="A42" s="260">
        <f t="shared" si="42"/>
        <v>35</v>
      </c>
      <c r="B42" s="282" t="str">
        <f t="shared" si="3"/>
        <v>A팀</v>
      </c>
      <c r="C42" s="232"/>
      <c r="D42" s="233"/>
      <c r="E42" s="248" t="str">
        <f t="shared" si="43"/>
        <v/>
      </c>
      <c r="F42" s="248"/>
      <c r="G42" s="246" t="str">
        <f t="shared" si="4"/>
        <v/>
      </c>
      <c r="H42" s="281" t="str">
        <f t="shared" si="44"/>
        <v/>
      </c>
      <c r="I42" s="265" t="str">
        <f t="shared" si="45"/>
        <v/>
      </c>
      <c r="J42" s="247" t="str">
        <f t="shared" si="5"/>
        <v/>
      </c>
      <c r="K42" s="239"/>
      <c r="L42" s="240">
        <f t="shared" si="0"/>
        <v>0</v>
      </c>
      <c r="M42" s="241">
        <f t="shared" si="6"/>
        <v>0.03</v>
      </c>
      <c r="N42" s="242">
        <f t="shared" si="27"/>
        <v>0</v>
      </c>
      <c r="O42" s="242">
        <f t="shared" si="28"/>
        <v>0</v>
      </c>
      <c r="P42" s="243">
        <f t="shared" si="29"/>
        <v>0</v>
      </c>
      <c r="Q42" s="243">
        <f t="shared" si="30"/>
        <v>0</v>
      </c>
      <c r="S42" s="225">
        <f t="shared" si="1"/>
        <v>0</v>
      </c>
      <c r="T42" s="226">
        <f t="shared" si="2"/>
        <v>0</v>
      </c>
      <c r="V42" s="123"/>
      <c r="W42" s="123"/>
      <c r="X42" s="123"/>
      <c r="Y42" s="123"/>
      <c r="AA42" s="190" t="e">
        <f t="shared" si="31"/>
        <v>#VALUE!</v>
      </c>
      <c r="AB42" s="190" t="e">
        <f t="shared" si="32"/>
        <v>#VALUE!</v>
      </c>
      <c r="AC42" s="191" t="e">
        <f t="shared" ca="1" si="33"/>
        <v>#VALUE!</v>
      </c>
      <c r="AD42" s="192">
        <f t="shared" ca="1" si="14"/>
        <v>44387</v>
      </c>
      <c r="AE42" s="191" t="e">
        <f t="shared" ca="1" si="34"/>
        <v>#VALUE!</v>
      </c>
      <c r="AF42" s="190" t="e">
        <f t="shared" si="35"/>
        <v>#VALUE!</v>
      </c>
      <c r="AG42" s="190" t="e">
        <f t="shared" si="36"/>
        <v>#VALUE!</v>
      </c>
      <c r="AH42" s="190" t="e">
        <f t="shared" si="37"/>
        <v>#VALUE!</v>
      </c>
      <c r="AI42" s="190" t="e">
        <f t="shared" si="38"/>
        <v>#VALUE!</v>
      </c>
      <c r="AJ42" s="190" t="e">
        <f t="shared" si="39"/>
        <v>#VALUE!</v>
      </c>
      <c r="AK42" s="190" t="e">
        <f t="shared" si="40"/>
        <v>#VALUE!</v>
      </c>
      <c r="AL42" s="190">
        <f t="shared" si="41"/>
        <v>0</v>
      </c>
    </row>
    <row r="43" spans="1:38" ht="23.25" customHeight="1" x14ac:dyDescent="0.15">
      <c r="A43" s="260">
        <f t="shared" si="42"/>
        <v>36</v>
      </c>
      <c r="B43" s="282" t="str">
        <f t="shared" si="3"/>
        <v>A팀</v>
      </c>
      <c r="C43" s="232"/>
      <c r="D43" s="233"/>
      <c r="E43" s="248" t="str">
        <f t="shared" si="43"/>
        <v/>
      </c>
      <c r="F43" s="248"/>
      <c r="G43" s="246" t="str">
        <f t="shared" si="4"/>
        <v/>
      </c>
      <c r="H43" s="281" t="str">
        <f t="shared" si="44"/>
        <v/>
      </c>
      <c r="I43" s="265" t="str">
        <f t="shared" si="45"/>
        <v/>
      </c>
      <c r="J43" s="247" t="str">
        <f t="shared" si="5"/>
        <v/>
      </c>
      <c r="K43" s="239"/>
      <c r="L43" s="240">
        <f t="shared" si="0"/>
        <v>0</v>
      </c>
      <c r="M43" s="241">
        <f t="shared" si="6"/>
        <v>0.03</v>
      </c>
      <c r="N43" s="242">
        <f t="shared" si="27"/>
        <v>0</v>
      </c>
      <c r="O43" s="242">
        <f t="shared" si="28"/>
        <v>0</v>
      </c>
      <c r="P43" s="243">
        <f t="shared" si="29"/>
        <v>0</v>
      </c>
      <c r="Q43" s="243">
        <f t="shared" si="30"/>
        <v>0</v>
      </c>
      <c r="S43" s="225">
        <f t="shared" si="1"/>
        <v>0</v>
      </c>
      <c r="T43" s="226">
        <f t="shared" si="2"/>
        <v>0</v>
      </c>
      <c r="V43" s="123"/>
      <c r="W43" s="123"/>
      <c r="X43" s="123"/>
      <c r="Y43" s="123"/>
      <c r="AA43" s="190" t="e">
        <f t="shared" si="31"/>
        <v>#VALUE!</v>
      </c>
      <c r="AB43" s="190" t="e">
        <f t="shared" si="32"/>
        <v>#VALUE!</v>
      </c>
      <c r="AC43" s="191" t="e">
        <f t="shared" ca="1" si="33"/>
        <v>#VALUE!</v>
      </c>
      <c r="AD43" s="192">
        <f t="shared" ca="1" si="14"/>
        <v>44387</v>
      </c>
      <c r="AE43" s="191" t="e">
        <f t="shared" ca="1" si="34"/>
        <v>#VALUE!</v>
      </c>
      <c r="AF43" s="190" t="e">
        <f t="shared" si="35"/>
        <v>#VALUE!</v>
      </c>
      <c r="AG43" s="190" t="e">
        <f t="shared" si="36"/>
        <v>#VALUE!</v>
      </c>
      <c r="AH43" s="190" t="e">
        <f t="shared" si="37"/>
        <v>#VALUE!</v>
      </c>
      <c r="AI43" s="190" t="e">
        <f t="shared" si="38"/>
        <v>#VALUE!</v>
      </c>
      <c r="AJ43" s="190" t="e">
        <f t="shared" si="39"/>
        <v>#VALUE!</v>
      </c>
      <c r="AK43" s="190" t="e">
        <f t="shared" si="40"/>
        <v>#VALUE!</v>
      </c>
      <c r="AL43" s="190">
        <f t="shared" si="41"/>
        <v>0</v>
      </c>
    </row>
    <row r="44" spans="1:38" ht="23.25" customHeight="1" x14ac:dyDescent="0.15">
      <c r="A44" s="260">
        <f t="shared" si="42"/>
        <v>37</v>
      </c>
      <c r="B44" s="282" t="str">
        <f t="shared" si="3"/>
        <v>A팀</v>
      </c>
      <c r="C44" s="232"/>
      <c r="D44" s="233"/>
      <c r="E44" s="248" t="str">
        <f t="shared" si="43"/>
        <v/>
      </c>
      <c r="F44" s="248"/>
      <c r="G44" s="246" t="str">
        <f t="shared" si="4"/>
        <v/>
      </c>
      <c r="H44" s="281" t="str">
        <f t="shared" si="44"/>
        <v/>
      </c>
      <c r="I44" s="265" t="str">
        <f t="shared" si="45"/>
        <v/>
      </c>
      <c r="J44" s="247" t="str">
        <f t="shared" si="5"/>
        <v/>
      </c>
      <c r="K44" s="239"/>
      <c r="L44" s="240">
        <f t="shared" si="0"/>
        <v>0</v>
      </c>
      <c r="M44" s="241">
        <f t="shared" si="6"/>
        <v>0.03</v>
      </c>
      <c r="N44" s="242">
        <f t="shared" si="27"/>
        <v>0</v>
      </c>
      <c r="O44" s="242">
        <f t="shared" si="28"/>
        <v>0</v>
      </c>
      <c r="P44" s="243">
        <f t="shared" si="29"/>
        <v>0</v>
      </c>
      <c r="Q44" s="243">
        <f t="shared" si="30"/>
        <v>0</v>
      </c>
      <c r="S44" s="225">
        <f t="shared" si="1"/>
        <v>0</v>
      </c>
      <c r="T44" s="226">
        <f t="shared" si="2"/>
        <v>0</v>
      </c>
      <c r="V44" s="123"/>
      <c r="W44" s="123"/>
      <c r="X44" s="123"/>
      <c r="Y44" s="123"/>
      <c r="AA44" s="190" t="e">
        <f t="shared" si="31"/>
        <v>#VALUE!</v>
      </c>
      <c r="AB44" s="190" t="e">
        <f t="shared" si="32"/>
        <v>#VALUE!</v>
      </c>
      <c r="AC44" s="191" t="e">
        <f t="shared" ca="1" si="33"/>
        <v>#VALUE!</v>
      </c>
      <c r="AD44" s="192">
        <f t="shared" ca="1" si="14"/>
        <v>44387</v>
      </c>
      <c r="AE44" s="191" t="e">
        <f t="shared" ca="1" si="34"/>
        <v>#VALUE!</v>
      </c>
      <c r="AF44" s="190" t="e">
        <f t="shared" si="35"/>
        <v>#VALUE!</v>
      </c>
      <c r="AG44" s="190" t="e">
        <f t="shared" si="36"/>
        <v>#VALUE!</v>
      </c>
      <c r="AH44" s="190" t="e">
        <f t="shared" si="37"/>
        <v>#VALUE!</v>
      </c>
      <c r="AI44" s="190" t="e">
        <f t="shared" si="38"/>
        <v>#VALUE!</v>
      </c>
      <c r="AJ44" s="190" t="e">
        <f t="shared" si="39"/>
        <v>#VALUE!</v>
      </c>
      <c r="AK44" s="190" t="e">
        <f t="shared" si="40"/>
        <v>#VALUE!</v>
      </c>
      <c r="AL44" s="190">
        <f t="shared" si="41"/>
        <v>0</v>
      </c>
    </row>
    <row r="45" spans="1:38" ht="23.25" customHeight="1" x14ac:dyDescent="0.15">
      <c r="A45" s="260">
        <f t="shared" si="42"/>
        <v>38</v>
      </c>
      <c r="B45" s="282" t="str">
        <f t="shared" si="3"/>
        <v>A팀</v>
      </c>
      <c r="C45" s="232"/>
      <c r="D45" s="233"/>
      <c r="E45" s="248" t="str">
        <f t="shared" si="43"/>
        <v/>
      </c>
      <c r="F45" s="248"/>
      <c r="G45" s="246" t="str">
        <f t="shared" si="4"/>
        <v/>
      </c>
      <c r="H45" s="281" t="str">
        <f t="shared" si="44"/>
        <v/>
      </c>
      <c r="I45" s="265" t="str">
        <f t="shared" si="45"/>
        <v/>
      </c>
      <c r="J45" s="247" t="str">
        <f t="shared" si="5"/>
        <v/>
      </c>
      <c r="K45" s="239"/>
      <c r="L45" s="240">
        <f t="shared" si="0"/>
        <v>0</v>
      </c>
      <c r="M45" s="241">
        <f t="shared" si="6"/>
        <v>0.03</v>
      </c>
      <c r="N45" s="242">
        <f t="shared" si="27"/>
        <v>0</v>
      </c>
      <c r="O45" s="242">
        <f t="shared" si="28"/>
        <v>0</v>
      </c>
      <c r="P45" s="243">
        <f t="shared" si="29"/>
        <v>0</v>
      </c>
      <c r="Q45" s="243">
        <f t="shared" si="30"/>
        <v>0</v>
      </c>
      <c r="S45" s="225">
        <f t="shared" si="1"/>
        <v>0</v>
      </c>
      <c r="T45" s="226">
        <f t="shared" si="2"/>
        <v>0</v>
      </c>
      <c r="V45" s="123"/>
      <c r="W45" s="123"/>
      <c r="X45" s="123"/>
      <c r="Y45" s="123"/>
      <c r="AA45" s="190" t="e">
        <f t="shared" si="31"/>
        <v>#VALUE!</v>
      </c>
      <c r="AB45" s="190" t="e">
        <f t="shared" si="32"/>
        <v>#VALUE!</v>
      </c>
      <c r="AC45" s="191" t="e">
        <f t="shared" ca="1" si="33"/>
        <v>#VALUE!</v>
      </c>
      <c r="AD45" s="192">
        <f t="shared" ca="1" si="14"/>
        <v>44387</v>
      </c>
      <c r="AE45" s="191" t="e">
        <f t="shared" ca="1" si="34"/>
        <v>#VALUE!</v>
      </c>
      <c r="AF45" s="190" t="e">
        <f t="shared" si="35"/>
        <v>#VALUE!</v>
      </c>
      <c r="AG45" s="190" t="e">
        <f t="shared" si="36"/>
        <v>#VALUE!</v>
      </c>
      <c r="AH45" s="190" t="e">
        <f t="shared" si="37"/>
        <v>#VALUE!</v>
      </c>
      <c r="AI45" s="190" t="e">
        <f t="shared" si="38"/>
        <v>#VALUE!</v>
      </c>
      <c r="AJ45" s="190" t="e">
        <f t="shared" si="39"/>
        <v>#VALUE!</v>
      </c>
      <c r="AK45" s="190" t="e">
        <f t="shared" si="40"/>
        <v>#VALUE!</v>
      </c>
      <c r="AL45" s="190">
        <f t="shared" si="41"/>
        <v>0</v>
      </c>
    </row>
    <row r="46" spans="1:38" ht="23.25" customHeight="1" x14ac:dyDescent="0.15">
      <c r="A46" s="260">
        <f t="shared" si="42"/>
        <v>39</v>
      </c>
      <c r="B46" s="282" t="str">
        <f t="shared" si="3"/>
        <v>A팀</v>
      </c>
      <c r="C46" s="232"/>
      <c r="D46" s="233"/>
      <c r="E46" s="248" t="str">
        <f t="shared" si="43"/>
        <v/>
      </c>
      <c r="F46" s="248"/>
      <c r="G46" s="246" t="str">
        <f t="shared" si="4"/>
        <v/>
      </c>
      <c r="H46" s="281" t="str">
        <f t="shared" si="44"/>
        <v/>
      </c>
      <c r="I46" s="265" t="str">
        <f t="shared" si="45"/>
        <v/>
      </c>
      <c r="J46" s="247" t="str">
        <f t="shared" si="5"/>
        <v/>
      </c>
      <c r="K46" s="239"/>
      <c r="L46" s="240">
        <f t="shared" si="0"/>
        <v>0</v>
      </c>
      <c r="M46" s="241">
        <f t="shared" si="6"/>
        <v>0.03</v>
      </c>
      <c r="N46" s="242">
        <f t="shared" si="27"/>
        <v>0</v>
      </c>
      <c r="O46" s="242">
        <f t="shared" si="28"/>
        <v>0</v>
      </c>
      <c r="P46" s="243">
        <f t="shared" si="29"/>
        <v>0</v>
      </c>
      <c r="Q46" s="243">
        <f t="shared" si="30"/>
        <v>0</v>
      </c>
      <c r="S46" s="225">
        <f t="shared" si="1"/>
        <v>0</v>
      </c>
      <c r="T46" s="226">
        <f t="shared" si="2"/>
        <v>0</v>
      </c>
      <c r="V46" s="123"/>
      <c r="W46" s="123"/>
      <c r="X46" s="123"/>
      <c r="Y46" s="123"/>
      <c r="AA46" s="190" t="e">
        <f t="shared" si="31"/>
        <v>#VALUE!</v>
      </c>
      <c r="AB46" s="190" t="e">
        <f t="shared" si="32"/>
        <v>#VALUE!</v>
      </c>
      <c r="AC46" s="191" t="e">
        <f t="shared" ca="1" si="33"/>
        <v>#VALUE!</v>
      </c>
      <c r="AD46" s="192">
        <f t="shared" ca="1" si="14"/>
        <v>44387</v>
      </c>
      <c r="AE46" s="191" t="e">
        <f t="shared" ca="1" si="34"/>
        <v>#VALUE!</v>
      </c>
      <c r="AF46" s="190" t="e">
        <f t="shared" si="35"/>
        <v>#VALUE!</v>
      </c>
      <c r="AG46" s="190" t="e">
        <f t="shared" si="36"/>
        <v>#VALUE!</v>
      </c>
      <c r="AH46" s="190" t="e">
        <f t="shared" si="37"/>
        <v>#VALUE!</v>
      </c>
      <c r="AI46" s="190" t="e">
        <f t="shared" si="38"/>
        <v>#VALUE!</v>
      </c>
      <c r="AJ46" s="190" t="e">
        <f t="shared" si="39"/>
        <v>#VALUE!</v>
      </c>
      <c r="AK46" s="190" t="e">
        <f t="shared" si="40"/>
        <v>#VALUE!</v>
      </c>
      <c r="AL46" s="190">
        <f t="shared" si="41"/>
        <v>0</v>
      </c>
    </row>
    <row r="47" spans="1:38" ht="23.25" customHeight="1" x14ac:dyDescent="0.15">
      <c r="A47" s="260">
        <f t="shared" si="42"/>
        <v>40</v>
      </c>
      <c r="B47" s="282" t="str">
        <f t="shared" si="3"/>
        <v>A팀</v>
      </c>
      <c r="C47" s="232"/>
      <c r="D47" s="233"/>
      <c r="E47" s="248" t="str">
        <f t="shared" si="43"/>
        <v/>
      </c>
      <c r="F47" s="248"/>
      <c r="G47" s="246" t="str">
        <f t="shared" si="4"/>
        <v/>
      </c>
      <c r="H47" s="281" t="str">
        <f t="shared" si="44"/>
        <v/>
      </c>
      <c r="I47" s="265" t="str">
        <f t="shared" si="45"/>
        <v/>
      </c>
      <c r="J47" s="247" t="str">
        <f t="shared" si="5"/>
        <v/>
      </c>
      <c r="K47" s="239"/>
      <c r="L47" s="240">
        <f t="shared" si="0"/>
        <v>0</v>
      </c>
      <c r="M47" s="241">
        <f t="shared" si="6"/>
        <v>0.03</v>
      </c>
      <c r="N47" s="242">
        <f t="shared" si="27"/>
        <v>0</v>
      </c>
      <c r="O47" s="242">
        <f t="shared" si="28"/>
        <v>0</v>
      </c>
      <c r="P47" s="243">
        <f t="shared" si="29"/>
        <v>0</v>
      </c>
      <c r="Q47" s="243">
        <f t="shared" si="30"/>
        <v>0</v>
      </c>
      <c r="S47" s="225">
        <f t="shared" si="1"/>
        <v>0</v>
      </c>
      <c r="T47" s="226">
        <f t="shared" si="2"/>
        <v>0</v>
      </c>
      <c r="V47" s="123"/>
      <c r="W47" s="123"/>
      <c r="X47" s="123"/>
      <c r="Y47" s="123"/>
      <c r="AA47" s="190" t="e">
        <f t="shared" si="31"/>
        <v>#VALUE!</v>
      </c>
      <c r="AB47" s="190" t="e">
        <f t="shared" si="32"/>
        <v>#VALUE!</v>
      </c>
      <c r="AC47" s="191" t="e">
        <f t="shared" ca="1" si="33"/>
        <v>#VALUE!</v>
      </c>
      <c r="AD47" s="192">
        <f t="shared" ca="1" si="14"/>
        <v>44387</v>
      </c>
      <c r="AE47" s="191" t="e">
        <f t="shared" ca="1" si="34"/>
        <v>#VALUE!</v>
      </c>
      <c r="AF47" s="190" t="e">
        <f t="shared" si="35"/>
        <v>#VALUE!</v>
      </c>
      <c r="AG47" s="190" t="e">
        <f t="shared" si="36"/>
        <v>#VALUE!</v>
      </c>
      <c r="AH47" s="190" t="e">
        <f t="shared" si="37"/>
        <v>#VALUE!</v>
      </c>
      <c r="AI47" s="190" t="e">
        <f t="shared" si="38"/>
        <v>#VALUE!</v>
      </c>
      <c r="AJ47" s="190" t="e">
        <f t="shared" si="39"/>
        <v>#VALUE!</v>
      </c>
      <c r="AK47" s="190" t="e">
        <f t="shared" si="40"/>
        <v>#VALUE!</v>
      </c>
      <c r="AL47" s="190">
        <f t="shared" si="41"/>
        <v>0</v>
      </c>
    </row>
    <row r="48" spans="1:38" ht="23.25" customHeight="1" x14ac:dyDescent="0.15">
      <c r="A48" s="260">
        <f t="shared" si="42"/>
        <v>41</v>
      </c>
      <c r="B48" s="282" t="str">
        <f t="shared" si="3"/>
        <v>A팀</v>
      </c>
      <c r="C48" s="232"/>
      <c r="D48" s="233"/>
      <c r="E48" s="232"/>
      <c r="F48" s="232"/>
      <c r="G48" s="246" t="str">
        <f t="shared" si="4"/>
        <v/>
      </c>
      <c r="H48" s="281"/>
      <c r="I48" s="265"/>
      <c r="J48" s="247" t="str">
        <f t="shared" si="5"/>
        <v>토</v>
      </c>
      <c r="K48" s="239"/>
      <c r="L48" s="240">
        <f t="shared" si="0"/>
        <v>0</v>
      </c>
      <c r="M48" s="241">
        <f>$M$7</f>
        <v>0.03</v>
      </c>
      <c r="N48" s="242">
        <f>IF(L48&gt;33330,TRUNC(L48*$M$7,-1),0)</f>
        <v>0</v>
      </c>
      <c r="O48" s="242">
        <f>TRUNC(N48*10%,-1)</f>
        <v>0</v>
      </c>
      <c r="P48" s="243">
        <f>SUM(N48:O48)</f>
        <v>0</v>
      </c>
      <c r="Q48" s="243">
        <f>L48-P48</f>
        <v>0</v>
      </c>
      <c r="S48" s="225">
        <f t="shared" si="1"/>
        <v>0</v>
      </c>
      <c r="T48" s="226">
        <f t="shared" si="2"/>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4"/>
        <v/>
      </c>
      <c r="H49" s="281" t="str">
        <f>IF(C49="","",$H$8)</f>
        <v/>
      </c>
      <c r="I49" s="265" t="str">
        <f>IF(C49="","",$I$8)</f>
        <v/>
      </c>
      <c r="J49" s="247" t="str">
        <f t="shared" si="5"/>
        <v/>
      </c>
      <c r="K49" s="239"/>
      <c r="L49" s="240">
        <f t="shared" si="0"/>
        <v>0</v>
      </c>
      <c r="M49" s="241">
        <f t="shared" si="6"/>
        <v>0.03</v>
      </c>
      <c r="N49" s="242">
        <f t="shared" ref="N49:N67" si="46">IF(L49&gt;33330,TRUNC(L49*$M$7,-1),0)</f>
        <v>0</v>
      </c>
      <c r="O49" s="242">
        <f t="shared" ref="O49:O67" si="47">TRUNC(N49*10%,-1)</f>
        <v>0</v>
      </c>
      <c r="P49" s="243">
        <f t="shared" ref="P49:P67" si="48">SUM(N49:O49)</f>
        <v>0</v>
      </c>
      <c r="Q49" s="243">
        <f t="shared" ref="Q49:Q67" si="49">L49-P49</f>
        <v>0</v>
      </c>
      <c r="S49" s="225">
        <f t="shared" si="1"/>
        <v>0</v>
      </c>
      <c r="T49" s="226">
        <f t="shared" si="2"/>
        <v>0</v>
      </c>
      <c r="V49" s="123"/>
      <c r="W49" s="123"/>
      <c r="X49" s="123"/>
      <c r="Y49" s="123"/>
      <c r="AA49" s="190" t="e">
        <f t="shared" ref="AA49:AA67" si="50">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1">IF(INT(RIGHT(D49,1))=AA49,"OK","주민오류")</f>
        <v>#VALUE!</v>
      </c>
      <c r="AC49" s="191" t="e">
        <f t="shared" ref="AC49:AC67" ca="1" si="52">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3">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4">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5">CHOOSE(14-LEN(CLEAN(D49)),MID(D49,7,1),MID(D49,6,1),MID(D49,5,1),MID(D49,4,1))</f>
        <v>#VALUE!</v>
      </c>
      <c r="AH49" s="190" t="e">
        <f t="shared" ref="AH49:AH67" si="56">CHOOSE(AG49,"내국인","내국인","내국인","내국인","외국인","외국인","외국인","외국인")</f>
        <v>#VALUE!</v>
      </c>
      <c r="AI49" s="190" t="e">
        <f t="shared" ref="AI49:AI67" si="57">IF(AH49="외국인","고용허가체크","")</f>
        <v>#VALUE!</v>
      </c>
      <c r="AJ49" s="190" t="e">
        <f t="shared" ref="AJ49:AJ67" si="58">IF(LEN(CLEAN(D49))=12,MOD(MID(D49,7,1)*10+MID(D49,8,1),2),MOD(MID(D49,8,1)*10+MID(D49,9,1),2))</f>
        <v>#VALUE!</v>
      </c>
      <c r="AK49" s="190" t="e">
        <f t="shared" ref="AK49:AK67" si="59">IF(AJ49=0,"OK","")</f>
        <v>#VALUE!</v>
      </c>
      <c r="AL49" s="190">
        <f t="shared" ref="AL49:AL67" si="60">LEN(CLEAN(D49))</f>
        <v>0</v>
      </c>
    </row>
    <row r="50" spans="1:38" ht="23.25" customHeight="1" x14ac:dyDescent="0.15">
      <c r="A50" s="260">
        <f t="shared" ref="A50:A68" si="61">A49+1</f>
        <v>43</v>
      </c>
      <c r="B50" s="282" t="str">
        <f t="shared" si="3"/>
        <v>A팀</v>
      </c>
      <c r="C50" s="232"/>
      <c r="D50" s="233"/>
      <c r="E50" s="248" t="str">
        <f t="shared" ref="E50:E67" si="62">IF(C50="","",$E$8)</f>
        <v/>
      </c>
      <c r="F50" s="248"/>
      <c r="G50" s="246" t="str">
        <f t="shared" si="4"/>
        <v/>
      </c>
      <c r="H50" s="281" t="str">
        <f t="shared" ref="H50:H67" si="63">IF(C50="","",$H$8)</f>
        <v/>
      </c>
      <c r="I50" s="265" t="str">
        <f t="shared" ref="I50:I67" si="64">IF(C50="","",$I$8)</f>
        <v/>
      </c>
      <c r="J50" s="247" t="str">
        <f t="shared" si="5"/>
        <v/>
      </c>
      <c r="K50" s="239"/>
      <c r="L50" s="240">
        <f t="shared" si="0"/>
        <v>0</v>
      </c>
      <c r="M50" s="241">
        <f t="shared" si="6"/>
        <v>0.03</v>
      </c>
      <c r="N50" s="242">
        <f t="shared" si="46"/>
        <v>0</v>
      </c>
      <c r="O50" s="242">
        <f t="shared" si="47"/>
        <v>0</v>
      </c>
      <c r="P50" s="243">
        <f t="shared" si="48"/>
        <v>0</v>
      </c>
      <c r="Q50" s="243">
        <f t="shared" si="49"/>
        <v>0</v>
      </c>
      <c r="S50" s="225">
        <f t="shared" si="1"/>
        <v>0</v>
      </c>
      <c r="T50" s="226">
        <f t="shared" si="2"/>
        <v>0</v>
      </c>
      <c r="V50" s="123"/>
      <c r="W50" s="123"/>
      <c r="X50" s="123"/>
      <c r="Y50" s="123"/>
      <c r="AA50" s="190" t="e">
        <f t="shared" si="50"/>
        <v>#VALUE!</v>
      </c>
      <c r="AB50" s="190" t="e">
        <f t="shared" si="51"/>
        <v>#VALUE!</v>
      </c>
      <c r="AC50" s="191" t="e">
        <f t="shared" ca="1" si="52"/>
        <v>#VALUE!</v>
      </c>
      <c r="AD50" s="192">
        <f t="shared" ca="1" si="14"/>
        <v>44387</v>
      </c>
      <c r="AE50" s="191" t="e">
        <f t="shared" ca="1" si="53"/>
        <v>#VALUE!</v>
      </c>
      <c r="AF50" s="190" t="e">
        <f t="shared" si="54"/>
        <v>#VALUE!</v>
      </c>
      <c r="AG50" s="190" t="e">
        <f t="shared" si="55"/>
        <v>#VALUE!</v>
      </c>
      <c r="AH50" s="190" t="e">
        <f t="shared" si="56"/>
        <v>#VALUE!</v>
      </c>
      <c r="AI50" s="190" t="e">
        <f t="shared" si="57"/>
        <v>#VALUE!</v>
      </c>
      <c r="AJ50" s="190" t="e">
        <f t="shared" si="58"/>
        <v>#VALUE!</v>
      </c>
      <c r="AK50" s="190" t="e">
        <f t="shared" si="59"/>
        <v>#VALUE!</v>
      </c>
      <c r="AL50" s="190">
        <f t="shared" si="60"/>
        <v>0</v>
      </c>
    </row>
    <row r="51" spans="1:38" ht="23.25" customHeight="1" x14ac:dyDescent="0.15">
      <c r="A51" s="260">
        <f t="shared" si="61"/>
        <v>44</v>
      </c>
      <c r="B51" s="282" t="str">
        <f t="shared" si="3"/>
        <v>A팀</v>
      </c>
      <c r="C51" s="232"/>
      <c r="D51" s="233"/>
      <c r="E51" s="248" t="str">
        <f t="shared" si="62"/>
        <v/>
      </c>
      <c r="F51" s="248"/>
      <c r="G51" s="246" t="str">
        <f t="shared" si="4"/>
        <v/>
      </c>
      <c r="H51" s="281" t="str">
        <f t="shared" si="63"/>
        <v/>
      </c>
      <c r="I51" s="265" t="str">
        <f t="shared" si="64"/>
        <v/>
      </c>
      <c r="J51" s="247" t="str">
        <f t="shared" si="5"/>
        <v/>
      </c>
      <c r="K51" s="239"/>
      <c r="L51" s="240">
        <f t="shared" si="0"/>
        <v>0</v>
      </c>
      <c r="M51" s="241">
        <f t="shared" si="6"/>
        <v>0.03</v>
      </c>
      <c r="N51" s="242">
        <f t="shared" si="46"/>
        <v>0</v>
      </c>
      <c r="O51" s="242">
        <f t="shared" si="47"/>
        <v>0</v>
      </c>
      <c r="P51" s="243">
        <f t="shared" si="48"/>
        <v>0</v>
      </c>
      <c r="Q51" s="243">
        <f t="shared" si="49"/>
        <v>0</v>
      </c>
      <c r="S51" s="225">
        <f t="shared" si="1"/>
        <v>0</v>
      </c>
      <c r="T51" s="226">
        <f t="shared" si="2"/>
        <v>0</v>
      </c>
      <c r="V51" s="123"/>
      <c r="W51" s="123"/>
      <c r="X51" s="123"/>
      <c r="Y51" s="123"/>
      <c r="AA51" s="190" t="e">
        <f t="shared" si="50"/>
        <v>#VALUE!</v>
      </c>
      <c r="AB51" s="190" t="e">
        <f t="shared" si="51"/>
        <v>#VALUE!</v>
      </c>
      <c r="AC51" s="191" t="e">
        <f t="shared" ca="1" si="52"/>
        <v>#VALUE!</v>
      </c>
      <c r="AD51" s="192">
        <f t="shared" ca="1" si="14"/>
        <v>44387</v>
      </c>
      <c r="AE51" s="191" t="e">
        <f t="shared" ca="1" si="53"/>
        <v>#VALUE!</v>
      </c>
      <c r="AF51" s="190" t="e">
        <f t="shared" si="54"/>
        <v>#VALUE!</v>
      </c>
      <c r="AG51" s="190" t="e">
        <f t="shared" si="55"/>
        <v>#VALUE!</v>
      </c>
      <c r="AH51" s="190" t="e">
        <f t="shared" si="56"/>
        <v>#VALUE!</v>
      </c>
      <c r="AI51" s="190" t="e">
        <f t="shared" si="57"/>
        <v>#VALUE!</v>
      </c>
      <c r="AJ51" s="190" t="e">
        <f t="shared" si="58"/>
        <v>#VALUE!</v>
      </c>
      <c r="AK51" s="190" t="e">
        <f t="shared" si="59"/>
        <v>#VALUE!</v>
      </c>
      <c r="AL51" s="190">
        <f t="shared" si="60"/>
        <v>0</v>
      </c>
    </row>
    <row r="52" spans="1:38" ht="23.25" customHeight="1" x14ac:dyDescent="0.15">
      <c r="A52" s="260">
        <f t="shared" si="61"/>
        <v>45</v>
      </c>
      <c r="B52" s="282" t="str">
        <f t="shared" si="3"/>
        <v>A팀</v>
      </c>
      <c r="C52" s="232"/>
      <c r="D52" s="233"/>
      <c r="E52" s="248" t="str">
        <f t="shared" si="62"/>
        <v/>
      </c>
      <c r="F52" s="248"/>
      <c r="G52" s="246" t="str">
        <f t="shared" si="4"/>
        <v/>
      </c>
      <c r="H52" s="281" t="str">
        <f t="shared" si="63"/>
        <v/>
      </c>
      <c r="I52" s="265" t="str">
        <f t="shared" si="64"/>
        <v/>
      </c>
      <c r="J52" s="247" t="str">
        <f t="shared" si="5"/>
        <v/>
      </c>
      <c r="K52" s="239"/>
      <c r="L52" s="240">
        <f t="shared" si="0"/>
        <v>0</v>
      </c>
      <c r="M52" s="241">
        <f t="shared" si="6"/>
        <v>0.03</v>
      </c>
      <c r="N52" s="242">
        <f t="shared" si="46"/>
        <v>0</v>
      </c>
      <c r="O52" s="242">
        <f t="shared" si="47"/>
        <v>0</v>
      </c>
      <c r="P52" s="243">
        <f t="shared" si="48"/>
        <v>0</v>
      </c>
      <c r="Q52" s="243">
        <f t="shared" si="49"/>
        <v>0</v>
      </c>
      <c r="S52" s="225">
        <f t="shared" si="1"/>
        <v>0</v>
      </c>
      <c r="T52" s="226">
        <f t="shared" si="2"/>
        <v>0</v>
      </c>
      <c r="V52" s="123"/>
      <c r="W52" s="123"/>
      <c r="X52" s="123"/>
      <c r="Y52" s="123"/>
      <c r="AA52" s="190" t="e">
        <f t="shared" si="50"/>
        <v>#VALUE!</v>
      </c>
      <c r="AB52" s="190" t="e">
        <f t="shared" si="51"/>
        <v>#VALUE!</v>
      </c>
      <c r="AC52" s="191" t="e">
        <f t="shared" ca="1" si="52"/>
        <v>#VALUE!</v>
      </c>
      <c r="AD52" s="192">
        <f t="shared" ca="1" si="14"/>
        <v>44387</v>
      </c>
      <c r="AE52" s="191" t="e">
        <f t="shared" ca="1" si="53"/>
        <v>#VALUE!</v>
      </c>
      <c r="AF52" s="190" t="e">
        <f t="shared" si="54"/>
        <v>#VALUE!</v>
      </c>
      <c r="AG52" s="190" t="e">
        <f t="shared" si="55"/>
        <v>#VALUE!</v>
      </c>
      <c r="AH52" s="190" t="e">
        <f t="shared" si="56"/>
        <v>#VALUE!</v>
      </c>
      <c r="AI52" s="190" t="e">
        <f t="shared" si="57"/>
        <v>#VALUE!</v>
      </c>
      <c r="AJ52" s="190" t="e">
        <f t="shared" si="58"/>
        <v>#VALUE!</v>
      </c>
      <c r="AK52" s="190" t="e">
        <f t="shared" si="59"/>
        <v>#VALUE!</v>
      </c>
      <c r="AL52" s="190">
        <f t="shared" si="60"/>
        <v>0</v>
      </c>
    </row>
    <row r="53" spans="1:38" ht="23.25" customHeight="1" x14ac:dyDescent="0.15">
      <c r="A53" s="260">
        <f t="shared" si="61"/>
        <v>46</v>
      </c>
      <c r="B53" s="282" t="str">
        <f t="shared" si="3"/>
        <v>A팀</v>
      </c>
      <c r="C53" s="232"/>
      <c r="D53" s="233"/>
      <c r="E53" s="248" t="str">
        <f t="shared" si="62"/>
        <v/>
      </c>
      <c r="F53" s="248"/>
      <c r="G53" s="246" t="str">
        <f t="shared" si="4"/>
        <v/>
      </c>
      <c r="H53" s="281" t="str">
        <f t="shared" si="63"/>
        <v/>
      </c>
      <c r="I53" s="265" t="str">
        <f t="shared" si="64"/>
        <v/>
      </c>
      <c r="J53" s="247" t="str">
        <f t="shared" si="5"/>
        <v/>
      </c>
      <c r="K53" s="239"/>
      <c r="L53" s="240">
        <f t="shared" si="0"/>
        <v>0</v>
      </c>
      <c r="M53" s="241">
        <f t="shared" si="6"/>
        <v>0.03</v>
      </c>
      <c r="N53" s="242">
        <f t="shared" si="46"/>
        <v>0</v>
      </c>
      <c r="O53" s="242">
        <f t="shared" si="47"/>
        <v>0</v>
      </c>
      <c r="P53" s="243">
        <f t="shared" si="48"/>
        <v>0</v>
      </c>
      <c r="Q53" s="243">
        <f t="shared" si="49"/>
        <v>0</v>
      </c>
      <c r="S53" s="225">
        <f t="shared" si="1"/>
        <v>0</v>
      </c>
      <c r="T53" s="226">
        <f t="shared" si="2"/>
        <v>0</v>
      </c>
      <c r="V53" s="123"/>
      <c r="W53" s="123"/>
      <c r="X53" s="123"/>
      <c r="Y53" s="123"/>
      <c r="AA53" s="190" t="e">
        <f t="shared" si="50"/>
        <v>#VALUE!</v>
      </c>
      <c r="AB53" s="190" t="e">
        <f t="shared" si="51"/>
        <v>#VALUE!</v>
      </c>
      <c r="AC53" s="191" t="e">
        <f t="shared" ca="1" si="52"/>
        <v>#VALUE!</v>
      </c>
      <c r="AD53" s="192">
        <f t="shared" ca="1" si="14"/>
        <v>44387</v>
      </c>
      <c r="AE53" s="191" t="e">
        <f t="shared" ca="1" si="53"/>
        <v>#VALUE!</v>
      </c>
      <c r="AF53" s="190" t="e">
        <f t="shared" si="54"/>
        <v>#VALUE!</v>
      </c>
      <c r="AG53" s="190" t="e">
        <f t="shared" si="55"/>
        <v>#VALUE!</v>
      </c>
      <c r="AH53" s="190" t="e">
        <f t="shared" si="56"/>
        <v>#VALUE!</v>
      </c>
      <c r="AI53" s="190" t="e">
        <f t="shared" si="57"/>
        <v>#VALUE!</v>
      </c>
      <c r="AJ53" s="190" t="e">
        <f t="shared" si="58"/>
        <v>#VALUE!</v>
      </c>
      <c r="AK53" s="190" t="e">
        <f t="shared" si="59"/>
        <v>#VALUE!</v>
      </c>
      <c r="AL53" s="190">
        <f t="shared" si="60"/>
        <v>0</v>
      </c>
    </row>
    <row r="54" spans="1:38" ht="23.25" customHeight="1" x14ac:dyDescent="0.15">
      <c r="A54" s="260">
        <f t="shared" si="61"/>
        <v>47</v>
      </c>
      <c r="B54" s="282" t="str">
        <f t="shared" si="3"/>
        <v>A팀</v>
      </c>
      <c r="C54" s="232"/>
      <c r="D54" s="233"/>
      <c r="E54" s="248" t="str">
        <f t="shared" si="62"/>
        <v/>
      </c>
      <c r="F54" s="248"/>
      <c r="G54" s="246" t="str">
        <f t="shared" si="4"/>
        <v/>
      </c>
      <c r="H54" s="281" t="str">
        <f t="shared" si="63"/>
        <v/>
      </c>
      <c r="I54" s="265" t="str">
        <f t="shared" si="64"/>
        <v/>
      </c>
      <c r="J54" s="247" t="str">
        <f t="shared" si="5"/>
        <v/>
      </c>
      <c r="K54" s="239"/>
      <c r="L54" s="240">
        <f t="shared" si="0"/>
        <v>0</v>
      </c>
      <c r="M54" s="241">
        <f t="shared" si="6"/>
        <v>0.03</v>
      </c>
      <c r="N54" s="242">
        <f t="shared" si="46"/>
        <v>0</v>
      </c>
      <c r="O54" s="242">
        <f t="shared" si="47"/>
        <v>0</v>
      </c>
      <c r="P54" s="243">
        <f t="shared" si="48"/>
        <v>0</v>
      </c>
      <c r="Q54" s="243">
        <f t="shared" si="49"/>
        <v>0</v>
      </c>
      <c r="S54" s="225">
        <f t="shared" si="1"/>
        <v>0</v>
      </c>
      <c r="T54" s="226">
        <f t="shared" si="2"/>
        <v>0</v>
      </c>
      <c r="V54" s="123"/>
      <c r="W54" s="123"/>
      <c r="X54" s="123"/>
      <c r="Y54" s="123"/>
      <c r="AA54" s="190" t="e">
        <f t="shared" si="50"/>
        <v>#VALUE!</v>
      </c>
      <c r="AB54" s="190" t="e">
        <f t="shared" si="51"/>
        <v>#VALUE!</v>
      </c>
      <c r="AC54" s="191" t="e">
        <f t="shared" ca="1" si="52"/>
        <v>#VALUE!</v>
      </c>
      <c r="AD54" s="192">
        <f t="shared" ca="1" si="14"/>
        <v>44387</v>
      </c>
      <c r="AE54" s="191" t="e">
        <f t="shared" ca="1" si="53"/>
        <v>#VALUE!</v>
      </c>
      <c r="AF54" s="190" t="e">
        <f t="shared" si="54"/>
        <v>#VALUE!</v>
      </c>
      <c r="AG54" s="190" t="e">
        <f t="shared" si="55"/>
        <v>#VALUE!</v>
      </c>
      <c r="AH54" s="190" t="e">
        <f t="shared" si="56"/>
        <v>#VALUE!</v>
      </c>
      <c r="AI54" s="190" t="e">
        <f t="shared" si="57"/>
        <v>#VALUE!</v>
      </c>
      <c r="AJ54" s="190" t="e">
        <f t="shared" si="58"/>
        <v>#VALUE!</v>
      </c>
      <c r="AK54" s="190" t="e">
        <f t="shared" si="59"/>
        <v>#VALUE!</v>
      </c>
      <c r="AL54" s="190">
        <f t="shared" si="60"/>
        <v>0</v>
      </c>
    </row>
    <row r="55" spans="1:38" ht="23.25" customHeight="1" x14ac:dyDescent="0.15">
      <c r="A55" s="260">
        <f t="shared" si="61"/>
        <v>48</v>
      </c>
      <c r="B55" s="282" t="str">
        <f t="shared" si="3"/>
        <v>A팀</v>
      </c>
      <c r="C55" s="232"/>
      <c r="D55" s="233"/>
      <c r="E55" s="248" t="str">
        <f t="shared" si="62"/>
        <v/>
      </c>
      <c r="F55" s="248"/>
      <c r="G55" s="246" t="str">
        <f t="shared" si="4"/>
        <v/>
      </c>
      <c r="H55" s="281" t="str">
        <f t="shared" si="63"/>
        <v/>
      </c>
      <c r="I55" s="265" t="str">
        <f t="shared" si="64"/>
        <v/>
      </c>
      <c r="J55" s="247" t="str">
        <f t="shared" si="5"/>
        <v/>
      </c>
      <c r="K55" s="239"/>
      <c r="L55" s="240">
        <f t="shared" si="0"/>
        <v>0</v>
      </c>
      <c r="M55" s="241">
        <f t="shared" si="6"/>
        <v>0.03</v>
      </c>
      <c r="N55" s="242">
        <f t="shared" si="46"/>
        <v>0</v>
      </c>
      <c r="O55" s="242">
        <f t="shared" si="47"/>
        <v>0</v>
      </c>
      <c r="P55" s="243">
        <f t="shared" si="48"/>
        <v>0</v>
      </c>
      <c r="Q55" s="243">
        <f t="shared" si="49"/>
        <v>0</v>
      </c>
      <c r="S55" s="225">
        <f t="shared" si="1"/>
        <v>0</v>
      </c>
      <c r="T55" s="226">
        <f t="shared" si="2"/>
        <v>0</v>
      </c>
      <c r="V55" s="123"/>
      <c r="W55" s="123"/>
      <c r="X55" s="123"/>
      <c r="Y55" s="123"/>
      <c r="AA55" s="190" t="e">
        <f t="shared" si="50"/>
        <v>#VALUE!</v>
      </c>
      <c r="AB55" s="190" t="e">
        <f t="shared" si="51"/>
        <v>#VALUE!</v>
      </c>
      <c r="AC55" s="191" t="e">
        <f t="shared" ca="1" si="52"/>
        <v>#VALUE!</v>
      </c>
      <c r="AD55" s="192">
        <f t="shared" ca="1" si="14"/>
        <v>44387</v>
      </c>
      <c r="AE55" s="191" t="e">
        <f t="shared" ca="1" si="53"/>
        <v>#VALUE!</v>
      </c>
      <c r="AF55" s="190" t="e">
        <f t="shared" si="54"/>
        <v>#VALUE!</v>
      </c>
      <c r="AG55" s="190" t="e">
        <f t="shared" si="55"/>
        <v>#VALUE!</v>
      </c>
      <c r="AH55" s="190" t="e">
        <f t="shared" si="56"/>
        <v>#VALUE!</v>
      </c>
      <c r="AI55" s="190" t="e">
        <f t="shared" si="57"/>
        <v>#VALUE!</v>
      </c>
      <c r="AJ55" s="190" t="e">
        <f t="shared" si="58"/>
        <v>#VALUE!</v>
      </c>
      <c r="AK55" s="190" t="e">
        <f t="shared" si="59"/>
        <v>#VALUE!</v>
      </c>
      <c r="AL55" s="190">
        <f t="shared" si="60"/>
        <v>0</v>
      </c>
    </row>
    <row r="56" spans="1:38" ht="23.25" customHeight="1" x14ac:dyDescent="0.15">
      <c r="A56" s="260">
        <f t="shared" si="61"/>
        <v>49</v>
      </c>
      <c r="B56" s="282" t="str">
        <f t="shared" si="3"/>
        <v>A팀</v>
      </c>
      <c r="C56" s="232"/>
      <c r="D56" s="233"/>
      <c r="E56" s="248" t="str">
        <f t="shared" si="62"/>
        <v/>
      </c>
      <c r="F56" s="248"/>
      <c r="G56" s="246" t="str">
        <f t="shared" si="4"/>
        <v/>
      </c>
      <c r="H56" s="281" t="str">
        <f t="shared" si="63"/>
        <v/>
      </c>
      <c r="I56" s="265" t="str">
        <f t="shared" si="64"/>
        <v/>
      </c>
      <c r="J56" s="247" t="str">
        <f t="shared" si="5"/>
        <v/>
      </c>
      <c r="K56" s="239"/>
      <c r="L56" s="240">
        <f t="shared" si="0"/>
        <v>0</v>
      </c>
      <c r="M56" s="241">
        <f t="shared" si="6"/>
        <v>0.03</v>
      </c>
      <c r="N56" s="242">
        <f t="shared" si="46"/>
        <v>0</v>
      </c>
      <c r="O56" s="242">
        <f t="shared" si="47"/>
        <v>0</v>
      </c>
      <c r="P56" s="243">
        <f t="shared" si="48"/>
        <v>0</v>
      </c>
      <c r="Q56" s="243">
        <f t="shared" si="49"/>
        <v>0</v>
      </c>
      <c r="S56" s="225">
        <f t="shared" si="1"/>
        <v>0</v>
      </c>
      <c r="T56" s="226">
        <f t="shared" si="2"/>
        <v>0</v>
      </c>
      <c r="V56" s="123"/>
      <c r="W56" s="123"/>
      <c r="X56" s="123"/>
      <c r="Y56" s="123"/>
      <c r="AA56" s="190" t="e">
        <f t="shared" si="50"/>
        <v>#VALUE!</v>
      </c>
      <c r="AB56" s="190" t="e">
        <f t="shared" si="51"/>
        <v>#VALUE!</v>
      </c>
      <c r="AC56" s="191" t="e">
        <f t="shared" ca="1" si="52"/>
        <v>#VALUE!</v>
      </c>
      <c r="AD56" s="192">
        <f t="shared" ca="1" si="14"/>
        <v>44387</v>
      </c>
      <c r="AE56" s="191" t="e">
        <f t="shared" ca="1" si="53"/>
        <v>#VALUE!</v>
      </c>
      <c r="AF56" s="190" t="e">
        <f t="shared" si="54"/>
        <v>#VALUE!</v>
      </c>
      <c r="AG56" s="190" t="e">
        <f t="shared" si="55"/>
        <v>#VALUE!</v>
      </c>
      <c r="AH56" s="190" t="e">
        <f t="shared" si="56"/>
        <v>#VALUE!</v>
      </c>
      <c r="AI56" s="190" t="e">
        <f t="shared" si="57"/>
        <v>#VALUE!</v>
      </c>
      <c r="AJ56" s="190" t="e">
        <f t="shared" si="58"/>
        <v>#VALUE!</v>
      </c>
      <c r="AK56" s="190" t="e">
        <f t="shared" si="59"/>
        <v>#VALUE!</v>
      </c>
      <c r="AL56" s="190">
        <f t="shared" si="60"/>
        <v>0</v>
      </c>
    </row>
    <row r="57" spans="1:38" ht="23.25" customHeight="1" x14ac:dyDescent="0.15">
      <c r="A57" s="260">
        <f t="shared" si="61"/>
        <v>50</v>
      </c>
      <c r="B57" s="282" t="str">
        <f t="shared" si="3"/>
        <v>A팀</v>
      </c>
      <c r="C57" s="232"/>
      <c r="D57" s="233"/>
      <c r="E57" s="248" t="str">
        <f t="shared" si="62"/>
        <v/>
      </c>
      <c r="F57" s="248"/>
      <c r="G57" s="246" t="str">
        <f t="shared" si="4"/>
        <v/>
      </c>
      <c r="H57" s="281" t="str">
        <f t="shared" si="63"/>
        <v/>
      </c>
      <c r="I57" s="265" t="str">
        <f t="shared" si="64"/>
        <v/>
      </c>
      <c r="J57" s="247" t="str">
        <f t="shared" si="5"/>
        <v/>
      </c>
      <c r="K57" s="239"/>
      <c r="L57" s="240">
        <f t="shared" si="0"/>
        <v>0</v>
      </c>
      <c r="M57" s="241">
        <f t="shared" si="6"/>
        <v>0.03</v>
      </c>
      <c r="N57" s="242">
        <f t="shared" si="46"/>
        <v>0</v>
      </c>
      <c r="O57" s="242">
        <f t="shared" si="47"/>
        <v>0</v>
      </c>
      <c r="P57" s="243">
        <f t="shared" si="48"/>
        <v>0</v>
      </c>
      <c r="Q57" s="243">
        <f t="shared" si="49"/>
        <v>0</v>
      </c>
      <c r="S57" s="225">
        <f t="shared" si="1"/>
        <v>0</v>
      </c>
      <c r="T57" s="226">
        <f t="shared" si="2"/>
        <v>0</v>
      </c>
      <c r="V57" s="123"/>
      <c r="W57" s="123"/>
      <c r="X57" s="123"/>
      <c r="Y57" s="123"/>
      <c r="AA57" s="190" t="e">
        <f t="shared" si="50"/>
        <v>#VALUE!</v>
      </c>
      <c r="AB57" s="190" t="e">
        <f t="shared" si="51"/>
        <v>#VALUE!</v>
      </c>
      <c r="AC57" s="191" t="e">
        <f t="shared" ca="1" si="52"/>
        <v>#VALUE!</v>
      </c>
      <c r="AD57" s="192">
        <f t="shared" ca="1" si="14"/>
        <v>44387</v>
      </c>
      <c r="AE57" s="191" t="e">
        <f t="shared" ca="1" si="53"/>
        <v>#VALUE!</v>
      </c>
      <c r="AF57" s="190" t="e">
        <f t="shared" si="54"/>
        <v>#VALUE!</v>
      </c>
      <c r="AG57" s="190" t="e">
        <f t="shared" si="55"/>
        <v>#VALUE!</v>
      </c>
      <c r="AH57" s="190" t="e">
        <f t="shared" si="56"/>
        <v>#VALUE!</v>
      </c>
      <c r="AI57" s="190" t="e">
        <f t="shared" si="57"/>
        <v>#VALUE!</v>
      </c>
      <c r="AJ57" s="190" t="e">
        <f t="shared" si="58"/>
        <v>#VALUE!</v>
      </c>
      <c r="AK57" s="190" t="e">
        <f t="shared" si="59"/>
        <v>#VALUE!</v>
      </c>
      <c r="AL57" s="190">
        <f t="shared" si="60"/>
        <v>0</v>
      </c>
    </row>
    <row r="58" spans="1:38" ht="23.25" customHeight="1" x14ac:dyDescent="0.15">
      <c r="A58" s="260">
        <f t="shared" si="61"/>
        <v>51</v>
      </c>
      <c r="B58" s="282" t="str">
        <f t="shared" si="3"/>
        <v>A팀</v>
      </c>
      <c r="C58" s="232"/>
      <c r="D58" s="233"/>
      <c r="E58" s="248" t="str">
        <f t="shared" si="62"/>
        <v/>
      </c>
      <c r="F58" s="248"/>
      <c r="G58" s="246" t="str">
        <f t="shared" si="4"/>
        <v/>
      </c>
      <c r="H58" s="281" t="str">
        <f t="shared" si="63"/>
        <v/>
      </c>
      <c r="I58" s="265" t="str">
        <f t="shared" si="64"/>
        <v/>
      </c>
      <c r="J58" s="247" t="str">
        <f t="shared" si="5"/>
        <v/>
      </c>
      <c r="K58" s="239"/>
      <c r="L58" s="240">
        <f t="shared" si="0"/>
        <v>0</v>
      </c>
      <c r="M58" s="241">
        <f t="shared" si="6"/>
        <v>0.03</v>
      </c>
      <c r="N58" s="242">
        <f t="shared" si="46"/>
        <v>0</v>
      </c>
      <c r="O58" s="242">
        <f t="shared" si="47"/>
        <v>0</v>
      </c>
      <c r="P58" s="243">
        <f t="shared" si="48"/>
        <v>0</v>
      </c>
      <c r="Q58" s="243">
        <f t="shared" si="49"/>
        <v>0</v>
      </c>
      <c r="S58" s="225">
        <f t="shared" si="1"/>
        <v>0</v>
      </c>
      <c r="T58" s="226">
        <f t="shared" si="2"/>
        <v>0</v>
      </c>
      <c r="V58" s="123"/>
      <c r="W58" s="123"/>
      <c r="X58" s="123"/>
      <c r="Y58" s="123"/>
      <c r="AA58" s="190" t="e">
        <f t="shared" si="50"/>
        <v>#VALUE!</v>
      </c>
      <c r="AB58" s="190" t="e">
        <f t="shared" si="51"/>
        <v>#VALUE!</v>
      </c>
      <c r="AC58" s="191" t="e">
        <f t="shared" ca="1" si="52"/>
        <v>#VALUE!</v>
      </c>
      <c r="AD58" s="192">
        <f t="shared" ca="1" si="14"/>
        <v>44387</v>
      </c>
      <c r="AE58" s="191" t="e">
        <f t="shared" ca="1" si="53"/>
        <v>#VALUE!</v>
      </c>
      <c r="AF58" s="190" t="e">
        <f t="shared" si="54"/>
        <v>#VALUE!</v>
      </c>
      <c r="AG58" s="190" t="e">
        <f t="shared" si="55"/>
        <v>#VALUE!</v>
      </c>
      <c r="AH58" s="190" t="e">
        <f t="shared" si="56"/>
        <v>#VALUE!</v>
      </c>
      <c r="AI58" s="190" t="e">
        <f t="shared" si="57"/>
        <v>#VALUE!</v>
      </c>
      <c r="AJ58" s="190" t="e">
        <f t="shared" si="58"/>
        <v>#VALUE!</v>
      </c>
      <c r="AK58" s="190" t="e">
        <f t="shared" si="59"/>
        <v>#VALUE!</v>
      </c>
      <c r="AL58" s="190">
        <f t="shared" si="60"/>
        <v>0</v>
      </c>
    </row>
    <row r="59" spans="1:38" ht="23.25" customHeight="1" x14ac:dyDescent="0.15">
      <c r="A59" s="260">
        <f t="shared" si="61"/>
        <v>52</v>
      </c>
      <c r="B59" s="282" t="str">
        <f t="shared" si="3"/>
        <v>A팀</v>
      </c>
      <c r="C59" s="232"/>
      <c r="D59" s="233"/>
      <c r="E59" s="248" t="str">
        <f t="shared" si="62"/>
        <v/>
      </c>
      <c r="F59" s="248"/>
      <c r="G59" s="246" t="str">
        <f t="shared" si="4"/>
        <v/>
      </c>
      <c r="H59" s="281" t="str">
        <f t="shared" si="63"/>
        <v/>
      </c>
      <c r="I59" s="265" t="str">
        <f t="shared" si="64"/>
        <v/>
      </c>
      <c r="J59" s="247" t="str">
        <f t="shared" si="5"/>
        <v/>
      </c>
      <c r="K59" s="239"/>
      <c r="L59" s="240">
        <f t="shared" si="0"/>
        <v>0</v>
      </c>
      <c r="M59" s="241">
        <f t="shared" si="6"/>
        <v>0.03</v>
      </c>
      <c r="N59" s="242">
        <f t="shared" si="46"/>
        <v>0</v>
      </c>
      <c r="O59" s="242">
        <f t="shared" si="47"/>
        <v>0</v>
      </c>
      <c r="P59" s="243">
        <f t="shared" si="48"/>
        <v>0</v>
      </c>
      <c r="Q59" s="243">
        <f t="shared" si="49"/>
        <v>0</v>
      </c>
      <c r="S59" s="225">
        <f t="shared" si="1"/>
        <v>0</v>
      </c>
      <c r="T59" s="226">
        <f t="shared" si="2"/>
        <v>0</v>
      </c>
      <c r="V59" s="123"/>
      <c r="W59" s="123"/>
      <c r="X59" s="123"/>
      <c r="Y59" s="123"/>
      <c r="AA59" s="190" t="e">
        <f t="shared" si="50"/>
        <v>#VALUE!</v>
      </c>
      <c r="AB59" s="190" t="e">
        <f t="shared" si="51"/>
        <v>#VALUE!</v>
      </c>
      <c r="AC59" s="191" t="e">
        <f t="shared" ca="1" si="52"/>
        <v>#VALUE!</v>
      </c>
      <c r="AD59" s="192">
        <f t="shared" ca="1" si="14"/>
        <v>44387</v>
      </c>
      <c r="AE59" s="191" t="e">
        <f t="shared" ca="1" si="53"/>
        <v>#VALUE!</v>
      </c>
      <c r="AF59" s="190" t="e">
        <f t="shared" si="54"/>
        <v>#VALUE!</v>
      </c>
      <c r="AG59" s="190" t="e">
        <f t="shared" si="55"/>
        <v>#VALUE!</v>
      </c>
      <c r="AH59" s="190" t="e">
        <f t="shared" si="56"/>
        <v>#VALUE!</v>
      </c>
      <c r="AI59" s="190" t="e">
        <f t="shared" si="57"/>
        <v>#VALUE!</v>
      </c>
      <c r="AJ59" s="190" t="e">
        <f t="shared" si="58"/>
        <v>#VALUE!</v>
      </c>
      <c r="AK59" s="190" t="e">
        <f t="shared" si="59"/>
        <v>#VALUE!</v>
      </c>
      <c r="AL59" s="190">
        <f t="shared" si="60"/>
        <v>0</v>
      </c>
    </row>
    <row r="60" spans="1:38" ht="23.25" customHeight="1" x14ac:dyDescent="0.15">
      <c r="A60" s="260">
        <f t="shared" si="61"/>
        <v>53</v>
      </c>
      <c r="B60" s="282" t="str">
        <f t="shared" si="3"/>
        <v>A팀</v>
      </c>
      <c r="C60" s="232"/>
      <c r="D60" s="233"/>
      <c r="E60" s="248" t="str">
        <f t="shared" si="62"/>
        <v/>
      </c>
      <c r="F60" s="248"/>
      <c r="G60" s="246" t="str">
        <f t="shared" si="4"/>
        <v/>
      </c>
      <c r="H60" s="281" t="str">
        <f t="shared" si="63"/>
        <v/>
      </c>
      <c r="I60" s="265" t="str">
        <f t="shared" si="64"/>
        <v/>
      </c>
      <c r="J60" s="247" t="str">
        <f t="shared" si="5"/>
        <v/>
      </c>
      <c r="K60" s="239"/>
      <c r="L60" s="240">
        <f t="shared" si="0"/>
        <v>0</v>
      </c>
      <c r="M60" s="241">
        <f t="shared" si="6"/>
        <v>0.03</v>
      </c>
      <c r="N60" s="242">
        <f t="shared" si="46"/>
        <v>0</v>
      </c>
      <c r="O60" s="242">
        <f t="shared" si="47"/>
        <v>0</v>
      </c>
      <c r="P60" s="243">
        <f t="shared" si="48"/>
        <v>0</v>
      </c>
      <c r="Q60" s="243">
        <f t="shared" si="49"/>
        <v>0</v>
      </c>
      <c r="S60" s="225">
        <f t="shared" si="1"/>
        <v>0</v>
      </c>
      <c r="T60" s="226">
        <f t="shared" si="2"/>
        <v>0</v>
      </c>
      <c r="V60" s="123"/>
      <c r="W60" s="123"/>
      <c r="X60" s="123"/>
      <c r="Y60" s="123"/>
      <c r="AA60" s="190" t="e">
        <f t="shared" si="50"/>
        <v>#VALUE!</v>
      </c>
      <c r="AB60" s="190" t="e">
        <f t="shared" si="51"/>
        <v>#VALUE!</v>
      </c>
      <c r="AC60" s="191" t="e">
        <f t="shared" ca="1" si="52"/>
        <v>#VALUE!</v>
      </c>
      <c r="AD60" s="192">
        <f t="shared" ca="1" si="14"/>
        <v>44387</v>
      </c>
      <c r="AE60" s="191" t="e">
        <f t="shared" ca="1" si="53"/>
        <v>#VALUE!</v>
      </c>
      <c r="AF60" s="190" t="e">
        <f t="shared" si="54"/>
        <v>#VALUE!</v>
      </c>
      <c r="AG60" s="190" t="e">
        <f t="shared" si="55"/>
        <v>#VALUE!</v>
      </c>
      <c r="AH60" s="190" t="e">
        <f t="shared" si="56"/>
        <v>#VALUE!</v>
      </c>
      <c r="AI60" s="190" t="e">
        <f t="shared" si="57"/>
        <v>#VALUE!</v>
      </c>
      <c r="AJ60" s="190" t="e">
        <f t="shared" si="58"/>
        <v>#VALUE!</v>
      </c>
      <c r="AK60" s="190" t="e">
        <f t="shared" si="59"/>
        <v>#VALUE!</v>
      </c>
      <c r="AL60" s="190">
        <f t="shared" si="60"/>
        <v>0</v>
      </c>
    </row>
    <row r="61" spans="1:38" ht="23.25" customHeight="1" x14ac:dyDescent="0.15">
      <c r="A61" s="260">
        <f t="shared" si="61"/>
        <v>54</v>
      </c>
      <c r="B61" s="282" t="str">
        <f t="shared" si="3"/>
        <v>A팀</v>
      </c>
      <c r="C61" s="232"/>
      <c r="D61" s="233"/>
      <c r="E61" s="248" t="str">
        <f t="shared" si="62"/>
        <v/>
      </c>
      <c r="F61" s="248"/>
      <c r="G61" s="246" t="str">
        <f t="shared" si="4"/>
        <v/>
      </c>
      <c r="H61" s="281" t="str">
        <f t="shared" si="63"/>
        <v/>
      </c>
      <c r="I61" s="265" t="str">
        <f t="shared" si="64"/>
        <v/>
      </c>
      <c r="J61" s="247" t="str">
        <f t="shared" si="5"/>
        <v/>
      </c>
      <c r="K61" s="239"/>
      <c r="L61" s="240">
        <f t="shared" si="0"/>
        <v>0</v>
      </c>
      <c r="M61" s="241">
        <f t="shared" si="6"/>
        <v>0.03</v>
      </c>
      <c r="N61" s="242">
        <f t="shared" si="46"/>
        <v>0</v>
      </c>
      <c r="O61" s="242">
        <f t="shared" si="47"/>
        <v>0</v>
      </c>
      <c r="P61" s="243">
        <f t="shared" si="48"/>
        <v>0</v>
      </c>
      <c r="Q61" s="243">
        <f t="shared" si="49"/>
        <v>0</v>
      </c>
      <c r="S61" s="225">
        <f t="shared" si="1"/>
        <v>0</v>
      </c>
      <c r="T61" s="226">
        <f t="shared" si="2"/>
        <v>0</v>
      </c>
      <c r="V61" s="123"/>
      <c r="W61" s="123"/>
      <c r="X61" s="123"/>
      <c r="Y61" s="123"/>
      <c r="AA61" s="190" t="e">
        <f t="shared" si="50"/>
        <v>#VALUE!</v>
      </c>
      <c r="AB61" s="190" t="e">
        <f t="shared" si="51"/>
        <v>#VALUE!</v>
      </c>
      <c r="AC61" s="191" t="e">
        <f t="shared" ca="1" si="52"/>
        <v>#VALUE!</v>
      </c>
      <c r="AD61" s="192">
        <f t="shared" ca="1" si="14"/>
        <v>44387</v>
      </c>
      <c r="AE61" s="191" t="e">
        <f t="shared" ca="1" si="53"/>
        <v>#VALUE!</v>
      </c>
      <c r="AF61" s="190" t="e">
        <f t="shared" si="54"/>
        <v>#VALUE!</v>
      </c>
      <c r="AG61" s="190" t="e">
        <f t="shared" si="55"/>
        <v>#VALUE!</v>
      </c>
      <c r="AH61" s="190" t="e">
        <f t="shared" si="56"/>
        <v>#VALUE!</v>
      </c>
      <c r="AI61" s="190" t="e">
        <f t="shared" si="57"/>
        <v>#VALUE!</v>
      </c>
      <c r="AJ61" s="190" t="e">
        <f t="shared" si="58"/>
        <v>#VALUE!</v>
      </c>
      <c r="AK61" s="190" t="e">
        <f t="shared" si="59"/>
        <v>#VALUE!</v>
      </c>
      <c r="AL61" s="190">
        <f t="shared" si="60"/>
        <v>0</v>
      </c>
    </row>
    <row r="62" spans="1:38" ht="23.25" customHeight="1" x14ac:dyDescent="0.15">
      <c r="A62" s="260">
        <f t="shared" si="61"/>
        <v>55</v>
      </c>
      <c r="B62" s="282" t="str">
        <f t="shared" si="3"/>
        <v>A팀</v>
      </c>
      <c r="C62" s="232"/>
      <c r="D62" s="233"/>
      <c r="E62" s="248" t="str">
        <f t="shared" si="62"/>
        <v/>
      </c>
      <c r="F62" s="248"/>
      <c r="G62" s="246" t="str">
        <f t="shared" si="4"/>
        <v/>
      </c>
      <c r="H62" s="281" t="str">
        <f t="shared" si="63"/>
        <v/>
      </c>
      <c r="I62" s="265" t="str">
        <f t="shared" si="64"/>
        <v/>
      </c>
      <c r="J62" s="247" t="str">
        <f t="shared" si="5"/>
        <v/>
      </c>
      <c r="K62" s="239"/>
      <c r="L62" s="240">
        <f t="shared" si="0"/>
        <v>0</v>
      </c>
      <c r="M62" s="241">
        <f t="shared" si="6"/>
        <v>0.03</v>
      </c>
      <c r="N62" s="242">
        <f t="shared" si="46"/>
        <v>0</v>
      </c>
      <c r="O62" s="242">
        <f t="shared" si="47"/>
        <v>0</v>
      </c>
      <c r="P62" s="243">
        <f t="shared" si="48"/>
        <v>0</v>
      </c>
      <c r="Q62" s="243">
        <f t="shared" si="49"/>
        <v>0</v>
      </c>
      <c r="S62" s="225">
        <f t="shared" si="1"/>
        <v>0</v>
      </c>
      <c r="T62" s="226">
        <f t="shared" si="2"/>
        <v>0</v>
      </c>
      <c r="V62" s="123"/>
      <c r="W62" s="123"/>
      <c r="X62" s="123"/>
      <c r="Y62" s="123"/>
      <c r="AA62" s="190" t="e">
        <f t="shared" si="50"/>
        <v>#VALUE!</v>
      </c>
      <c r="AB62" s="190" t="e">
        <f t="shared" si="51"/>
        <v>#VALUE!</v>
      </c>
      <c r="AC62" s="191" t="e">
        <f t="shared" ca="1" si="52"/>
        <v>#VALUE!</v>
      </c>
      <c r="AD62" s="192">
        <f t="shared" ca="1" si="14"/>
        <v>44387</v>
      </c>
      <c r="AE62" s="191" t="e">
        <f t="shared" ca="1" si="53"/>
        <v>#VALUE!</v>
      </c>
      <c r="AF62" s="190" t="e">
        <f t="shared" si="54"/>
        <v>#VALUE!</v>
      </c>
      <c r="AG62" s="190" t="e">
        <f t="shared" si="55"/>
        <v>#VALUE!</v>
      </c>
      <c r="AH62" s="190" t="e">
        <f t="shared" si="56"/>
        <v>#VALUE!</v>
      </c>
      <c r="AI62" s="190" t="e">
        <f t="shared" si="57"/>
        <v>#VALUE!</v>
      </c>
      <c r="AJ62" s="190" t="e">
        <f t="shared" si="58"/>
        <v>#VALUE!</v>
      </c>
      <c r="AK62" s="190" t="e">
        <f t="shared" si="59"/>
        <v>#VALUE!</v>
      </c>
      <c r="AL62" s="190">
        <f t="shared" si="60"/>
        <v>0</v>
      </c>
    </row>
    <row r="63" spans="1:38" ht="23.25" customHeight="1" x14ac:dyDescent="0.15">
      <c r="A63" s="260">
        <f t="shared" si="61"/>
        <v>56</v>
      </c>
      <c r="B63" s="282" t="str">
        <f t="shared" si="3"/>
        <v>A팀</v>
      </c>
      <c r="C63" s="232"/>
      <c r="D63" s="233"/>
      <c r="E63" s="248" t="str">
        <f t="shared" si="62"/>
        <v/>
      </c>
      <c r="F63" s="248"/>
      <c r="G63" s="246" t="str">
        <f t="shared" si="4"/>
        <v/>
      </c>
      <c r="H63" s="281" t="str">
        <f t="shared" si="63"/>
        <v/>
      </c>
      <c r="I63" s="265" t="str">
        <f t="shared" si="64"/>
        <v/>
      </c>
      <c r="J63" s="247" t="str">
        <f t="shared" si="5"/>
        <v/>
      </c>
      <c r="K63" s="239"/>
      <c r="L63" s="240">
        <f t="shared" si="0"/>
        <v>0</v>
      </c>
      <c r="M63" s="241">
        <f t="shared" si="6"/>
        <v>0.03</v>
      </c>
      <c r="N63" s="242">
        <f t="shared" si="46"/>
        <v>0</v>
      </c>
      <c r="O63" s="242">
        <f t="shared" si="47"/>
        <v>0</v>
      </c>
      <c r="P63" s="243">
        <f t="shared" si="48"/>
        <v>0</v>
      </c>
      <c r="Q63" s="243">
        <f t="shared" si="49"/>
        <v>0</v>
      </c>
      <c r="S63" s="225">
        <f t="shared" si="1"/>
        <v>0</v>
      </c>
      <c r="T63" s="226">
        <f t="shared" si="2"/>
        <v>0</v>
      </c>
      <c r="V63" s="123"/>
      <c r="W63" s="123"/>
      <c r="X63" s="123"/>
      <c r="Y63" s="123"/>
      <c r="AA63" s="190" t="e">
        <f t="shared" si="50"/>
        <v>#VALUE!</v>
      </c>
      <c r="AB63" s="190" t="e">
        <f t="shared" si="51"/>
        <v>#VALUE!</v>
      </c>
      <c r="AC63" s="191" t="e">
        <f t="shared" ca="1" si="52"/>
        <v>#VALUE!</v>
      </c>
      <c r="AD63" s="192">
        <f t="shared" ca="1" si="14"/>
        <v>44387</v>
      </c>
      <c r="AE63" s="191" t="e">
        <f t="shared" ca="1" si="53"/>
        <v>#VALUE!</v>
      </c>
      <c r="AF63" s="190" t="e">
        <f t="shared" si="54"/>
        <v>#VALUE!</v>
      </c>
      <c r="AG63" s="190" t="e">
        <f t="shared" si="55"/>
        <v>#VALUE!</v>
      </c>
      <c r="AH63" s="190" t="e">
        <f t="shared" si="56"/>
        <v>#VALUE!</v>
      </c>
      <c r="AI63" s="190" t="e">
        <f t="shared" si="57"/>
        <v>#VALUE!</v>
      </c>
      <c r="AJ63" s="190" t="e">
        <f t="shared" si="58"/>
        <v>#VALUE!</v>
      </c>
      <c r="AK63" s="190" t="e">
        <f t="shared" si="59"/>
        <v>#VALUE!</v>
      </c>
      <c r="AL63" s="190">
        <f t="shared" si="60"/>
        <v>0</v>
      </c>
    </row>
    <row r="64" spans="1:38" ht="23.25" customHeight="1" x14ac:dyDescent="0.15">
      <c r="A64" s="260">
        <f t="shared" si="61"/>
        <v>57</v>
      </c>
      <c r="B64" s="282" t="str">
        <f t="shared" si="3"/>
        <v>A팀</v>
      </c>
      <c r="C64" s="232"/>
      <c r="D64" s="233"/>
      <c r="E64" s="248" t="str">
        <f t="shared" si="62"/>
        <v/>
      </c>
      <c r="F64" s="248"/>
      <c r="G64" s="246" t="str">
        <f t="shared" si="4"/>
        <v/>
      </c>
      <c r="H64" s="281" t="str">
        <f t="shared" si="63"/>
        <v/>
      </c>
      <c r="I64" s="265" t="str">
        <f t="shared" si="64"/>
        <v/>
      </c>
      <c r="J64" s="247" t="str">
        <f t="shared" si="5"/>
        <v/>
      </c>
      <c r="K64" s="239"/>
      <c r="L64" s="240">
        <f t="shared" si="0"/>
        <v>0</v>
      </c>
      <c r="M64" s="241">
        <f t="shared" si="6"/>
        <v>0.03</v>
      </c>
      <c r="N64" s="242">
        <f t="shared" si="46"/>
        <v>0</v>
      </c>
      <c r="O64" s="242">
        <f t="shared" si="47"/>
        <v>0</v>
      </c>
      <c r="P64" s="243">
        <f t="shared" si="48"/>
        <v>0</v>
      </c>
      <c r="Q64" s="243">
        <f t="shared" si="49"/>
        <v>0</v>
      </c>
      <c r="S64" s="225">
        <f t="shared" si="1"/>
        <v>0</v>
      </c>
      <c r="T64" s="226">
        <f t="shared" si="2"/>
        <v>0</v>
      </c>
      <c r="V64" s="123"/>
      <c r="W64" s="123"/>
      <c r="X64" s="123"/>
      <c r="Y64" s="123"/>
      <c r="AA64" s="190" t="e">
        <f t="shared" si="50"/>
        <v>#VALUE!</v>
      </c>
      <c r="AB64" s="190" t="e">
        <f t="shared" si="51"/>
        <v>#VALUE!</v>
      </c>
      <c r="AC64" s="191" t="e">
        <f t="shared" ca="1" si="52"/>
        <v>#VALUE!</v>
      </c>
      <c r="AD64" s="192">
        <f t="shared" ca="1" si="14"/>
        <v>44387</v>
      </c>
      <c r="AE64" s="191" t="e">
        <f t="shared" ca="1" si="53"/>
        <v>#VALUE!</v>
      </c>
      <c r="AF64" s="190" t="e">
        <f t="shared" si="54"/>
        <v>#VALUE!</v>
      </c>
      <c r="AG64" s="190" t="e">
        <f t="shared" si="55"/>
        <v>#VALUE!</v>
      </c>
      <c r="AH64" s="190" t="e">
        <f t="shared" si="56"/>
        <v>#VALUE!</v>
      </c>
      <c r="AI64" s="190" t="e">
        <f t="shared" si="57"/>
        <v>#VALUE!</v>
      </c>
      <c r="AJ64" s="190" t="e">
        <f t="shared" si="58"/>
        <v>#VALUE!</v>
      </c>
      <c r="AK64" s="190" t="e">
        <f t="shared" si="59"/>
        <v>#VALUE!</v>
      </c>
      <c r="AL64" s="190">
        <f t="shared" si="60"/>
        <v>0</v>
      </c>
    </row>
    <row r="65" spans="1:38" ht="23.25" customHeight="1" x14ac:dyDescent="0.15">
      <c r="A65" s="260">
        <f t="shared" si="61"/>
        <v>58</v>
      </c>
      <c r="B65" s="282" t="str">
        <f t="shared" si="3"/>
        <v>A팀</v>
      </c>
      <c r="C65" s="232"/>
      <c r="D65" s="233"/>
      <c r="E65" s="248" t="str">
        <f t="shared" si="62"/>
        <v/>
      </c>
      <c r="F65" s="248"/>
      <c r="G65" s="246" t="str">
        <f t="shared" si="4"/>
        <v/>
      </c>
      <c r="H65" s="281" t="str">
        <f t="shared" si="63"/>
        <v/>
      </c>
      <c r="I65" s="265" t="str">
        <f t="shared" si="64"/>
        <v/>
      </c>
      <c r="J65" s="247" t="str">
        <f t="shared" si="5"/>
        <v/>
      </c>
      <c r="K65" s="239"/>
      <c r="L65" s="240">
        <f t="shared" si="0"/>
        <v>0</v>
      </c>
      <c r="M65" s="241">
        <f t="shared" si="6"/>
        <v>0.03</v>
      </c>
      <c r="N65" s="242">
        <f t="shared" si="46"/>
        <v>0</v>
      </c>
      <c r="O65" s="242">
        <f t="shared" si="47"/>
        <v>0</v>
      </c>
      <c r="P65" s="243">
        <f t="shared" si="48"/>
        <v>0</v>
      </c>
      <c r="Q65" s="243">
        <f t="shared" si="49"/>
        <v>0</v>
      </c>
      <c r="S65" s="225">
        <f t="shared" si="1"/>
        <v>0</v>
      </c>
      <c r="T65" s="226">
        <f t="shared" si="2"/>
        <v>0</v>
      </c>
      <c r="V65" s="123"/>
      <c r="W65" s="123"/>
      <c r="X65" s="123"/>
      <c r="Y65" s="123"/>
      <c r="AA65" s="190" t="e">
        <f t="shared" si="50"/>
        <v>#VALUE!</v>
      </c>
      <c r="AB65" s="190" t="e">
        <f t="shared" si="51"/>
        <v>#VALUE!</v>
      </c>
      <c r="AC65" s="191" t="e">
        <f t="shared" ca="1" si="52"/>
        <v>#VALUE!</v>
      </c>
      <c r="AD65" s="192">
        <f t="shared" ca="1" si="14"/>
        <v>44387</v>
      </c>
      <c r="AE65" s="191" t="e">
        <f t="shared" ca="1" si="53"/>
        <v>#VALUE!</v>
      </c>
      <c r="AF65" s="190" t="e">
        <f t="shared" si="54"/>
        <v>#VALUE!</v>
      </c>
      <c r="AG65" s="190" t="e">
        <f t="shared" si="55"/>
        <v>#VALUE!</v>
      </c>
      <c r="AH65" s="190" t="e">
        <f t="shared" si="56"/>
        <v>#VALUE!</v>
      </c>
      <c r="AI65" s="190" t="e">
        <f t="shared" si="57"/>
        <v>#VALUE!</v>
      </c>
      <c r="AJ65" s="190" t="e">
        <f t="shared" si="58"/>
        <v>#VALUE!</v>
      </c>
      <c r="AK65" s="190" t="e">
        <f t="shared" si="59"/>
        <v>#VALUE!</v>
      </c>
      <c r="AL65" s="190">
        <f t="shared" si="60"/>
        <v>0</v>
      </c>
    </row>
    <row r="66" spans="1:38" ht="23.25" customHeight="1" x14ac:dyDescent="0.15">
      <c r="A66" s="260">
        <f t="shared" si="61"/>
        <v>59</v>
      </c>
      <c r="B66" s="282" t="str">
        <f t="shared" si="3"/>
        <v>A팀</v>
      </c>
      <c r="C66" s="232"/>
      <c r="D66" s="233"/>
      <c r="E66" s="248" t="str">
        <f t="shared" si="62"/>
        <v/>
      </c>
      <c r="F66" s="248"/>
      <c r="G66" s="246" t="str">
        <f t="shared" si="4"/>
        <v/>
      </c>
      <c r="H66" s="281" t="str">
        <f t="shared" si="63"/>
        <v/>
      </c>
      <c r="I66" s="265" t="str">
        <f t="shared" si="64"/>
        <v/>
      </c>
      <c r="J66" s="247" t="str">
        <f t="shared" si="5"/>
        <v/>
      </c>
      <c r="K66" s="239"/>
      <c r="L66" s="240">
        <f t="shared" si="0"/>
        <v>0</v>
      </c>
      <c r="M66" s="241">
        <f t="shared" si="6"/>
        <v>0.03</v>
      </c>
      <c r="N66" s="242">
        <f t="shared" si="46"/>
        <v>0</v>
      </c>
      <c r="O66" s="242">
        <f t="shared" si="47"/>
        <v>0</v>
      </c>
      <c r="P66" s="243">
        <f t="shared" si="48"/>
        <v>0</v>
      </c>
      <c r="Q66" s="243">
        <f t="shared" si="49"/>
        <v>0</v>
      </c>
      <c r="S66" s="225">
        <f t="shared" si="1"/>
        <v>0</v>
      </c>
      <c r="T66" s="226">
        <f t="shared" si="2"/>
        <v>0</v>
      </c>
      <c r="V66" s="123"/>
      <c r="W66" s="123"/>
      <c r="X66" s="123"/>
      <c r="Y66" s="123"/>
      <c r="AA66" s="190" t="e">
        <f t="shared" si="50"/>
        <v>#VALUE!</v>
      </c>
      <c r="AB66" s="190" t="e">
        <f t="shared" si="51"/>
        <v>#VALUE!</v>
      </c>
      <c r="AC66" s="191" t="e">
        <f t="shared" ca="1" si="52"/>
        <v>#VALUE!</v>
      </c>
      <c r="AD66" s="192">
        <f t="shared" ca="1" si="14"/>
        <v>44387</v>
      </c>
      <c r="AE66" s="191" t="e">
        <f t="shared" ca="1" si="53"/>
        <v>#VALUE!</v>
      </c>
      <c r="AF66" s="190" t="e">
        <f t="shared" si="54"/>
        <v>#VALUE!</v>
      </c>
      <c r="AG66" s="190" t="e">
        <f t="shared" si="55"/>
        <v>#VALUE!</v>
      </c>
      <c r="AH66" s="190" t="e">
        <f t="shared" si="56"/>
        <v>#VALUE!</v>
      </c>
      <c r="AI66" s="190" t="e">
        <f t="shared" si="57"/>
        <v>#VALUE!</v>
      </c>
      <c r="AJ66" s="190" t="e">
        <f t="shared" si="58"/>
        <v>#VALUE!</v>
      </c>
      <c r="AK66" s="190" t="e">
        <f t="shared" si="59"/>
        <v>#VALUE!</v>
      </c>
      <c r="AL66" s="190">
        <f t="shared" si="60"/>
        <v>0</v>
      </c>
    </row>
    <row r="67" spans="1:38" ht="23.25" customHeight="1" x14ac:dyDescent="0.15">
      <c r="A67" s="260">
        <f t="shared" si="61"/>
        <v>60</v>
      </c>
      <c r="B67" s="282" t="str">
        <f t="shared" si="3"/>
        <v>A팀</v>
      </c>
      <c r="C67" s="232"/>
      <c r="D67" s="233"/>
      <c r="E67" s="248" t="str">
        <f t="shared" si="62"/>
        <v/>
      </c>
      <c r="F67" s="248"/>
      <c r="G67" s="246" t="str">
        <f t="shared" si="4"/>
        <v/>
      </c>
      <c r="H67" s="281" t="str">
        <f t="shared" si="63"/>
        <v/>
      </c>
      <c r="I67" s="265" t="str">
        <f t="shared" si="64"/>
        <v/>
      </c>
      <c r="J67" s="247" t="str">
        <f t="shared" si="5"/>
        <v/>
      </c>
      <c r="K67" s="239"/>
      <c r="L67" s="240">
        <f t="shared" si="0"/>
        <v>0</v>
      </c>
      <c r="M67" s="241">
        <f t="shared" si="6"/>
        <v>0.03</v>
      </c>
      <c r="N67" s="242">
        <f t="shared" si="46"/>
        <v>0</v>
      </c>
      <c r="O67" s="242">
        <f t="shared" si="47"/>
        <v>0</v>
      </c>
      <c r="P67" s="243">
        <f t="shared" si="48"/>
        <v>0</v>
      </c>
      <c r="Q67" s="243">
        <f t="shared" si="49"/>
        <v>0</v>
      </c>
      <c r="S67" s="225">
        <f t="shared" si="1"/>
        <v>0</v>
      </c>
      <c r="T67" s="226">
        <f t="shared" si="2"/>
        <v>0</v>
      </c>
      <c r="V67" s="123"/>
      <c r="W67" s="123"/>
      <c r="X67" s="123"/>
      <c r="Y67" s="123"/>
      <c r="AA67" s="190" t="e">
        <f t="shared" si="50"/>
        <v>#VALUE!</v>
      </c>
      <c r="AB67" s="190" t="e">
        <f t="shared" si="51"/>
        <v>#VALUE!</v>
      </c>
      <c r="AC67" s="191" t="e">
        <f t="shared" ca="1" si="52"/>
        <v>#VALUE!</v>
      </c>
      <c r="AD67" s="192">
        <f t="shared" ca="1" si="14"/>
        <v>44387</v>
      </c>
      <c r="AE67" s="191" t="e">
        <f t="shared" ca="1" si="53"/>
        <v>#VALUE!</v>
      </c>
      <c r="AF67" s="190" t="e">
        <f t="shared" si="54"/>
        <v>#VALUE!</v>
      </c>
      <c r="AG67" s="190" t="e">
        <f t="shared" si="55"/>
        <v>#VALUE!</v>
      </c>
      <c r="AH67" s="190" t="e">
        <f t="shared" si="56"/>
        <v>#VALUE!</v>
      </c>
      <c r="AI67" s="190" t="e">
        <f t="shared" si="57"/>
        <v>#VALUE!</v>
      </c>
      <c r="AJ67" s="190" t="e">
        <f t="shared" si="58"/>
        <v>#VALUE!</v>
      </c>
      <c r="AK67" s="190" t="e">
        <f t="shared" si="59"/>
        <v>#VALUE!</v>
      </c>
      <c r="AL67" s="190">
        <f t="shared" si="60"/>
        <v>0</v>
      </c>
    </row>
    <row r="68" spans="1:38" ht="23.25" customHeight="1" x14ac:dyDescent="0.15">
      <c r="A68" s="260">
        <f t="shared" si="61"/>
        <v>61</v>
      </c>
      <c r="B68" s="282" t="str">
        <f t="shared" si="3"/>
        <v>A팀</v>
      </c>
      <c r="C68" s="232"/>
      <c r="D68" s="233"/>
      <c r="E68" s="232"/>
      <c r="F68" s="232"/>
      <c r="G68" s="246" t="str">
        <f t="shared" si="4"/>
        <v/>
      </c>
      <c r="H68" s="281"/>
      <c r="I68" s="265"/>
      <c r="J68" s="247" t="str">
        <f t="shared" si="5"/>
        <v>토</v>
      </c>
      <c r="K68" s="239"/>
      <c r="L68" s="240">
        <f t="shared" si="0"/>
        <v>0</v>
      </c>
      <c r="M68" s="241">
        <f>$M$7</f>
        <v>0.03</v>
      </c>
      <c r="N68" s="242">
        <f>IF(L68&gt;33330,TRUNC(L68*$M$7,-1),0)</f>
        <v>0</v>
      </c>
      <c r="O68" s="242">
        <f>TRUNC(N68*10%,-1)</f>
        <v>0</v>
      </c>
      <c r="P68" s="243">
        <f>SUM(N68:O68)</f>
        <v>0</v>
      </c>
      <c r="Q68" s="243">
        <f>L68-P68</f>
        <v>0</v>
      </c>
      <c r="S68" s="225">
        <f t="shared" si="1"/>
        <v>0</v>
      </c>
      <c r="T68" s="226">
        <f t="shared" si="2"/>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4"/>
        <v/>
      </c>
      <c r="H69" s="281" t="str">
        <f>IF(C69="","",$H$8)</f>
        <v/>
      </c>
      <c r="I69" s="265" t="str">
        <f>IF(C69="","",$I$8)</f>
        <v/>
      </c>
      <c r="J69" s="247" t="str">
        <f t="shared" si="5"/>
        <v/>
      </c>
      <c r="K69" s="239"/>
      <c r="L69" s="240">
        <f t="shared" si="0"/>
        <v>0</v>
      </c>
      <c r="M69" s="241">
        <f t="shared" si="6"/>
        <v>0.03</v>
      </c>
      <c r="N69" s="242">
        <f t="shared" ref="N69:N107" si="65">IF(L69&gt;33330,TRUNC(L69*$M$7,-1),0)</f>
        <v>0</v>
      </c>
      <c r="O69" s="242">
        <f t="shared" ref="O69:O107" si="66">TRUNC(N69*10%,-1)</f>
        <v>0</v>
      </c>
      <c r="P69" s="243">
        <f t="shared" ref="P69:P107" si="67">SUM(N69:O69)</f>
        <v>0</v>
      </c>
      <c r="Q69" s="243">
        <f t="shared" ref="Q69:Q107" si="68">L69-P69</f>
        <v>0</v>
      </c>
      <c r="S69" s="225">
        <f t="shared" si="1"/>
        <v>0</v>
      </c>
      <c r="T69" s="226">
        <f t="shared" si="2"/>
        <v>0</v>
      </c>
      <c r="V69" s="123"/>
      <c r="W69" s="123"/>
      <c r="X69" s="123"/>
      <c r="Y69" s="123"/>
      <c r="AA69" s="190" t="e">
        <f t="shared" ref="AA69:AA107" si="69">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107" si="70">IF(INT(RIGHT(D69,1))=AA69,"OK","주민오류")</f>
        <v>#VALUE!</v>
      </c>
      <c r="AC69" s="191" t="e">
        <f t="shared" ref="AC69:AC107" ca="1" si="71">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107" ca="1" si="72">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107" si="73">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107" si="74">CHOOSE(14-LEN(CLEAN(D69)),MID(D69,7,1),MID(D69,6,1),MID(D69,5,1),MID(D69,4,1))</f>
        <v>#VALUE!</v>
      </c>
      <c r="AH69" s="190" t="e">
        <f t="shared" ref="AH69:AH107" si="75">CHOOSE(AG69,"내국인","내국인","내국인","내국인","외국인","외국인","외국인","외국인")</f>
        <v>#VALUE!</v>
      </c>
      <c r="AI69" s="190" t="e">
        <f t="shared" ref="AI69:AI107" si="76">IF(AH69="외국인","고용허가체크","")</f>
        <v>#VALUE!</v>
      </c>
      <c r="AJ69" s="190" t="e">
        <f t="shared" ref="AJ69:AJ107" si="77">IF(LEN(CLEAN(D69))=12,MOD(MID(D69,7,1)*10+MID(D69,8,1),2),MOD(MID(D69,8,1)*10+MID(D69,9,1),2))</f>
        <v>#VALUE!</v>
      </c>
      <c r="AK69" s="190" t="e">
        <f t="shared" ref="AK69:AK107" si="78">IF(AJ69=0,"OK","")</f>
        <v>#VALUE!</v>
      </c>
      <c r="AL69" s="190">
        <f t="shared" ref="AL69:AL107" si="79">LEN(CLEAN(D69))</f>
        <v>0</v>
      </c>
    </row>
    <row r="70" spans="1:38" ht="23.25" customHeight="1" x14ac:dyDescent="0.15">
      <c r="A70" s="260">
        <f t="shared" ref="A70:A107" si="80">A69+1</f>
        <v>63</v>
      </c>
      <c r="B70" s="282" t="str">
        <f t="shared" si="3"/>
        <v>A팀</v>
      </c>
      <c r="C70" s="232"/>
      <c r="D70" s="233"/>
      <c r="E70" s="248" t="str">
        <f t="shared" ref="E70:E107" si="81">IF(C70="","",$E$8)</f>
        <v/>
      </c>
      <c r="F70" s="248"/>
      <c r="G70" s="246" t="str">
        <f t="shared" si="4"/>
        <v/>
      </c>
      <c r="H70" s="281" t="str">
        <f t="shared" ref="H70:H107" si="82">IF(C70="","",$H$8)</f>
        <v/>
      </c>
      <c r="I70" s="265" t="str">
        <f t="shared" ref="I70:I107" si="83">IF(C70="","",$I$8)</f>
        <v/>
      </c>
      <c r="J70" s="247" t="str">
        <f t="shared" si="5"/>
        <v/>
      </c>
      <c r="K70" s="239"/>
      <c r="L70" s="240">
        <f t="shared" si="0"/>
        <v>0</v>
      </c>
      <c r="M70" s="241">
        <f t="shared" si="6"/>
        <v>0.03</v>
      </c>
      <c r="N70" s="242">
        <f t="shared" si="65"/>
        <v>0</v>
      </c>
      <c r="O70" s="242">
        <f t="shared" si="66"/>
        <v>0</v>
      </c>
      <c r="P70" s="243">
        <f t="shared" si="67"/>
        <v>0</v>
      </c>
      <c r="Q70" s="243">
        <f t="shared" si="68"/>
        <v>0</v>
      </c>
      <c r="S70" s="225">
        <f t="shared" si="1"/>
        <v>0</v>
      </c>
      <c r="T70" s="226">
        <f t="shared" si="2"/>
        <v>0</v>
      </c>
      <c r="V70" s="123"/>
      <c r="W70" s="123"/>
      <c r="X70" s="123"/>
      <c r="Y70" s="123"/>
      <c r="AA70" s="190" t="e">
        <f t="shared" si="69"/>
        <v>#VALUE!</v>
      </c>
      <c r="AB70" s="190" t="e">
        <f t="shared" si="70"/>
        <v>#VALUE!</v>
      </c>
      <c r="AC70" s="191" t="e">
        <f t="shared" ca="1" si="71"/>
        <v>#VALUE!</v>
      </c>
      <c r="AD70" s="192">
        <f t="shared" ca="1" si="14"/>
        <v>44387</v>
      </c>
      <c r="AE70" s="191" t="e">
        <f t="shared" ca="1" si="72"/>
        <v>#VALUE!</v>
      </c>
      <c r="AF70" s="190" t="e">
        <f t="shared" si="73"/>
        <v>#VALUE!</v>
      </c>
      <c r="AG70" s="190" t="e">
        <f t="shared" si="74"/>
        <v>#VALUE!</v>
      </c>
      <c r="AH70" s="190" t="e">
        <f t="shared" si="75"/>
        <v>#VALUE!</v>
      </c>
      <c r="AI70" s="190" t="e">
        <f t="shared" si="76"/>
        <v>#VALUE!</v>
      </c>
      <c r="AJ70" s="190" t="e">
        <f t="shared" si="77"/>
        <v>#VALUE!</v>
      </c>
      <c r="AK70" s="190" t="e">
        <f t="shared" si="78"/>
        <v>#VALUE!</v>
      </c>
      <c r="AL70" s="190">
        <f t="shared" si="79"/>
        <v>0</v>
      </c>
    </row>
    <row r="71" spans="1:38" ht="23.25" customHeight="1" x14ac:dyDescent="0.15">
      <c r="A71" s="260">
        <f t="shared" si="80"/>
        <v>64</v>
      </c>
      <c r="B71" s="282" t="str">
        <f t="shared" si="3"/>
        <v>A팀</v>
      </c>
      <c r="C71" s="232"/>
      <c r="D71" s="233"/>
      <c r="E71" s="248" t="str">
        <f t="shared" si="81"/>
        <v/>
      </c>
      <c r="F71" s="248"/>
      <c r="G71" s="246" t="str">
        <f t="shared" si="4"/>
        <v/>
      </c>
      <c r="H71" s="281" t="str">
        <f t="shared" si="82"/>
        <v/>
      </c>
      <c r="I71" s="265" t="str">
        <f t="shared" si="83"/>
        <v/>
      </c>
      <c r="J71" s="247" t="str">
        <f t="shared" si="5"/>
        <v/>
      </c>
      <c r="K71" s="239"/>
      <c r="L71" s="240">
        <f t="shared" si="0"/>
        <v>0</v>
      </c>
      <c r="M71" s="241">
        <f t="shared" si="6"/>
        <v>0.03</v>
      </c>
      <c r="N71" s="242">
        <f t="shared" si="65"/>
        <v>0</v>
      </c>
      <c r="O71" s="242">
        <f t="shared" si="66"/>
        <v>0</v>
      </c>
      <c r="P71" s="243">
        <f t="shared" si="67"/>
        <v>0</v>
      </c>
      <c r="Q71" s="243">
        <f t="shared" si="68"/>
        <v>0</v>
      </c>
      <c r="S71" s="225">
        <f t="shared" si="1"/>
        <v>0</v>
      </c>
      <c r="T71" s="226">
        <f t="shared" si="2"/>
        <v>0</v>
      </c>
      <c r="V71" s="123"/>
      <c r="W71" s="123"/>
      <c r="X71" s="123"/>
      <c r="Y71" s="123"/>
      <c r="AA71" s="190" t="e">
        <f t="shared" si="69"/>
        <v>#VALUE!</v>
      </c>
      <c r="AB71" s="190" t="e">
        <f t="shared" si="70"/>
        <v>#VALUE!</v>
      </c>
      <c r="AC71" s="191" t="e">
        <f t="shared" ca="1" si="71"/>
        <v>#VALUE!</v>
      </c>
      <c r="AD71" s="192">
        <f t="shared" ca="1" si="14"/>
        <v>44387</v>
      </c>
      <c r="AE71" s="191" t="e">
        <f t="shared" ca="1" si="72"/>
        <v>#VALUE!</v>
      </c>
      <c r="AF71" s="190" t="e">
        <f t="shared" si="73"/>
        <v>#VALUE!</v>
      </c>
      <c r="AG71" s="190" t="e">
        <f t="shared" si="74"/>
        <v>#VALUE!</v>
      </c>
      <c r="AH71" s="190" t="e">
        <f t="shared" si="75"/>
        <v>#VALUE!</v>
      </c>
      <c r="AI71" s="190" t="e">
        <f t="shared" si="76"/>
        <v>#VALUE!</v>
      </c>
      <c r="AJ71" s="190" t="e">
        <f t="shared" si="77"/>
        <v>#VALUE!</v>
      </c>
      <c r="AK71" s="190" t="e">
        <f t="shared" si="78"/>
        <v>#VALUE!</v>
      </c>
      <c r="AL71" s="190">
        <f t="shared" si="79"/>
        <v>0</v>
      </c>
    </row>
    <row r="72" spans="1:38" ht="23.25" customHeight="1" x14ac:dyDescent="0.15">
      <c r="A72" s="260">
        <f t="shared" si="80"/>
        <v>65</v>
      </c>
      <c r="B72" s="282" t="str">
        <f t="shared" si="3"/>
        <v>A팀</v>
      </c>
      <c r="C72" s="232"/>
      <c r="D72" s="233"/>
      <c r="E72" s="248" t="str">
        <f t="shared" si="81"/>
        <v/>
      </c>
      <c r="F72" s="248"/>
      <c r="G72" s="246" t="str">
        <f t="shared" si="4"/>
        <v/>
      </c>
      <c r="H72" s="281" t="str">
        <f t="shared" si="82"/>
        <v/>
      </c>
      <c r="I72" s="265" t="str">
        <f t="shared" si="83"/>
        <v/>
      </c>
      <c r="J72" s="247" t="str">
        <f t="shared" si="5"/>
        <v/>
      </c>
      <c r="K72" s="239"/>
      <c r="L72" s="240">
        <f t="shared" ref="L72:L107" si="84">IF(OR($N$3=1,K72&lt;=33330),K72,TRUNC(K72/96.7%,-1))</f>
        <v>0</v>
      </c>
      <c r="M72" s="241">
        <f t="shared" si="6"/>
        <v>0.03</v>
      </c>
      <c r="N72" s="242">
        <f t="shared" si="65"/>
        <v>0</v>
      </c>
      <c r="O72" s="242">
        <f t="shared" si="66"/>
        <v>0</v>
      </c>
      <c r="P72" s="243">
        <f t="shared" si="67"/>
        <v>0</v>
      </c>
      <c r="Q72" s="243">
        <f t="shared" si="68"/>
        <v>0</v>
      </c>
      <c r="S72" s="225">
        <f t="shared" ref="S72:S107" si="85">IF($N$3=2,L72-(Q72-K72),0)</f>
        <v>0</v>
      </c>
      <c r="T72" s="226">
        <f t="shared" ref="T72:T107" si="86">IF($N$3=2,S72-L72,0)</f>
        <v>0</v>
      </c>
      <c r="V72" s="123"/>
      <c r="W72" s="123"/>
      <c r="X72" s="123"/>
      <c r="Y72" s="123"/>
      <c r="AA72" s="190" t="e">
        <f t="shared" si="69"/>
        <v>#VALUE!</v>
      </c>
      <c r="AB72" s="190" t="e">
        <f t="shared" si="70"/>
        <v>#VALUE!</v>
      </c>
      <c r="AC72" s="191" t="e">
        <f t="shared" ca="1" si="71"/>
        <v>#VALUE!</v>
      </c>
      <c r="AD72" s="192">
        <f t="shared" ca="1" si="14"/>
        <v>44387</v>
      </c>
      <c r="AE72" s="191" t="e">
        <f t="shared" ca="1" si="72"/>
        <v>#VALUE!</v>
      </c>
      <c r="AF72" s="190" t="e">
        <f t="shared" si="73"/>
        <v>#VALUE!</v>
      </c>
      <c r="AG72" s="190" t="e">
        <f t="shared" si="74"/>
        <v>#VALUE!</v>
      </c>
      <c r="AH72" s="190" t="e">
        <f t="shared" si="75"/>
        <v>#VALUE!</v>
      </c>
      <c r="AI72" s="190" t="e">
        <f t="shared" si="76"/>
        <v>#VALUE!</v>
      </c>
      <c r="AJ72" s="190" t="e">
        <f t="shared" si="77"/>
        <v>#VALUE!</v>
      </c>
      <c r="AK72" s="190" t="e">
        <f t="shared" si="78"/>
        <v>#VALUE!</v>
      </c>
      <c r="AL72" s="190">
        <f t="shared" si="79"/>
        <v>0</v>
      </c>
    </row>
    <row r="73" spans="1:38" ht="23.25" customHeight="1" x14ac:dyDescent="0.15">
      <c r="A73" s="260">
        <f t="shared" si="80"/>
        <v>66</v>
      </c>
      <c r="B73" s="282" t="str">
        <f t="shared" ref="B73:B107" si="87">$N$4</f>
        <v>A팀</v>
      </c>
      <c r="C73" s="232"/>
      <c r="D73" s="233"/>
      <c r="E73" s="248" t="str">
        <f t="shared" si="81"/>
        <v/>
      </c>
      <c r="F73" s="248"/>
      <c r="G73" s="246" t="str">
        <f t="shared" ref="G73:G107" si="88">IF(E73="","",VLOOKUP(E73,종목,2))</f>
        <v/>
      </c>
      <c r="H73" s="281" t="str">
        <f t="shared" si="82"/>
        <v/>
      </c>
      <c r="I73" s="265" t="str">
        <f t="shared" si="83"/>
        <v/>
      </c>
      <c r="J73" s="247" t="str">
        <f t="shared" ref="J73:J107" si="89">TEXT(I73,"aaa")</f>
        <v/>
      </c>
      <c r="K73" s="239"/>
      <c r="L73" s="240">
        <f t="shared" si="84"/>
        <v>0</v>
      </c>
      <c r="M73" s="241">
        <f t="shared" ref="M73:M107" si="90">$M$7</f>
        <v>0.03</v>
      </c>
      <c r="N73" s="242">
        <f t="shared" si="65"/>
        <v>0</v>
      </c>
      <c r="O73" s="242">
        <f t="shared" si="66"/>
        <v>0</v>
      </c>
      <c r="P73" s="243">
        <f t="shared" si="67"/>
        <v>0</v>
      </c>
      <c r="Q73" s="243">
        <f t="shared" si="68"/>
        <v>0</v>
      </c>
      <c r="S73" s="225">
        <f t="shared" si="85"/>
        <v>0</v>
      </c>
      <c r="T73" s="226">
        <f t="shared" si="86"/>
        <v>0</v>
      </c>
      <c r="V73" s="123"/>
      <c r="W73" s="123"/>
      <c r="X73" s="123"/>
      <c r="Y73" s="123"/>
      <c r="AA73" s="190" t="e">
        <f t="shared" si="69"/>
        <v>#VALUE!</v>
      </c>
      <c r="AB73" s="190" t="e">
        <f t="shared" si="70"/>
        <v>#VALUE!</v>
      </c>
      <c r="AC73" s="191" t="e">
        <f t="shared" ca="1" si="71"/>
        <v>#VALUE!</v>
      </c>
      <c r="AD73" s="192">
        <f t="shared" ref="AD73:AD107" ca="1" si="91">TODAY()</f>
        <v>44387</v>
      </c>
      <c r="AE73" s="191" t="e">
        <f t="shared" ca="1" si="72"/>
        <v>#VALUE!</v>
      </c>
      <c r="AF73" s="190" t="e">
        <f t="shared" si="73"/>
        <v>#VALUE!</v>
      </c>
      <c r="AG73" s="190" t="e">
        <f t="shared" si="74"/>
        <v>#VALUE!</v>
      </c>
      <c r="AH73" s="190" t="e">
        <f t="shared" si="75"/>
        <v>#VALUE!</v>
      </c>
      <c r="AI73" s="190" t="e">
        <f t="shared" si="76"/>
        <v>#VALUE!</v>
      </c>
      <c r="AJ73" s="190" t="e">
        <f t="shared" si="77"/>
        <v>#VALUE!</v>
      </c>
      <c r="AK73" s="190" t="e">
        <f t="shared" si="78"/>
        <v>#VALUE!</v>
      </c>
      <c r="AL73" s="190">
        <f t="shared" si="79"/>
        <v>0</v>
      </c>
    </row>
    <row r="74" spans="1:38" ht="23.25" customHeight="1" x14ac:dyDescent="0.15">
      <c r="A74" s="260">
        <f t="shared" si="80"/>
        <v>67</v>
      </c>
      <c r="B74" s="282" t="str">
        <f t="shared" si="87"/>
        <v>A팀</v>
      </c>
      <c r="C74" s="232"/>
      <c r="D74" s="233"/>
      <c r="E74" s="248" t="str">
        <f t="shared" si="81"/>
        <v/>
      </c>
      <c r="F74" s="248"/>
      <c r="G74" s="246" t="str">
        <f t="shared" si="88"/>
        <v/>
      </c>
      <c r="H74" s="281" t="str">
        <f t="shared" si="82"/>
        <v/>
      </c>
      <c r="I74" s="265" t="str">
        <f t="shared" si="83"/>
        <v/>
      </c>
      <c r="J74" s="247" t="str">
        <f t="shared" si="89"/>
        <v/>
      </c>
      <c r="K74" s="239"/>
      <c r="L74" s="240">
        <f t="shared" si="84"/>
        <v>0</v>
      </c>
      <c r="M74" s="241">
        <f t="shared" si="90"/>
        <v>0.03</v>
      </c>
      <c r="N74" s="242">
        <f t="shared" si="65"/>
        <v>0</v>
      </c>
      <c r="O74" s="242">
        <f t="shared" si="66"/>
        <v>0</v>
      </c>
      <c r="P74" s="243">
        <f t="shared" si="67"/>
        <v>0</v>
      </c>
      <c r="Q74" s="243">
        <f t="shared" si="68"/>
        <v>0</v>
      </c>
      <c r="S74" s="225">
        <f t="shared" si="85"/>
        <v>0</v>
      </c>
      <c r="T74" s="226">
        <f t="shared" si="86"/>
        <v>0</v>
      </c>
      <c r="V74" s="123"/>
      <c r="W74" s="123"/>
      <c r="X74" s="123"/>
      <c r="Y74" s="123"/>
      <c r="AA74" s="190" t="e">
        <f t="shared" si="69"/>
        <v>#VALUE!</v>
      </c>
      <c r="AB74" s="190" t="e">
        <f t="shared" si="70"/>
        <v>#VALUE!</v>
      </c>
      <c r="AC74" s="191" t="e">
        <f t="shared" ca="1" si="71"/>
        <v>#VALUE!</v>
      </c>
      <c r="AD74" s="192">
        <f t="shared" ca="1" si="91"/>
        <v>44387</v>
      </c>
      <c r="AE74" s="191" t="e">
        <f t="shared" ca="1" si="72"/>
        <v>#VALUE!</v>
      </c>
      <c r="AF74" s="190" t="e">
        <f t="shared" si="73"/>
        <v>#VALUE!</v>
      </c>
      <c r="AG74" s="190" t="e">
        <f t="shared" si="74"/>
        <v>#VALUE!</v>
      </c>
      <c r="AH74" s="190" t="e">
        <f t="shared" si="75"/>
        <v>#VALUE!</v>
      </c>
      <c r="AI74" s="190" t="e">
        <f t="shared" si="76"/>
        <v>#VALUE!</v>
      </c>
      <c r="AJ74" s="190" t="e">
        <f t="shared" si="77"/>
        <v>#VALUE!</v>
      </c>
      <c r="AK74" s="190" t="e">
        <f t="shared" si="78"/>
        <v>#VALUE!</v>
      </c>
      <c r="AL74" s="190">
        <f t="shared" si="79"/>
        <v>0</v>
      </c>
    </row>
    <row r="75" spans="1:38" ht="23.25" customHeight="1" x14ac:dyDescent="0.15">
      <c r="A75" s="260">
        <f t="shared" si="80"/>
        <v>68</v>
      </c>
      <c r="B75" s="282" t="str">
        <f t="shared" si="87"/>
        <v>A팀</v>
      </c>
      <c r="C75" s="232"/>
      <c r="D75" s="233"/>
      <c r="E75" s="248" t="str">
        <f t="shared" si="81"/>
        <v/>
      </c>
      <c r="F75" s="248"/>
      <c r="G75" s="246" t="str">
        <f t="shared" si="88"/>
        <v/>
      </c>
      <c r="H75" s="281" t="str">
        <f t="shared" si="82"/>
        <v/>
      </c>
      <c r="I75" s="265" t="str">
        <f t="shared" si="83"/>
        <v/>
      </c>
      <c r="J75" s="247" t="str">
        <f t="shared" si="89"/>
        <v/>
      </c>
      <c r="K75" s="239"/>
      <c r="L75" s="240">
        <f t="shared" si="84"/>
        <v>0</v>
      </c>
      <c r="M75" s="241">
        <f t="shared" si="90"/>
        <v>0.03</v>
      </c>
      <c r="N75" s="242">
        <f t="shared" si="65"/>
        <v>0</v>
      </c>
      <c r="O75" s="242">
        <f t="shared" si="66"/>
        <v>0</v>
      </c>
      <c r="P75" s="243">
        <f t="shared" si="67"/>
        <v>0</v>
      </c>
      <c r="Q75" s="243">
        <f t="shared" si="68"/>
        <v>0</v>
      </c>
      <c r="S75" s="225">
        <f t="shared" si="85"/>
        <v>0</v>
      </c>
      <c r="T75" s="226">
        <f t="shared" si="86"/>
        <v>0</v>
      </c>
      <c r="V75" s="123"/>
      <c r="W75" s="123"/>
      <c r="X75" s="123"/>
      <c r="Y75" s="123"/>
      <c r="AA75" s="190" t="e">
        <f t="shared" si="69"/>
        <v>#VALUE!</v>
      </c>
      <c r="AB75" s="190" t="e">
        <f t="shared" si="70"/>
        <v>#VALUE!</v>
      </c>
      <c r="AC75" s="191" t="e">
        <f t="shared" ca="1" si="71"/>
        <v>#VALUE!</v>
      </c>
      <c r="AD75" s="192">
        <f t="shared" ca="1" si="91"/>
        <v>44387</v>
      </c>
      <c r="AE75" s="191" t="e">
        <f t="shared" ca="1" si="72"/>
        <v>#VALUE!</v>
      </c>
      <c r="AF75" s="190" t="e">
        <f t="shared" si="73"/>
        <v>#VALUE!</v>
      </c>
      <c r="AG75" s="190" t="e">
        <f t="shared" si="74"/>
        <v>#VALUE!</v>
      </c>
      <c r="AH75" s="190" t="e">
        <f t="shared" si="75"/>
        <v>#VALUE!</v>
      </c>
      <c r="AI75" s="190" t="e">
        <f t="shared" si="76"/>
        <v>#VALUE!</v>
      </c>
      <c r="AJ75" s="190" t="e">
        <f t="shared" si="77"/>
        <v>#VALUE!</v>
      </c>
      <c r="AK75" s="190" t="e">
        <f t="shared" si="78"/>
        <v>#VALUE!</v>
      </c>
      <c r="AL75" s="190">
        <f t="shared" si="79"/>
        <v>0</v>
      </c>
    </row>
    <row r="76" spans="1:38" ht="23.25" customHeight="1" x14ac:dyDescent="0.15">
      <c r="A76" s="260">
        <f t="shared" si="80"/>
        <v>69</v>
      </c>
      <c r="B76" s="282" t="str">
        <f t="shared" si="87"/>
        <v>A팀</v>
      </c>
      <c r="C76" s="232"/>
      <c r="D76" s="233"/>
      <c r="E76" s="248" t="str">
        <f t="shared" si="81"/>
        <v/>
      </c>
      <c r="F76" s="248"/>
      <c r="G76" s="246" t="str">
        <f t="shared" si="88"/>
        <v/>
      </c>
      <c r="H76" s="281" t="str">
        <f t="shared" si="82"/>
        <v/>
      </c>
      <c r="I76" s="265" t="str">
        <f t="shared" si="83"/>
        <v/>
      </c>
      <c r="J76" s="247" t="str">
        <f t="shared" si="89"/>
        <v/>
      </c>
      <c r="K76" s="239"/>
      <c r="L76" s="240">
        <f t="shared" si="84"/>
        <v>0</v>
      </c>
      <c r="M76" s="241">
        <f t="shared" si="90"/>
        <v>0.03</v>
      </c>
      <c r="N76" s="242">
        <f t="shared" si="65"/>
        <v>0</v>
      </c>
      <c r="O76" s="242">
        <f t="shared" si="66"/>
        <v>0</v>
      </c>
      <c r="P76" s="243">
        <f t="shared" si="67"/>
        <v>0</v>
      </c>
      <c r="Q76" s="243">
        <f t="shared" si="68"/>
        <v>0</v>
      </c>
      <c r="S76" s="225">
        <f t="shared" si="85"/>
        <v>0</v>
      </c>
      <c r="T76" s="226">
        <f t="shared" si="86"/>
        <v>0</v>
      </c>
      <c r="V76" s="123"/>
      <c r="W76" s="123"/>
      <c r="X76" s="123"/>
      <c r="Y76" s="123"/>
      <c r="AA76" s="190" t="e">
        <f t="shared" si="69"/>
        <v>#VALUE!</v>
      </c>
      <c r="AB76" s="190" t="e">
        <f t="shared" si="70"/>
        <v>#VALUE!</v>
      </c>
      <c r="AC76" s="191" t="e">
        <f t="shared" ca="1" si="71"/>
        <v>#VALUE!</v>
      </c>
      <c r="AD76" s="192">
        <f t="shared" ca="1" si="91"/>
        <v>44387</v>
      </c>
      <c r="AE76" s="191" t="e">
        <f t="shared" ca="1" si="72"/>
        <v>#VALUE!</v>
      </c>
      <c r="AF76" s="190" t="e">
        <f t="shared" si="73"/>
        <v>#VALUE!</v>
      </c>
      <c r="AG76" s="190" t="e">
        <f t="shared" si="74"/>
        <v>#VALUE!</v>
      </c>
      <c r="AH76" s="190" t="e">
        <f t="shared" si="75"/>
        <v>#VALUE!</v>
      </c>
      <c r="AI76" s="190" t="e">
        <f t="shared" si="76"/>
        <v>#VALUE!</v>
      </c>
      <c r="AJ76" s="190" t="e">
        <f t="shared" si="77"/>
        <v>#VALUE!</v>
      </c>
      <c r="AK76" s="190" t="e">
        <f t="shared" si="78"/>
        <v>#VALUE!</v>
      </c>
      <c r="AL76" s="190">
        <f t="shared" si="79"/>
        <v>0</v>
      </c>
    </row>
    <row r="77" spans="1:38" ht="23.25" customHeight="1" x14ac:dyDescent="0.15">
      <c r="A77" s="260">
        <f t="shared" si="80"/>
        <v>70</v>
      </c>
      <c r="B77" s="282" t="str">
        <f t="shared" si="87"/>
        <v>A팀</v>
      </c>
      <c r="C77" s="232"/>
      <c r="D77" s="233"/>
      <c r="E77" s="248" t="str">
        <f t="shared" si="81"/>
        <v/>
      </c>
      <c r="F77" s="248"/>
      <c r="G77" s="246" t="str">
        <f t="shared" si="88"/>
        <v/>
      </c>
      <c r="H77" s="281" t="str">
        <f t="shared" si="82"/>
        <v/>
      </c>
      <c r="I77" s="265" t="str">
        <f t="shared" si="83"/>
        <v/>
      </c>
      <c r="J77" s="247" t="str">
        <f t="shared" si="89"/>
        <v/>
      </c>
      <c r="K77" s="239"/>
      <c r="L77" s="240">
        <f t="shared" si="84"/>
        <v>0</v>
      </c>
      <c r="M77" s="241">
        <f t="shared" si="90"/>
        <v>0.03</v>
      </c>
      <c r="N77" s="242">
        <f t="shared" si="65"/>
        <v>0</v>
      </c>
      <c r="O77" s="242">
        <f t="shared" si="66"/>
        <v>0</v>
      </c>
      <c r="P77" s="243">
        <f t="shared" si="67"/>
        <v>0</v>
      </c>
      <c r="Q77" s="243">
        <f t="shared" si="68"/>
        <v>0</v>
      </c>
      <c r="S77" s="225">
        <f t="shared" si="85"/>
        <v>0</v>
      </c>
      <c r="T77" s="226">
        <f t="shared" si="86"/>
        <v>0</v>
      </c>
      <c r="V77" s="123"/>
      <c r="W77" s="123"/>
      <c r="X77" s="123"/>
      <c r="Y77" s="123"/>
      <c r="AA77" s="190" t="e">
        <f t="shared" si="69"/>
        <v>#VALUE!</v>
      </c>
      <c r="AB77" s="190" t="e">
        <f t="shared" si="70"/>
        <v>#VALUE!</v>
      </c>
      <c r="AC77" s="191" t="e">
        <f t="shared" ca="1" si="71"/>
        <v>#VALUE!</v>
      </c>
      <c r="AD77" s="192">
        <f t="shared" ca="1" si="91"/>
        <v>44387</v>
      </c>
      <c r="AE77" s="191" t="e">
        <f t="shared" ca="1" si="72"/>
        <v>#VALUE!</v>
      </c>
      <c r="AF77" s="190" t="e">
        <f t="shared" si="73"/>
        <v>#VALUE!</v>
      </c>
      <c r="AG77" s="190" t="e">
        <f t="shared" si="74"/>
        <v>#VALUE!</v>
      </c>
      <c r="AH77" s="190" t="e">
        <f t="shared" si="75"/>
        <v>#VALUE!</v>
      </c>
      <c r="AI77" s="190" t="e">
        <f t="shared" si="76"/>
        <v>#VALUE!</v>
      </c>
      <c r="AJ77" s="190" t="e">
        <f t="shared" si="77"/>
        <v>#VALUE!</v>
      </c>
      <c r="AK77" s="190" t="e">
        <f t="shared" si="78"/>
        <v>#VALUE!</v>
      </c>
      <c r="AL77" s="190">
        <f t="shared" si="79"/>
        <v>0</v>
      </c>
    </row>
    <row r="78" spans="1:38" ht="23.25" customHeight="1" x14ac:dyDescent="0.15">
      <c r="A78" s="260">
        <f t="shared" si="80"/>
        <v>71</v>
      </c>
      <c r="B78" s="282" t="str">
        <f t="shared" si="87"/>
        <v>A팀</v>
      </c>
      <c r="C78" s="232"/>
      <c r="D78" s="233"/>
      <c r="E78" s="248" t="str">
        <f t="shared" si="81"/>
        <v/>
      </c>
      <c r="F78" s="248"/>
      <c r="G78" s="246" t="str">
        <f t="shared" si="88"/>
        <v/>
      </c>
      <c r="H78" s="281" t="str">
        <f t="shared" si="82"/>
        <v/>
      </c>
      <c r="I78" s="265" t="str">
        <f t="shared" si="83"/>
        <v/>
      </c>
      <c r="J78" s="247" t="str">
        <f t="shared" si="89"/>
        <v/>
      </c>
      <c r="K78" s="239"/>
      <c r="L78" s="240">
        <f t="shared" si="84"/>
        <v>0</v>
      </c>
      <c r="M78" s="241">
        <f t="shared" si="90"/>
        <v>0.03</v>
      </c>
      <c r="N78" s="242">
        <f t="shared" si="65"/>
        <v>0</v>
      </c>
      <c r="O78" s="242">
        <f t="shared" si="66"/>
        <v>0</v>
      </c>
      <c r="P78" s="243">
        <f t="shared" si="67"/>
        <v>0</v>
      </c>
      <c r="Q78" s="243">
        <f t="shared" si="68"/>
        <v>0</v>
      </c>
      <c r="S78" s="225">
        <f t="shared" si="85"/>
        <v>0</v>
      </c>
      <c r="T78" s="226">
        <f t="shared" si="86"/>
        <v>0</v>
      </c>
      <c r="V78" s="123"/>
      <c r="W78" s="123"/>
      <c r="X78" s="123"/>
      <c r="Y78" s="123"/>
      <c r="AA78" s="190" t="e">
        <f t="shared" si="69"/>
        <v>#VALUE!</v>
      </c>
      <c r="AB78" s="190" t="e">
        <f t="shared" si="70"/>
        <v>#VALUE!</v>
      </c>
      <c r="AC78" s="191" t="e">
        <f t="shared" ca="1" si="71"/>
        <v>#VALUE!</v>
      </c>
      <c r="AD78" s="192">
        <f t="shared" ca="1" si="91"/>
        <v>44387</v>
      </c>
      <c r="AE78" s="191" t="e">
        <f t="shared" ca="1" si="72"/>
        <v>#VALUE!</v>
      </c>
      <c r="AF78" s="190" t="e">
        <f t="shared" si="73"/>
        <v>#VALUE!</v>
      </c>
      <c r="AG78" s="190" t="e">
        <f t="shared" si="74"/>
        <v>#VALUE!</v>
      </c>
      <c r="AH78" s="190" t="e">
        <f t="shared" si="75"/>
        <v>#VALUE!</v>
      </c>
      <c r="AI78" s="190" t="e">
        <f t="shared" si="76"/>
        <v>#VALUE!</v>
      </c>
      <c r="AJ78" s="190" t="e">
        <f t="shared" si="77"/>
        <v>#VALUE!</v>
      </c>
      <c r="AK78" s="190" t="e">
        <f t="shared" si="78"/>
        <v>#VALUE!</v>
      </c>
      <c r="AL78" s="190">
        <f t="shared" si="79"/>
        <v>0</v>
      </c>
    </row>
    <row r="79" spans="1:38" ht="23.25" customHeight="1" x14ac:dyDescent="0.15">
      <c r="A79" s="260">
        <f t="shared" si="80"/>
        <v>72</v>
      </c>
      <c r="B79" s="282" t="str">
        <f t="shared" si="87"/>
        <v>A팀</v>
      </c>
      <c r="C79" s="232"/>
      <c r="D79" s="233"/>
      <c r="E79" s="248" t="str">
        <f t="shared" si="81"/>
        <v/>
      </c>
      <c r="F79" s="248"/>
      <c r="G79" s="246" t="str">
        <f t="shared" si="88"/>
        <v/>
      </c>
      <c r="H79" s="281" t="str">
        <f t="shared" si="82"/>
        <v/>
      </c>
      <c r="I79" s="265" t="str">
        <f t="shared" si="83"/>
        <v/>
      </c>
      <c r="J79" s="247" t="str">
        <f t="shared" si="89"/>
        <v/>
      </c>
      <c r="K79" s="239"/>
      <c r="L79" s="240">
        <f t="shared" si="84"/>
        <v>0</v>
      </c>
      <c r="M79" s="241">
        <f t="shared" si="90"/>
        <v>0.03</v>
      </c>
      <c r="N79" s="242">
        <f t="shared" si="65"/>
        <v>0</v>
      </c>
      <c r="O79" s="242">
        <f t="shared" si="66"/>
        <v>0</v>
      </c>
      <c r="P79" s="243">
        <f t="shared" si="67"/>
        <v>0</v>
      </c>
      <c r="Q79" s="243">
        <f t="shared" si="68"/>
        <v>0</v>
      </c>
      <c r="S79" s="225">
        <f t="shared" si="85"/>
        <v>0</v>
      </c>
      <c r="T79" s="226">
        <f t="shared" si="86"/>
        <v>0</v>
      </c>
      <c r="V79" s="123"/>
      <c r="W79" s="123"/>
      <c r="X79" s="123"/>
      <c r="Y79" s="123"/>
      <c r="AA79" s="190" t="e">
        <f t="shared" si="69"/>
        <v>#VALUE!</v>
      </c>
      <c r="AB79" s="190" t="e">
        <f t="shared" si="70"/>
        <v>#VALUE!</v>
      </c>
      <c r="AC79" s="191" t="e">
        <f t="shared" ca="1" si="71"/>
        <v>#VALUE!</v>
      </c>
      <c r="AD79" s="192">
        <f t="shared" ca="1" si="91"/>
        <v>44387</v>
      </c>
      <c r="AE79" s="191" t="e">
        <f t="shared" ca="1" si="72"/>
        <v>#VALUE!</v>
      </c>
      <c r="AF79" s="190" t="e">
        <f t="shared" si="73"/>
        <v>#VALUE!</v>
      </c>
      <c r="AG79" s="190" t="e">
        <f t="shared" si="74"/>
        <v>#VALUE!</v>
      </c>
      <c r="AH79" s="190" t="e">
        <f t="shared" si="75"/>
        <v>#VALUE!</v>
      </c>
      <c r="AI79" s="190" t="e">
        <f t="shared" si="76"/>
        <v>#VALUE!</v>
      </c>
      <c r="AJ79" s="190" t="e">
        <f t="shared" si="77"/>
        <v>#VALUE!</v>
      </c>
      <c r="AK79" s="190" t="e">
        <f t="shared" si="78"/>
        <v>#VALUE!</v>
      </c>
      <c r="AL79" s="190">
        <f t="shared" si="79"/>
        <v>0</v>
      </c>
    </row>
    <row r="80" spans="1:38" ht="23.25" customHeight="1" x14ac:dyDescent="0.15">
      <c r="A80" s="260">
        <f t="shared" si="80"/>
        <v>73</v>
      </c>
      <c r="B80" s="282" t="str">
        <f t="shared" si="87"/>
        <v>A팀</v>
      </c>
      <c r="C80" s="232"/>
      <c r="D80" s="233"/>
      <c r="E80" s="248" t="str">
        <f t="shared" si="81"/>
        <v/>
      </c>
      <c r="F80" s="248"/>
      <c r="G80" s="246" t="str">
        <f t="shared" si="88"/>
        <v/>
      </c>
      <c r="H80" s="281" t="str">
        <f t="shared" si="82"/>
        <v/>
      </c>
      <c r="I80" s="265" t="str">
        <f t="shared" si="83"/>
        <v/>
      </c>
      <c r="J80" s="247" t="str">
        <f t="shared" si="89"/>
        <v/>
      </c>
      <c r="K80" s="239"/>
      <c r="L80" s="240">
        <f t="shared" si="84"/>
        <v>0</v>
      </c>
      <c r="M80" s="241">
        <f t="shared" si="90"/>
        <v>0.03</v>
      </c>
      <c r="N80" s="242">
        <f t="shared" si="65"/>
        <v>0</v>
      </c>
      <c r="O80" s="242">
        <f t="shared" si="66"/>
        <v>0</v>
      </c>
      <c r="P80" s="243">
        <f t="shared" si="67"/>
        <v>0</v>
      </c>
      <c r="Q80" s="243">
        <f t="shared" si="68"/>
        <v>0</v>
      </c>
      <c r="S80" s="225">
        <f t="shared" si="85"/>
        <v>0</v>
      </c>
      <c r="T80" s="226">
        <f t="shared" si="86"/>
        <v>0</v>
      </c>
      <c r="V80" s="123"/>
      <c r="W80" s="123"/>
      <c r="X80" s="123"/>
      <c r="Y80" s="123"/>
      <c r="AA80" s="190" t="e">
        <f t="shared" si="69"/>
        <v>#VALUE!</v>
      </c>
      <c r="AB80" s="190" t="e">
        <f t="shared" si="70"/>
        <v>#VALUE!</v>
      </c>
      <c r="AC80" s="191" t="e">
        <f t="shared" ca="1" si="71"/>
        <v>#VALUE!</v>
      </c>
      <c r="AD80" s="192">
        <f t="shared" ca="1" si="91"/>
        <v>44387</v>
      </c>
      <c r="AE80" s="191" t="e">
        <f t="shared" ca="1" si="72"/>
        <v>#VALUE!</v>
      </c>
      <c r="AF80" s="190" t="e">
        <f t="shared" si="73"/>
        <v>#VALUE!</v>
      </c>
      <c r="AG80" s="190" t="e">
        <f t="shared" si="74"/>
        <v>#VALUE!</v>
      </c>
      <c r="AH80" s="190" t="e">
        <f t="shared" si="75"/>
        <v>#VALUE!</v>
      </c>
      <c r="AI80" s="190" t="e">
        <f t="shared" si="76"/>
        <v>#VALUE!</v>
      </c>
      <c r="AJ80" s="190" t="e">
        <f t="shared" si="77"/>
        <v>#VALUE!</v>
      </c>
      <c r="AK80" s="190" t="e">
        <f t="shared" si="78"/>
        <v>#VALUE!</v>
      </c>
      <c r="AL80" s="190">
        <f t="shared" si="79"/>
        <v>0</v>
      </c>
    </row>
    <row r="81" spans="1:38" ht="23.25" customHeight="1" x14ac:dyDescent="0.15">
      <c r="A81" s="260">
        <f t="shared" si="80"/>
        <v>74</v>
      </c>
      <c r="B81" s="282" t="str">
        <f t="shared" si="87"/>
        <v>A팀</v>
      </c>
      <c r="C81" s="232"/>
      <c r="D81" s="233"/>
      <c r="E81" s="248" t="str">
        <f t="shared" si="81"/>
        <v/>
      </c>
      <c r="F81" s="248"/>
      <c r="G81" s="246" t="str">
        <f t="shared" si="88"/>
        <v/>
      </c>
      <c r="H81" s="281" t="str">
        <f t="shared" si="82"/>
        <v/>
      </c>
      <c r="I81" s="265" t="str">
        <f t="shared" si="83"/>
        <v/>
      </c>
      <c r="J81" s="247" t="str">
        <f t="shared" si="89"/>
        <v/>
      </c>
      <c r="K81" s="239"/>
      <c r="L81" s="240">
        <f t="shared" si="84"/>
        <v>0</v>
      </c>
      <c r="M81" s="241">
        <f t="shared" si="90"/>
        <v>0.03</v>
      </c>
      <c r="N81" s="242">
        <f t="shared" si="65"/>
        <v>0</v>
      </c>
      <c r="O81" s="242">
        <f t="shared" si="66"/>
        <v>0</v>
      </c>
      <c r="P81" s="243">
        <f t="shared" si="67"/>
        <v>0</v>
      </c>
      <c r="Q81" s="243">
        <f t="shared" si="68"/>
        <v>0</v>
      </c>
      <c r="S81" s="225">
        <f t="shared" si="85"/>
        <v>0</v>
      </c>
      <c r="T81" s="226">
        <f t="shared" si="86"/>
        <v>0</v>
      </c>
      <c r="V81" s="123"/>
      <c r="W81" s="123"/>
      <c r="X81" s="123"/>
      <c r="Y81" s="123"/>
      <c r="AA81" s="190" t="e">
        <f t="shared" si="69"/>
        <v>#VALUE!</v>
      </c>
      <c r="AB81" s="190" t="e">
        <f t="shared" si="70"/>
        <v>#VALUE!</v>
      </c>
      <c r="AC81" s="191" t="e">
        <f t="shared" ca="1" si="71"/>
        <v>#VALUE!</v>
      </c>
      <c r="AD81" s="192">
        <f t="shared" ca="1" si="91"/>
        <v>44387</v>
      </c>
      <c r="AE81" s="191" t="e">
        <f t="shared" ca="1" si="72"/>
        <v>#VALUE!</v>
      </c>
      <c r="AF81" s="190" t="e">
        <f t="shared" si="73"/>
        <v>#VALUE!</v>
      </c>
      <c r="AG81" s="190" t="e">
        <f t="shared" si="74"/>
        <v>#VALUE!</v>
      </c>
      <c r="AH81" s="190" t="e">
        <f t="shared" si="75"/>
        <v>#VALUE!</v>
      </c>
      <c r="AI81" s="190" t="e">
        <f t="shared" si="76"/>
        <v>#VALUE!</v>
      </c>
      <c r="AJ81" s="190" t="e">
        <f t="shared" si="77"/>
        <v>#VALUE!</v>
      </c>
      <c r="AK81" s="190" t="e">
        <f t="shared" si="78"/>
        <v>#VALUE!</v>
      </c>
      <c r="AL81" s="190">
        <f t="shared" si="79"/>
        <v>0</v>
      </c>
    </row>
    <row r="82" spans="1:38" ht="23.25" customHeight="1" x14ac:dyDescent="0.15">
      <c r="A82" s="260">
        <f t="shared" si="80"/>
        <v>75</v>
      </c>
      <c r="B82" s="282" t="str">
        <f t="shared" si="87"/>
        <v>A팀</v>
      </c>
      <c r="C82" s="232"/>
      <c r="D82" s="233"/>
      <c r="E82" s="248" t="str">
        <f t="shared" si="81"/>
        <v/>
      </c>
      <c r="F82" s="248"/>
      <c r="G82" s="246" t="str">
        <f t="shared" si="88"/>
        <v/>
      </c>
      <c r="H82" s="281" t="str">
        <f t="shared" si="82"/>
        <v/>
      </c>
      <c r="I82" s="265" t="str">
        <f t="shared" si="83"/>
        <v/>
      </c>
      <c r="J82" s="247" t="str">
        <f t="shared" si="89"/>
        <v/>
      </c>
      <c r="K82" s="239"/>
      <c r="L82" s="240">
        <f t="shared" si="84"/>
        <v>0</v>
      </c>
      <c r="M82" s="241">
        <f t="shared" si="90"/>
        <v>0.03</v>
      </c>
      <c r="N82" s="242">
        <f t="shared" si="65"/>
        <v>0</v>
      </c>
      <c r="O82" s="242">
        <f t="shared" si="66"/>
        <v>0</v>
      </c>
      <c r="P82" s="243">
        <f t="shared" si="67"/>
        <v>0</v>
      </c>
      <c r="Q82" s="243">
        <f t="shared" si="68"/>
        <v>0</v>
      </c>
      <c r="S82" s="225">
        <f t="shared" si="85"/>
        <v>0</v>
      </c>
      <c r="T82" s="226">
        <f t="shared" si="86"/>
        <v>0</v>
      </c>
      <c r="V82" s="123"/>
      <c r="W82" s="123"/>
      <c r="X82" s="123"/>
      <c r="Y82" s="123"/>
      <c r="AA82" s="190" t="e">
        <f t="shared" si="69"/>
        <v>#VALUE!</v>
      </c>
      <c r="AB82" s="190" t="e">
        <f t="shared" si="70"/>
        <v>#VALUE!</v>
      </c>
      <c r="AC82" s="191" t="e">
        <f t="shared" ca="1" si="71"/>
        <v>#VALUE!</v>
      </c>
      <c r="AD82" s="192">
        <f t="shared" ca="1" si="91"/>
        <v>44387</v>
      </c>
      <c r="AE82" s="191" t="e">
        <f t="shared" ca="1" si="72"/>
        <v>#VALUE!</v>
      </c>
      <c r="AF82" s="190" t="e">
        <f t="shared" si="73"/>
        <v>#VALUE!</v>
      </c>
      <c r="AG82" s="190" t="e">
        <f t="shared" si="74"/>
        <v>#VALUE!</v>
      </c>
      <c r="AH82" s="190" t="e">
        <f t="shared" si="75"/>
        <v>#VALUE!</v>
      </c>
      <c r="AI82" s="190" t="e">
        <f t="shared" si="76"/>
        <v>#VALUE!</v>
      </c>
      <c r="AJ82" s="190" t="e">
        <f t="shared" si="77"/>
        <v>#VALUE!</v>
      </c>
      <c r="AK82" s="190" t="e">
        <f t="shared" si="78"/>
        <v>#VALUE!</v>
      </c>
      <c r="AL82" s="190">
        <f t="shared" si="79"/>
        <v>0</v>
      </c>
    </row>
    <row r="83" spans="1:38" ht="23.25" customHeight="1" x14ac:dyDescent="0.15">
      <c r="A83" s="260">
        <f t="shared" si="80"/>
        <v>76</v>
      </c>
      <c r="B83" s="282" t="str">
        <f t="shared" si="87"/>
        <v>A팀</v>
      </c>
      <c r="C83" s="232"/>
      <c r="D83" s="233"/>
      <c r="E83" s="248" t="str">
        <f t="shared" si="81"/>
        <v/>
      </c>
      <c r="F83" s="248"/>
      <c r="G83" s="246" t="str">
        <f t="shared" si="88"/>
        <v/>
      </c>
      <c r="H83" s="281" t="str">
        <f t="shared" si="82"/>
        <v/>
      </c>
      <c r="I83" s="265" t="str">
        <f t="shared" si="83"/>
        <v/>
      </c>
      <c r="J83" s="247" t="str">
        <f t="shared" si="89"/>
        <v/>
      </c>
      <c r="K83" s="239"/>
      <c r="L83" s="240">
        <f t="shared" si="84"/>
        <v>0</v>
      </c>
      <c r="M83" s="241">
        <f t="shared" si="90"/>
        <v>0.03</v>
      </c>
      <c r="N83" s="242">
        <f t="shared" si="65"/>
        <v>0</v>
      </c>
      <c r="O83" s="242">
        <f t="shared" si="66"/>
        <v>0</v>
      </c>
      <c r="P83" s="243">
        <f t="shared" si="67"/>
        <v>0</v>
      </c>
      <c r="Q83" s="243">
        <f t="shared" si="68"/>
        <v>0</v>
      </c>
      <c r="S83" s="225">
        <f t="shared" si="85"/>
        <v>0</v>
      </c>
      <c r="T83" s="226">
        <f t="shared" si="86"/>
        <v>0</v>
      </c>
      <c r="V83" s="123"/>
      <c r="W83" s="123"/>
      <c r="X83" s="123"/>
      <c r="Y83" s="123"/>
      <c r="AA83" s="190" t="e">
        <f t="shared" si="69"/>
        <v>#VALUE!</v>
      </c>
      <c r="AB83" s="190" t="e">
        <f t="shared" si="70"/>
        <v>#VALUE!</v>
      </c>
      <c r="AC83" s="191" t="e">
        <f t="shared" ca="1" si="71"/>
        <v>#VALUE!</v>
      </c>
      <c r="AD83" s="192">
        <f t="shared" ca="1" si="91"/>
        <v>44387</v>
      </c>
      <c r="AE83" s="191" t="e">
        <f t="shared" ca="1" si="72"/>
        <v>#VALUE!</v>
      </c>
      <c r="AF83" s="190" t="e">
        <f t="shared" si="73"/>
        <v>#VALUE!</v>
      </c>
      <c r="AG83" s="190" t="e">
        <f t="shared" si="74"/>
        <v>#VALUE!</v>
      </c>
      <c r="AH83" s="190" t="e">
        <f t="shared" si="75"/>
        <v>#VALUE!</v>
      </c>
      <c r="AI83" s="190" t="e">
        <f t="shared" si="76"/>
        <v>#VALUE!</v>
      </c>
      <c r="AJ83" s="190" t="e">
        <f t="shared" si="77"/>
        <v>#VALUE!</v>
      </c>
      <c r="AK83" s="190" t="e">
        <f t="shared" si="78"/>
        <v>#VALUE!</v>
      </c>
      <c r="AL83" s="190">
        <f t="shared" si="79"/>
        <v>0</v>
      </c>
    </row>
    <row r="84" spans="1:38" ht="23.25" customHeight="1" x14ac:dyDescent="0.15">
      <c r="A84" s="260">
        <f t="shared" si="80"/>
        <v>77</v>
      </c>
      <c r="B84" s="282" t="str">
        <f t="shared" si="87"/>
        <v>A팀</v>
      </c>
      <c r="C84" s="232"/>
      <c r="D84" s="233"/>
      <c r="E84" s="248" t="str">
        <f t="shared" si="81"/>
        <v/>
      </c>
      <c r="F84" s="248"/>
      <c r="G84" s="246" t="str">
        <f t="shared" si="88"/>
        <v/>
      </c>
      <c r="H84" s="281" t="str">
        <f t="shared" si="82"/>
        <v/>
      </c>
      <c r="I84" s="265" t="str">
        <f t="shared" si="83"/>
        <v/>
      </c>
      <c r="J84" s="247" t="str">
        <f t="shared" si="89"/>
        <v/>
      </c>
      <c r="K84" s="239"/>
      <c r="L84" s="240">
        <f t="shared" si="84"/>
        <v>0</v>
      </c>
      <c r="M84" s="241">
        <f t="shared" si="90"/>
        <v>0.03</v>
      </c>
      <c r="N84" s="242">
        <f t="shared" si="65"/>
        <v>0</v>
      </c>
      <c r="O84" s="242">
        <f t="shared" si="66"/>
        <v>0</v>
      </c>
      <c r="P84" s="243">
        <f t="shared" si="67"/>
        <v>0</v>
      </c>
      <c r="Q84" s="243">
        <f t="shared" si="68"/>
        <v>0</v>
      </c>
      <c r="S84" s="225">
        <f t="shared" si="85"/>
        <v>0</v>
      </c>
      <c r="T84" s="226">
        <f t="shared" si="86"/>
        <v>0</v>
      </c>
      <c r="V84" s="123"/>
      <c r="W84" s="123"/>
      <c r="X84" s="123"/>
      <c r="Y84" s="123"/>
      <c r="AA84" s="190" t="e">
        <f t="shared" si="69"/>
        <v>#VALUE!</v>
      </c>
      <c r="AB84" s="190" t="e">
        <f t="shared" si="70"/>
        <v>#VALUE!</v>
      </c>
      <c r="AC84" s="191" t="e">
        <f t="shared" ca="1" si="71"/>
        <v>#VALUE!</v>
      </c>
      <c r="AD84" s="192">
        <f t="shared" ca="1" si="91"/>
        <v>44387</v>
      </c>
      <c r="AE84" s="191" t="e">
        <f t="shared" ca="1" si="72"/>
        <v>#VALUE!</v>
      </c>
      <c r="AF84" s="190" t="e">
        <f t="shared" si="73"/>
        <v>#VALUE!</v>
      </c>
      <c r="AG84" s="190" t="e">
        <f t="shared" si="74"/>
        <v>#VALUE!</v>
      </c>
      <c r="AH84" s="190" t="e">
        <f t="shared" si="75"/>
        <v>#VALUE!</v>
      </c>
      <c r="AI84" s="190" t="e">
        <f t="shared" si="76"/>
        <v>#VALUE!</v>
      </c>
      <c r="AJ84" s="190" t="e">
        <f t="shared" si="77"/>
        <v>#VALUE!</v>
      </c>
      <c r="AK84" s="190" t="e">
        <f t="shared" si="78"/>
        <v>#VALUE!</v>
      </c>
      <c r="AL84" s="190">
        <f t="shared" si="79"/>
        <v>0</v>
      </c>
    </row>
    <row r="85" spans="1:38" ht="23.25" customHeight="1" x14ac:dyDescent="0.15">
      <c r="A85" s="260">
        <f t="shared" si="80"/>
        <v>78</v>
      </c>
      <c r="B85" s="282" t="str">
        <f t="shared" si="87"/>
        <v>A팀</v>
      </c>
      <c r="C85" s="232"/>
      <c r="D85" s="233"/>
      <c r="E85" s="248" t="str">
        <f t="shared" si="81"/>
        <v/>
      </c>
      <c r="F85" s="248"/>
      <c r="G85" s="246" t="str">
        <f t="shared" si="88"/>
        <v/>
      </c>
      <c r="H85" s="281" t="str">
        <f t="shared" si="82"/>
        <v/>
      </c>
      <c r="I85" s="265" t="str">
        <f t="shared" si="83"/>
        <v/>
      </c>
      <c r="J85" s="247" t="str">
        <f t="shared" si="89"/>
        <v/>
      </c>
      <c r="K85" s="239"/>
      <c r="L85" s="240">
        <f t="shared" si="84"/>
        <v>0</v>
      </c>
      <c r="M85" s="241">
        <f t="shared" si="90"/>
        <v>0.03</v>
      </c>
      <c r="N85" s="242">
        <f t="shared" si="65"/>
        <v>0</v>
      </c>
      <c r="O85" s="242">
        <f t="shared" si="66"/>
        <v>0</v>
      </c>
      <c r="P85" s="243">
        <f t="shared" si="67"/>
        <v>0</v>
      </c>
      <c r="Q85" s="243">
        <f t="shared" si="68"/>
        <v>0</v>
      </c>
      <c r="S85" s="225">
        <f t="shared" si="85"/>
        <v>0</v>
      </c>
      <c r="T85" s="226">
        <f t="shared" si="86"/>
        <v>0</v>
      </c>
      <c r="V85" s="123"/>
      <c r="W85" s="123"/>
      <c r="X85" s="123"/>
      <c r="Y85" s="123"/>
      <c r="AA85" s="190" t="e">
        <f t="shared" si="69"/>
        <v>#VALUE!</v>
      </c>
      <c r="AB85" s="190" t="e">
        <f t="shared" si="70"/>
        <v>#VALUE!</v>
      </c>
      <c r="AC85" s="191" t="e">
        <f t="shared" ca="1" si="71"/>
        <v>#VALUE!</v>
      </c>
      <c r="AD85" s="192">
        <f t="shared" ca="1" si="91"/>
        <v>44387</v>
      </c>
      <c r="AE85" s="191" t="e">
        <f t="shared" ca="1" si="72"/>
        <v>#VALUE!</v>
      </c>
      <c r="AF85" s="190" t="e">
        <f t="shared" si="73"/>
        <v>#VALUE!</v>
      </c>
      <c r="AG85" s="190" t="e">
        <f t="shared" si="74"/>
        <v>#VALUE!</v>
      </c>
      <c r="AH85" s="190" t="e">
        <f t="shared" si="75"/>
        <v>#VALUE!</v>
      </c>
      <c r="AI85" s="190" t="e">
        <f t="shared" si="76"/>
        <v>#VALUE!</v>
      </c>
      <c r="AJ85" s="190" t="e">
        <f t="shared" si="77"/>
        <v>#VALUE!</v>
      </c>
      <c r="AK85" s="190" t="e">
        <f t="shared" si="78"/>
        <v>#VALUE!</v>
      </c>
      <c r="AL85" s="190">
        <f t="shared" si="79"/>
        <v>0</v>
      </c>
    </row>
    <row r="86" spans="1:38" ht="23.25" customHeight="1" x14ac:dyDescent="0.15">
      <c r="A86" s="260">
        <f t="shared" si="80"/>
        <v>79</v>
      </c>
      <c r="B86" s="282" t="str">
        <f t="shared" si="87"/>
        <v>A팀</v>
      </c>
      <c r="C86" s="232"/>
      <c r="D86" s="233"/>
      <c r="E86" s="248" t="str">
        <f t="shared" si="81"/>
        <v/>
      </c>
      <c r="F86" s="248"/>
      <c r="G86" s="246" t="str">
        <f t="shared" si="88"/>
        <v/>
      </c>
      <c r="H86" s="281" t="str">
        <f t="shared" si="82"/>
        <v/>
      </c>
      <c r="I86" s="265" t="str">
        <f t="shared" si="83"/>
        <v/>
      </c>
      <c r="J86" s="247" t="str">
        <f t="shared" si="89"/>
        <v/>
      </c>
      <c r="K86" s="239"/>
      <c r="L86" s="240">
        <f t="shared" si="84"/>
        <v>0</v>
      </c>
      <c r="M86" s="241">
        <f t="shared" si="90"/>
        <v>0.03</v>
      </c>
      <c r="N86" s="242">
        <f t="shared" si="65"/>
        <v>0</v>
      </c>
      <c r="O86" s="242">
        <f t="shared" si="66"/>
        <v>0</v>
      </c>
      <c r="P86" s="243">
        <f t="shared" si="67"/>
        <v>0</v>
      </c>
      <c r="Q86" s="243">
        <f t="shared" si="68"/>
        <v>0</v>
      </c>
      <c r="S86" s="225">
        <f t="shared" si="85"/>
        <v>0</v>
      </c>
      <c r="T86" s="226">
        <f t="shared" si="86"/>
        <v>0</v>
      </c>
      <c r="V86" s="123"/>
      <c r="W86" s="123"/>
      <c r="X86" s="123"/>
      <c r="Y86" s="123"/>
      <c r="AA86" s="190" t="e">
        <f t="shared" si="69"/>
        <v>#VALUE!</v>
      </c>
      <c r="AB86" s="190" t="e">
        <f t="shared" si="70"/>
        <v>#VALUE!</v>
      </c>
      <c r="AC86" s="191" t="e">
        <f t="shared" ca="1" si="71"/>
        <v>#VALUE!</v>
      </c>
      <c r="AD86" s="192">
        <f t="shared" ca="1" si="91"/>
        <v>44387</v>
      </c>
      <c r="AE86" s="191" t="e">
        <f t="shared" ca="1" si="72"/>
        <v>#VALUE!</v>
      </c>
      <c r="AF86" s="190" t="e">
        <f t="shared" si="73"/>
        <v>#VALUE!</v>
      </c>
      <c r="AG86" s="190" t="e">
        <f t="shared" si="74"/>
        <v>#VALUE!</v>
      </c>
      <c r="AH86" s="190" t="e">
        <f t="shared" si="75"/>
        <v>#VALUE!</v>
      </c>
      <c r="AI86" s="190" t="e">
        <f t="shared" si="76"/>
        <v>#VALUE!</v>
      </c>
      <c r="AJ86" s="190" t="e">
        <f t="shared" si="77"/>
        <v>#VALUE!</v>
      </c>
      <c r="AK86" s="190" t="e">
        <f t="shared" si="78"/>
        <v>#VALUE!</v>
      </c>
      <c r="AL86" s="190">
        <f t="shared" si="79"/>
        <v>0</v>
      </c>
    </row>
    <row r="87" spans="1:38" ht="23.25" customHeight="1" x14ac:dyDescent="0.15">
      <c r="A87" s="260">
        <f t="shared" si="80"/>
        <v>80</v>
      </c>
      <c r="B87" s="282" t="str">
        <f t="shared" si="87"/>
        <v>A팀</v>
      </c>
      <c r="C87" s="232"/>
      <c r="D87" s="233"/>
      <c r="E87" s="248" t="str">
        <f t="shared" si="81"/>
        <v/>
      </c>
      <c r="F87" s="248"/>
      <c r="G87" s="246" t="str">
        <f t="shared" si="88"/>
        <v/>
      </c>
      <c r="H87" s="281" t="str">
        <f t="shared" si="82"/>
        <v/>
      </c>
      <c r="I87" s="265" t="str">
        <f t="shared" si="83"/>
        <v/>
      </c>
      <c r="J87" s="247" t="str">
        <f t="shared" si="89"/>
        <v/>
      </c>
      <c r="K87" s="239"/>
      <c r="L87" s="240">
        <f t="shared" si="84"/>
        <v>0</v>
      </c>
      <c r="M87" s="241">
        <f t="shared" si="90"/>
        <v>0.03</v>
      </c>
      <c r="N87" s="242">
        <f t="shared" si="65"/>
        <v>0</v>
      </c>
      <c r="O87" s="242">
        <f t="shared" si="66"/>
        <v>0</v>
      </c>
      <c r="P87" s="243">
        <f t="shared" si="67"/>
        <v>0</v>
      </c>
      <c r="Q87" s="243">
        <f t="shared" si="68"/>
        <v>0</v>
      </c>
      <c r="S87" s="225">
        <f t="shared" si="85"/>
        <v>0</v>
      </c>
      <c r="T87" s="226">
        <f t="shared" si="86"/>
        <v>0</v>
      </c>
      <c r="V87" s="123"/>
      <c r="W87" s="123"/>
      <c r="X87" s="123"/>
      <c r="Y87" s="123"/>
      <c r="AA87" s="190" t="e">
        <f t="shared" si="69"/>
        <v>#VALUE!</v>
      </c>
      <c r="AB87" s="190" t="e">
        <f t="shared" si="70"/>
        <v>#VALUE!</v>
      </c>
      <c r="AC87" s="191" t="e">
        <f t="shared" ca="1" si="71"/>
        <v>#VALUE!</v>
      </c>
      <c r="AD87" s="192">
        <f t="shared" ca="1" si="91"/>
        <v>44387</v>
      </c>
      <c r="AE87" s="191" t="e">
        <f t="shared" ca="1" si="72"/>
        <v>#VALUE!</v>
      </c>
      <c r="AF87" s="190" t="e">
        <f t="shared" si="73"/>
        <v>#VALUE!</v>
      </c>
      <c r="AG87" s="190" t="e">
        <f t="shared" si="74"/>
        <v>#VALUE!</v>
      </c>
      <c r="AH87" s="190" t="e">
        <f t="shared" si="75"/>
        <v>#VALUE!</v>
      </c>
      <c r="AI87" s="190" t="e">
        <f t="shared" si="76"/>
        <v>#VALUE!</v>
      </c>
      <c r="AJ87" s="190" t="e">
        <f t="shared" si="77"/>
        <v>#VALUE!</v>
      </c>
      <c r="AK87" s="190" t="e">
        <f t="shared" si="78"/>
        <v>#VALUE!</v>
      </c>
      <c r="AL87" s="190">
        <f t="shared" si="79"/>
        <v>0</v>
      </c>
    </row>
    <row r="88" spans="1:38" ht="23.25" customHeight="1" x14ac:dyDescent="0.15">
      <c r="A88" s="260">
        <f t="shared" si="80"/>
        <v>81</v>
      </c>
      <c r="B88" s="282" t="str">
        <f t="shared" si="87"/>
        <v>A팀</v>
      </c>
      <c r="C88" s="232"/>
      <c r="D88" s="233"/>
      <c r="E88" s="248" t="str">
        <f t="shared" si="81"/>
        <v/>
      </c>
      <c r="F88" s="248"/>
      <c r="G88" s="246" t="str">
        <f t="shared" si="88"/>
        <v/>
      </c>
      <c r="H88" s="281" t="str">
        <f t="shared" si="82"/>
        <v/>
      </c>
      <c r="I88" s="265" t="str">
        <f t="shared" si="83"/>
        <v/>
      </c>
      <c r="J88" s="247" t="str">
        <f t="shared" si="89"/>
        <v/>
      </c>
      <c r="K88" s="239"/>
      <c r="L88" s="240">
        <f t="shared" si="84"/>
        <v>0</v>
      </c>
      <c r="M88" s="241">
        <f t="shared" si="90"/>
        <v>0.03</v>
      </c>
      <c r="N88" s="242">
        <f t="shared" si="65"/>
        <v>0</v>
      </c>
      <c r="O88" s="242">
        <f t="shared" si="66"/>
        <v>0</v>
      </c>
      <c r="P88" s="243">
        <f t="shared" si="67"/>
        <v>0</v>
      </c>
      <c r="Q88" s="243">
        <f t="shared" si="68"/>
        <v>0</v>
      </c>
      <c r="S88" s="225">
        <f t="shared" si="85"/>
        <v>0</v>
      </c>
      <c r="T88" s="226">
        <f t="shared" si="86"/>
        <v>0</v>
      </c>
      <c r="V88" s="123"/>
      <c r="W88" s="123"/>
      <c r="X88" s="123"/>
      <c r="Y88" s="123"/>
      <c r="AA88" s="190" t="e">
        <f t="shared" si="69"/>
        <v>#VALUE!</v>
      </c>
      <c r="AB88" s="190" t="e">
        <f t="shared" si="70"/>
        <v>#VALUE!</v>
      </c>
      <c r="AC88" s="191" t="e">
        <f t="shared" ca="1" si="71"/>
        <v>#VALUE!</v>
      </c>
      <c r="AD88" s="192">
        <f t="shared" ca="1" si="91"/>
        <v>44387</v>
      </c>
      <c r="AE88" s="191" t="e">
        <f t="shared" ca="1" si="72"/>
        <v>#VALUE!</v>
      </c>
      <c r="AF88" s="190" t="e">
        <f t="shared" si="73"/>
        <v>#VALUE!</v>
      </c>
      <c r="AG88" s="190" t="e">
        <f t="shared" si="74"/>
        <v>#VALUE!</v>
      </c>
      <c r="AH88" s="190" t="e">
        <f t="shared" si="75"/>
        <v>#VALUE!</v>
      </c>
      <c r="AI88" s="190" t="e">
        <f t="shared" si="76"/>
        <v>#VALUE!</v>
      </c>
      <c r="AJ88" s="190" t="e">
        <f t="shared" si="77"/>
        <v>#VALUE!</v>
      </c>
      <c r="AK88" s="190" t="e">
        <f t="shared" si="78"/>
        <v>#VALUE!</v>
      </c>
      <c r="AL88" s="190">
        <f t="shared" si="79"/>
        <v>0</v>
      </c>
    </row>
    <row r="89" spans="1:38" ht="23.25" customHeight="1" x14ac:dyDescent="0.15">
      <c r="A89" s="260">
        <f t="shared" si="80"/>
        <v>82</v>
      </c>
      <c r="B89" s="282" t="str">
        <f t="shared" si="87"/>
        <v>A팀</v>
      </c>
      <c r="C89" s="232"/>
      <c r="D89" s="233"/>
      <c r="E89" s="248" t="str">
        <f t="shared" si="81"/>
        <v/>
      </c>
      <c r="F89" s="248"/>
      <c r="G89" s="246" t="str">
        <f t="shared" si="88"/>
        <v/>
      </c>
      <c r="H89" s="281" t="str">
        <f t="shared" si="82"/>
        <v/>
      </c>
      <c r="I89" s="265" t="str">
        <f t="shared" si="83"/>
        <v/>
      </c>
      <c r="J89" s="247" t="str">
        <f t="shared" si="89"/>
        <v/>
      </c>
      <c r="K89" s="239"/>
      <c r="L89" s="240">
        <f t="shared" si="84"/>
        <v>0</v>
      </c>
      <c r="M89" s="241">
        <f t="shared" si="90"/>
        <v>0.03</v>
      </c>
      <c r="N89" s="242">
        <f t="shared" si="65"/>
        <v>0</v>
      </c>
      <c r="O89" s="242">
        <f t="shared" si="66"/>
        <v>0</v>
      </c>
      <c r="P89" s="243">
        <f t="shared" si="67"/>
        <v>0</v>
      </c>
      <c r="Q89" s="243">
        <f t="shared" si="68"/>
        <v>0</v>
      </c>
      <c r="S89" s="225">
        <f t="shared" si="85"/>
        <v>0</v>
      </c>
      <c r="T89" s="226">
        <f t="shared" si="86"/>
        <v>0</v>
      </c>
      <c r="V89" s="123"/>
      <c r="W89" s="123"/>
      <c r="X89" s="123"/>
      <c r="Y89" s="123"/>
      <c r="AA89" s="190" t="e">
        <f t="shared" si="69"/>
        <v>#VALUE!</v>
      </c>
      <c r="AB89" s="190" t="e">
        <f t="shared" si="70"/>
        <v>#VALUE!</v>
      </c>
      <c r="AC89" s="191" t="e">
        <f t="shared" ca="1" si="71"/>
        <v>#VALUE!</v>
      </c>
      <c r="AD89" s="192">
        <f t="shared" ca="1" si="91"/>
        <v>44387</v>
      </c>
      <c r="AE89" s="191" t="e">
        <f t="shared" ca="1" si="72"/>
        <v>#VALUE!</v>
      </c>
      <c r="AF89" s="190" t="e">
        <f t="shared" si="73"/>
        <v>#VALUE!</v>
      </c>
      <c r="AG89" s="190" t="e">
        <f t="shared" si="74"/>
        <v>#VALUE!</v>
      </c>
      <c r="AH89" s="190" t="e">
        <f t="shared" si="75"/>
        <v>#VALUE!</v>
      </c>
      <c r="AI89" s="190" t="e">
        <f t="shared" si="76"/>
        <v>#VALUE!</v>
      </c>
      <c r="AJ89" s="190" t="e">
        <f t="shared" si="77"/>
        <v>#VALUE!</v>
      </c>
      <c r="AK89" s="190" t="e">
        <f t="shared" si="78"/>
        <v>#VALUE!</v>
      </c>
      <c r="AL89" s="190">
        <f t="shared" si="79"/>
        <v>0</v>
      </c>
    </row>
    <row r="90" spans="1:38" ht="23.25" customHeight="1" x14ac:dyDescent="0.15">
      <c r="A90" s="260">
        <f t="shared" si="80"/>
        <v>83</v>
      </c>
      <c r="B90" s="282" t="str">
        <f t="shared" si="87"/>
        <v>A팀</v>
      </c>
      <c r="C90" s="232"/>
      <c r="D90" s="233"/>
      <c r="E90" s="248" t="str">
        <f t="shared" si="81"/>
        <v/>
      </c>
      <c r="F90" s="248"/>
      <c r="G90" s="246" t="str">
        <f t="shared" si="88"/>
        <v/>
      </c>
      <c r="H90" s="281" t="str">
        <f t="shared" si="82"/>
        <v/>
      </c>
      <c r="I90" s="265" t="str">
        <f t="shared" si="83"/>
        <v/>
      </c>
      <c r="J90" s="247" t="str">
        <f t="shared" si="89"/>
        <v/>
      </c>
      <c r="K90" s="239"/>
      <c r="L90" s="240">
        <f t="shared" si="84"/>
        <v>0</v>
      </c>
      <c r="M90" s="241">
        <f t="shared" si="90"/>
        <v>0.03</v>
      </c>
      <c r="N90" s="242">
        <f t="shared" si="65"/>
        <v>0</v>
      </c>
      <c r="O90" s="242">
        <f t="shared" si="66"/>
        <v>0</v>
      </c>
      <c r="P90" s="243">
        <f t="shared" si="67"/>
        <v>0</v>
      </c>
      <c r="Q90" s="243">
        <f t="shared" si="68"/>
        <v>0</v>
      </c>
      <c r="S90" s="225">
        <f t="shared" si="85"/>
        <v>0</v>
      </c>
      <c r="T90" s="226">
        <f t="shared" si="86"/>
        <v>0</v>
      </c>
      <c r="V90" s="123"/>
      <c r="W90" s="123"/>
      <c r="X90" s="123"/>
      <c r="Y90" s="123"/>
      <c r="AA90" s="190" t="e">
        <f t="shared" si="69"/>
        <v>#VALUE!</v>
      </c>
      <c r="AB90" s="190" t="e">
        <f t="shared" si="70"/>
        <v>#VALUE!</v>
      </c>
      <c r="AC90" s="191" t="e">
        <f t="shared" ca="1" si="71"/>
        <v>#VALUE!</v>
      </c>
      <c r="AD90" s="192">
        <f t="shared" ca="1" si="91"/>
        <v>44387</v>
      </c>
      <c r="AE90" s="191" t="e">
        <f t="shared" ca="1" si="72"/>
        <v>#VALUE!</v>
      </c>
      <c r="AF90" s="190" t="e">
        <f t="shared" si="73"/>
        <v>#VALUE!</v>
      </c>
      <c r="AG90" s="190" t="e">
        <f t="shared" si="74"/>
        <v>#VALUE!</v>
      </c>
      <c r="AH90" s="190" t="e">
        <f t="shared" si="75"/>
        <v>#VALUE!</v>
      </c>
      <c r="AI90" s="190" t="e">
        <f t="shared" si="76"/>
        <v>#VALUE!</v>
      </c>
      <c r="AJ90" s="190" t="e">
        <f t="shared" si="77"/>
        <v>#VALUE!</v>
      </c>
      <c r="AK90" s="190" t="e">
        <f t="shared" si="78"/>
        <v>#VALUE!</v>
      </c>
      <c r="AL90" s="190">
        <f t="shared" si="79"/>
        <v>0</v>
      </c>
    </row>
    <row r="91" spans="1:38" ht="23.25" customHeight="1" x14ac:dyDescent="0.15">
      <c r="A91" s="260">
        <f t="shared" si="80"/>
        <v>84</v>
      </c>
      <c r="B91" s="282" t="str">
        <f t="shared" si="87"/>
        <v>A팀</v>
      </c>
      <c r="C91" s="232"/>
      <c r="D91" s="233"/>
      <c r="E91" s="248" t="str">
        <f t="shared" si="81"/>
        <v/>
      </c>
      <c r="F91" s="248"/>
      <c r="G91" s="246" t="str">
        <f t="shared" si="88"/>
        <v/>
      </c>
      <c r="H91" s="281" t="str">
        <f t="shared" si="82"/>
        <v/>
      </c>
      <c r="I91" s="265" t="str">
        <f t="shared" si="83"/>
        <v/>
      </c>
      <c r="J91" s="247" t="str">
        <f t="shared" si="89"/>
        <v/>
      </c>
      <c r="K91" s="239"/>
      <c r="L91" s="240">
        <f t="shared" si="84"/>
        <v>0</v>
      </c>
      <c r="M91" s="241">
        <f t="shared" si="90"/>
        <v>0.03</v>
      </c>
      <c r="N91" s="242">
        <f t="shared" si="65"/>
        <v>0</v>
      </c>
      <c r="O91" s="242">
        <f t="shared" si="66"/>
        <v>0</v>
      </c>
      <c r="P91" s="243">
        <f t="shared" si="67"/>
        <v>0</v>
      </c>
      <c r="Q91" s="243">
        <f t="shared" si="68"/>
        <v>0</v>
      </c>
      <c r="S91" s="225">
        <f t="shared" si="85"/>
        <v>0</v>
      </c>
      <c r="T91" s="226">
        <f t="shared" si="86"/>
        <v>0</v>
      </c>
      <c r="V91" s="123"/>
      <c r="W91" s="123"/>
      <c r="X91" s="123"/>
      <c r="Y91" s="123"/>
      <c r="AA91" s="190" t="e">
        <f t="shared" si="69"/>
        <v>#VALUE!</v>
      </c>
      <c r="AB91" s="190" t="e">
        <f t="shared" si="70"/>
        <v>#VALUE!</v>
      </c>
      <c r="AC91" s="191" t="e">
        <f t="shared" ca="1" si="71"/>
        <v>#VALUE!</v>
      </c>
      <c r="AD91" s="192">
        <f t="shared" ca="1" si="91"/>
        <v>44387</v>
      </c>
      <c r="AE91" s="191" t="e">
        <f t="shared" ca="1" si="72"/>
        <v>#VALUE!</v>
      </c>
      <c r="AF91" s="190" t="e">
        <f t="shared" si="73"/>
        <v>#VALUE!</v>
      </c>
      <c r="AG91" s="190" t="e">
        <f t="shared" si="74"/>
        <v>#VALUE!</v>
      </c>
      <c r="AH91" s="190" t="e">
        <f t="shared" si="75"/>
        <v>#VALUE!</v>
      </c>
      <c r="AI91" s="190" t="e">
        <f t="shared" si="76"/>
        <v>#VALUE!</v>
      </c>
      <c r="AJ91" s="190" t="e">
        <f t="shared" si="77"/>
        <v>#VALUE!</v>
      </c>
      <c r="AK91" s="190" t="e">
        <f t="shared" si="78"/>
        <v>#VALUE!</v>
      </c>
      <c r="AL91" s="190">
        <f t="shared" si="79"/>
        <v>0</v>
      </c>
    </row>
    <row r="92" spans="1:38" ht="23.25" customHeight="1" x14ac:dyDescent="0.15">
      <c r="A92" s="260">
        <f t="shared" si="80"/>
        <v>85</v>
      </c>
      <c r="B92" s="282" t="str">
        <f t="shared" si="87"/>
        <v>A팀</v>
      </c>
      <c r="C92" s="232"/>
      <c r="D92" s="233"/>
      <c r="E92" s="248" t="str">
        <f t="shared" si="81"/>
        <v/>
      </c>
      <c r="F92" s="248"/>
      <c r="G92" s="246" t="str">
        <f t="shared" si="88"/>
        <v/>
      </c>
      <c r="H92" s="281" t="str">
        <f t="shared" si="82"/>
        <v/>
      </c>
      <c r="I92" s="265" t="str">
        <f t="shared" si="83"/>
        <v/>
      </c>
      <c r="J92" s="247" t="str">
        <f t="shared" si="89"/>
        <v/>
      </c>
      <c r="K92" s="239"/>
      <c r="L92" s="240">
        <f t="shared" si="84"/>
        <v>0</v>
      </c>
      <c r="M92" s="241">
        <f t="shared" si="90"/>
        <v>0.03</v>
      </c>
      <c r="N92" s="242">
        <f t="shared" si="65"/>
        <v>0</v>
      </c>
      <c r="O92" s="242">
        <f t="shared" si="66"/>
        <v>0</v>
      </c>
      <c r="P92" s="243">
        <f t="shared" si="67"/>
        <v>0</v>
      </c>
      <c r="Q92" s="243">
        <f t="shared" si="68"/>
        <v>0</v>
      </c>
      <c r="S92" s="225">
        <f t="shared" si="85"/>
        <v>0</v>
      </c>
      <c r="T92" s="226">
        <f t="shared" si="86"/>
        <v>0</v>
      </c>
      <c r="V92" s="123"/>
      <c r="W92" s="123"/>
      <c r="X92" s="123"/>
      <c r="Y92" s="123"/>
      <c r="AA92" s="190" t="e">
        <f t="shared" si="69"/>
        <v>#VALUE!</v>
      </c>
      <c r="AB92" s="190" t="e">
        <f t="shared" si="70"/>
        <v>#VALUE!</v>
      </c>
      <c r="AC92" s="191" t="e">
        <f t="shared" ca="1" si="71"/>
        <v>#VALUE!</v>
      </c>
      <c r="AD92" s="192">
        <f t="shared" ca="1" si="91"/>
        <v>44387</v>
      </c>
      <c r="AE92" s="191" t="e">
        <f t="shared" ca="1" si="72"/>
        <v>#VALUE!</v>
      </c>
      <c r="AF92" s="190" t="e">
        <f t="shared" si="73"/>
        <v>#VALUE!</v>
      </c>
      <c r="AG92" s="190" t="e">
        <f t="shared" si="74"/>
        <v>#VALUE!</v>
      </c>
      <c r="AH92" s="190" t="e">
        <f t="shared" si="75"/>
        <v>#VALUE!</v>
      </c>
      <c r="AI92" s="190" t="e">
        <f t="shared" si="76"/>
        <v>#VALUE!</v>
      </c>
      <c r="AJ92" s="190" t="e">
        <f t="shared" si="77"/>
        <v>#VALUE!</v>
      </c>
      <c r="AK92" s="190" t="e">
        <f t="shared" si="78"/>
        <v>#VALUE!</v>
      </c>
      <c r="AL92" s="190">
        <f t="shared" si="79"/>
        <v>0</v>
      </c>
    </row>
    <row r="93" spans="1:38" ht="23.25" customHeight="1" x14ac:dyDescent="0.15">
      <c r="A93" s="260">
        <f t="shared" si="80"/>
        <v>86</v>
      </c>
      <c r="B93" s="282" t="str">
        <f t="shared" si="87"/>
        <v>A팀</v>
      </c>
      <c r="C93" s="232"/>
      <c r="D93" s="233"/>
      <c r="E93" s="248" t="str">
        <f t="shared" si="81"/>
        <v/>
      </c>
      <c r="F93" s="248"/>
      <c r="G93" s="246" t="str">
        <f t="shared" si="88"/>
        <v/>
      </c>
      <c r="H93" s="281" t="str">
        <f t="shared" si="82"/>
        <v/>
      </c>
      <c r="I93" s="265" t="str">
        <f t="shared" si="83"/>
        <v/>
      </c>
      <c r="J93" s="247" t="str">
        <f t="shared" si="89"/>
        <v/>
      </c>
      <c r="K93" s="239"/>
      <c r="L93" s="240">
        <f t="shared" si="84"/>
        <v>0</v>
      </c>
      <c r="M93" s="241">
        <f t="shared" si="90"/>
        <v>0.03</v>
      </c>
      <c r="N93" s="242">
        <f t="shared" si="65"/>
        <v>0</v>
      </c>
      <c r="O93" s="242">
        <f t="shared" si="66"/>
        <v>0</v>
      </c>
      <c r="P93" s="243">
        <f t="shared" si="67"/>
        <v>0</v>
      </c>
      <c r="Q93" s="243">
        <f t="shared" si="68"/>
        <v>0</v>
      </c>
      <c r="S93" s="225">
        <f t="shared" si="85"/>
        <v>0</v>
      </c>
      <c r="T93" s="226">
        <f t="shared" si="86"/>
        <v>0</v>
      </c>
      <c r="V93" s="123"/>
      <c r="W93" s="123"/>
      <c r="X93" s="123"/>
      <c r="Y93" s="123"/>
      <c r="AA93" s="190" t="e">
        <f t="shared" si="69"/>
        <v>#VALUE!</v>
      </c>
      <c r="AB93" s="190" t="e">
        <f t="shared" si="70"/>
        <v>#VALUE!</v>
      </c>
      <c r="AC93" s="191" t="e">
        <f t="shared" ca="1" si="71"/>
        <v>#VALUE!</v>
      </c>
      <c r="AD93" s="192">
        <f t="shared" ca="1" si="91"/>
        <v>44387</v>
      </c>
      <c r="AE93" s="191" t="e">
        <f t="shared" ca="1" si="72"/>
        <v>#VALUE!</v>
      </c>
      <c r="AF93" s="190" t="e">
        <f t="shared" si="73"/>
        <v>#VALUE!</v>
      </c>
      <c r="AG93" s="190" t="e">
        <f t="shared" si="74"/>
        <v>#VALUE!</v>
      </c>
      <c r="AH93" s="190" t="e">
        <f t="shared" si="75"/>
        <v>#VALUE!</v>
      </c>
      <c r="AI93" s="190" t="e">
        <f t="shared" si="76"/>
        <v>#VALUE!</v>
      </c>
      <c r="AJ93" s="190" t="e">
        <f t="shared" si="77"/>
        <v>#VALUE!</v>
      </c>
      <c r="AK93" s="190" t="e">
        <f t="shared" si="78"/>
        <v>#VALUE!</v>
      </c>
      <c r="AL93" s="190">
        <f t="shared" si="79"/>
        <v>0</v>
      </c>
    </row>
    <row r="94" spans="1:38" ht="23.25" customHeight="1" x14ac:dyDescent="0.15">
      <c r="A94" s="260">
        <f t="shared" si="80"/>
        <v>87</v>
      </c>
      <c r="B94" s="282" t="str">
        <f t="shared" si="87"/>
        <v>A팀</v>
      </c>
      <c r="C94" s="232"/>
      <c r="D94" s="233"/>
      <c r="E94" s="248" t="str">
        <f t="shared" si="81"/>
        <v/>
      </c>
      <c r="F94" s="248"/>
      <c r="G94" s="246" t="str">
        <f t="shared" si="88"/>
        <v/>
      </c>
      <c r="H94" s="281" t="str">
        <f t="shared" si="82"/>
        <v/>
      </c>
      <c r="I94" s="265" t="str">
        <f t="shared" si="83"/>
        <v/>
      </c>
      <c r="J94" s="247" t="str">
        <f t="shared" si="89"/>
        <v/>
      </c>
      <c r="K94" s="239"/>
      <c r="L94" s="240">
        <f t="shared" si="84"/>
        <v>0</v>
      </c>
      <c r="M94" s="241">
        <f t="shared" si="90"/>
        <v>0.03</v>
      </c>
      <c r="N94" s="242">
        <f t="shared" si="65"/>
        <v>0</v>
      </c>
      <c r="O94" s="242">
        <f t="shared" si="66"/>
        <v>0</v>
      </c>
      <c r="P94" s="243">
        <f t="shared" si="67"/>
        <v>0</v>
      </c>
      <c r="Q94" s="243">
        <f t="shared" si="68"/>
        <v>0</v>
      </c>
      <c r="S94" s="225">
        <f t="shared" si="85"/>
        <v>0</v>
      </c>
      <c r="T94" s="226">
        <f t="shared" si="86"/>
        <v>0</v>
      </c>
      <c r="V94" s="123"/>
      <c r="W94" s="123"/>
      <c r="X94" s="123"/>
      <c r="Y94" s="123"/>
      <c r="AA94" s="190" t="e">
        <f t="shared" si="69"/>
        <v>#VALUE!</v>
      </c>
      <c r="AB94" s="190" t="e">
        <f t="shared" si="70"/>
        <v>#VALUE!</v>
      </c>
      <c r="AC94" s="191" t="e">
        <f t="shared" ca="1" si="71"/>
        <v>#VALUE!</v>
      </c>
      <c r="AD94" s="192">
        <f t="shared" ca="1" si="91"/>
        <v>44387</v>
      </c>
      <c r="AE94" s="191" t="e">
        <f t="shared" ca="1" si="72"/>
        <v>#VALUE!</v>
      </c>
      <c r="AF94" s="190" t="e">
        <f t="shared" si="73"/>
        <v>#VALUE!</v>
      </c>
      <c r="AG94" s="190" t="e">
        <f t="shared" si="74"/>
        <v>#VALUE!</v>
      </c>
      <c r="AH94" s="190" t="e">
        <f t="shared" si="75"/>
        <v>#VALUE!</v>
      </c>
      <c r="AI94" s="190" t="e">
        <f t="shared" si="76"/>
        <v>#VALUE!</v>
      </c>
      <c r="AJ94" s="190" t="e">
        <f t="shared" si="77"/>
        <v>#VALUE!</v>
      </c>
      <c r="AK94" s="190" t="e">
        <f t="shared" si="78"/>
        <v>#VALUE!</v>
      </c>
      <c r="AL94" s="190">
        <f t="shared" si="79"/>
        <v>0</v>
      </c>
    </row>
    <row r="95" spans="1:38" ht="23.25" customHeight="1" x14ac:dyDescent="0.15">
      <c r="A95" s="260">
        <f t="shared" si="80"/>
        <v>88</v>
      </c>
      <c r="B95" s="282" t="str">
        <f t="shared" si="87"/>
        <v>A팀</v>
      </c>
      <c r="C95" s="232"/>
      <c r="D95" s="233"/>
      <c r="E95" s="248" t="str">
        <f t="shared" si="81"/>
        <v/>
      </c>
      <c r="F95" s="248"/>
      <c r="G95" s="246" t="str">
        <f t="shared" si="88"/>
        <v/>
      </c>
      <c r="H95" s="281" t="str">
        <f t="shared" si="82"/>
        <v/>
      </c>
      <c r="I95" s="265" t="str">
        <f t="shared" si="83"/>
        <v/>
      </c>
      <c r="J95" s="247" t="str">
        <f t="shared" si="89"/>
        <v/>
      </c>
      <c r="K95" s="239"/>
      <c r="L95" s="240">
        <f t="shared" si="84"/>
        <v>0</v>
      </c>
      <c r="M95" s="241">
        <f t="shared" si="90"/>
        <v>0.03</v>
      </c>
      <c r="N95" s="242">
        <f t="shared" si="65"/>
        <v>0</v>
      </c>
      <c r="O95" s="242">
        <f t="shared" si="66"/>
        <v>0</v>
      </c>
      <c r="P95" s="243">
        <f t="shared" si="67"/>
        <v>0</v>
      </c>
      <c r="Q95" s="243">
        <f t="shared" si="68"/>
        <v>0</v>
      </c>
      <c r="S95" s="225">
        <f t="shared" si="85"/>
        <v>0</v>
      </c>
      <c r="T95" s="226">
        <f t="shared" si="86"/>
        <v>0</v>
      </c>
      <c r="V95" s="123"/>
      <c r="W95" s="123"/>
      <c r="X95" s="123"/>
      <c r="Y95" s="123"/>
      <c r="AA95" s="190" t="e">
        <f t="shared" si="69"/>
        <v>#VALUE!</v>
      </c>
      <c r="AB95" s="190" t="e">
        <f t="shared" si="70"/>
        <v>#VALUE!</v>
      </c>
      <c r="AC95" s="191" t="e">
        <f t="shared" ca="1" si="71"/>
        <v>#VALUE!</v>
      </c>
      <c r="AD95" s="192">
        <f t="shared" ca="1" si="91"/>
        <v>44387</v>
      </c>
      <c r="AE95" s="191" t="e">
        <f t="shared" ca="1" si="72"/>
        <v>#VALUE!</v>
      </c>
      <c r="AF95" s="190" t="e">
        <f t="shared" si="73"/>
        <v>#VALUE!</v>
      </c>
      <c r="AG95" s="190" t="e">
        <f t="shared" si="74"/>
        <v>#VALUE!</v>
      </c>
      <c r="AH95" s="190" t="e">
        <f t="shared" si="75"/>
        <v>#VALUE!</v>
      </c>
      <c r="AI95" s="190" t="e">
        <f t="shared" si="76"/>
        <v>#VALUE!</v>
      </c>
      <c r="AJ95" s="190" t="e">
        <f t="shared" si="77"/>
        <v>#VALUE!</v>
      </c>
      <c r="AK95" s="190" t="e">
        <f t="shared" si="78"/>
        <v>#VALUE!</v>
      </c>
      <c r="AL95" s="190">
        <f t="shared" si="79"/>
        <v>0</v>
      </c>
    </row>
    <row r="96" spans="1:38" ht="23.25" customHeight="1" x14ac:dyDescent="0.15">
      <c r="A96" s="260">
        <f t="shared" si="80"/>
        <v>89</v>
      </c>
      <c r="B96" s="282" t="str">
        <f t="shared" si="87"/>
        <v>A팀</v>
      </c>
      <c r="C96" s="232"/>
      <c r="D96" s="233"/>
      <c r="E96" s="248" t="str">
        <f t="shared" si="81"/>
        <v/>
      </c>
      <c r="F96" s="248"/>
      <c r="G96" s="246" t="str">
        <f t="shared" si="88"/>
        <v/>
      </c>
      <c r="H96" s="281" t="str">
        <f t="shared" si="82"/>
        <v/>
      </c>
      <c r="I96" s="265" t="str">
        <f t="shared" si="83"/>
        <v/>
      </c>
      <c r="J96" s="247" t="str">
        <f t="shared" si="89"/>
        <v/>
      </c>
      <c r="K96" s="239"/>
      <c r="L96" s="240">
        <f t="shared" si="84"/>
        <v>0</v>
      </c>
      <c r="M96" s="241">
        <f t="shared" si="90"/>
        <v>0.03</v>
      </c>
      <c r="N96" s="242">
        <f t="shared" si="65"/>
        <v>0</v>
      </c>
      <c r="O96" s="242">
        <f t="shared" si="66"/>
        <v>0</v>
      </c>
      <c r="P96" s="243">
        <f t="shared" si="67"/>
        <v>0</v>
      </c>
      <c r="Q96" s="243">
        <f t="shared" si="68"/>
        <v>0</v>
      </c>
      <c r="S96" s="225">
        <f t="shared" si="85"/>
        <v>0</v>
      </c>
      <c r="T96" s="226">
        <f t="shared" si="86"/>
        <v>0</v>
      </c>
      <c r="V96" s="123"/>
      <c r="W96" s="123"/>
      <c r="X96" s="123"/>
      <c r="Y96" s="123"/>
      <c r="AA96" s="190" t="e">
        <f t="shared" si="69"/>
        <v>#VALUE!</v>
      </c>
      <c r="AB96" s="190" t="e">
        <f t="shared" si="70"/>
        <v>#VALUE!</v>
      </c>
      <c r="AC96" s="191" t="e">
        <f t="shared" ca="1" si="71"/>
        <v>#VALUE!</v>
      </c>
      <c r="AD96" s="192">
        <f t="shared" ca="1" si="91"/>
        <v>44387</v>
      </c>
      <c r="AE96" s="191" t="e">
        <f t="shared" ca="1" si="72"/>
        <v>#VALUE!</v>
      </c>
      <c r="AF96" s="190" t="e">
        <f t="shared" si="73"/>
        <v>#VALUE!</v>
      </c>
      <c r="AG96" s="190" t="e">
        <f t="shared" si="74"/>
        <v>#VALUE!</v>
      </c>
      <c r="AH96" s="190" t="e">
        <f t="shared" si="75"/>
        <v>#VALUE!</v>
      </c>
      <c r="AI96" s="190" t="e">
        <f t="shared" si="76"/>
        <v>#VALUE!</v>
      </c>
      <c r="AJ96" s="190" t="e">
        <f t="shared" si="77"/>
        <v>#VALUE!</v>
      </c>
      <c r="AK96" s="190" t="e">
        <f t="shared" si="78"/>
        <v>#VALUE!</v>
      </c>
      <c r="AL96" s="190">
        <f t="shared" si="79"/>
        <v>0</v>
      </c>
    </row>
    <row r="97" spans="1:38" ht="23.25" customHeight="1" x14ac:dyDescent="0.15">
      <c r="A97" s="260">
        <f t="shared" si="80"/>
        <v>90</v>
      </c>
      <c r="B97" s="282" t="str">
        <f t="shared" si="87"/>
        <v>A팀</v>
      </c>
      <c r="C97" s="232"/>
      <c r="D97" s="233"/>
      <c r="E97" s="248" t="str">
        <f t="shared" si="81"/>
        <v/>
      </c>
      <c r="F97" s="248"/>
      <c r="G97" s="246" t="str">
        <f t="shared" si="88"/>
        <v/>
      </c>
      <c r="H97" s="281" t="str">
        <f t="shared" si="82"/>
        <v/>
      </c>
      <c r="I97" s="265" t="str">
        <f t="shared" si="83"/>
        <v/>
      </c>
      <c r="J97" s="247" t="str">
        <f t="shared" si="89"/>
        <v/>
      </c>
      <c r="K97" s="239"/>
      <c r="L97" s="240">
        <f t="shared" si="84"/>
        <v>0</v>
      </c>
      <c r="M97" s="241">
        <f t="shared" si="90"/>
        <v>0.03</v>
      </c>
      <c r="N97" s="242">
        <f t="shared" si="65"/>
        <v>0</v>
      </c>
      <c r="O97" s="242">
        <f t="shared" si="66"/>
        <v>0</v>
      </c>
      <c r="P97" s="243">
        <f t="shared" si="67"/>
        <v>0</v>
      </c>
      <c r="Q97" s="243">
        <f t="shared" si="68"/>
        <v>0</v>
      </c>
      <c r="S97" s="225">
        <f t="shared" si="85"/>
        <v>0</v>
      </c>
      <c r="T97" s="226">
        <f t="shared" si="86"/>
        <v>0</v>
      </c>
      <c r="V97" s="123"/>
      <c r="W97" s="123"/>
      <c r="X97" s="123"/>
      <c r="Y97" s="123"/>
      <c r="AA97" s="190" t="e">
        <f t="shared" si="69"/>
        <v>#VALUE!</v>
      </c>
      <c r="AB97" s="190" t="e">
        <f t="shared" si="70"/>
        <v>#VALUE!</v>
      </c>
      <c r="AC97" s="191" t="e">
        <f t="shared" ca="1" si="71"/>
        <v>#VALUE!</v>
      </c>
      <c r="AD97" s="192">
        <f t="shared" ca="1" si="91"/>
        <v>44387</v>
      </c>
      <c r="AE97" s="191" t="e">
        <f t="shared" ca="1" si="72"/>
        <v>#VALUE!</v>
      </c>
      <c r="AF97" s="190" t="e">
        <f t="shared" si="73"/>
        <v>#VALUE!</v>
      </c>
      <c r="AG97" s="190" t="e">
        <f t="shared" si="74"/>
        <v>#VALUE!</v>
      </c>
      <c r="AH97" s="190" t="e">
        <f t="shared" si="75"/>
        <v>#VALUE!</v>
      </c>
      <c r="AI97" s="190" t="e">
        <f t="shared" si="76"/>
        <v>#VALUE!</v>
      </c>
      <c r="AJ97" s="190" t="e">
        <f t="shared" si="77"/>
        <v>#VALUE!</v>
      </c>
      <c r="AK97" s="190" t="e">
        <f t="shared" si="78"/>
        <v>#VALUE!</v>
      </c>
      <c r="AL97" s="190">
        <f t="shared" si="79"/>
        <v>0</v>
      </c>
    </row>
    <row r="98" spans="1:38" ht="23.25" customHeight="1" x14ac:dyDescent="0.15">
      <c r="A98" s="260">
        <f t="shared" si="80"/>
        <v>91</v>
      </c>
      <c r="B98" s="282" t="str">
        <f t="shared" si="87"/>
        <v>A팀</v>
      </c>
      <c r="C98" s="232"/>
      <c r="D98" s="233"/>
      <c r="E98" s="248" t="str">
        <f t="shared" si="81"/>
        <v/>
      </c>
      <c r="F98" s="248"/>
      <c r="G98" s="246" t="str">
        <f t="shared" si="88"/>
        <v/>
      </c>
      <c r="H98" s="281" t="str">
        <f t="shared" si="82"/>
        <v/>
      </c>
      <c r="I98" s="265" t="str">
        <f t="shared" si="83"/>
        <v/>
      </c>
      <c r="J98" s="247" t="str">
        <f t="shared" si="89"/>
        <v/>
      </c>
      <c r="K98" s="239"/>
      <c r="L98" s="240">
        <f t="shared" si="84"/>
        <v>0</v>
      </c>
      <c r="M98" s="241">
        <f t="shared" si="90"/>
        <v>0.03</v>
      </c>
      <c r="N98" s="242">
        <f t="shared" si="65"/>
        <v>0</v>
      </c>
      <c r="O98" s="242">
        <f t="shared" si="66"/>
        <v>0</v>
      </c>
      <c r="P98" s="243">
        <f t="shared" si="67"/>
        <v>0</v>
      </c>
      <c r="Q98" s="243">
        <f t="shared" si="68"/>
        <v>0</v>
      </c>
      <c r="S98" s="225">
        <f t="shared" si="85"/>
        <v>0</v>
      </c>
      <c r="T98" s="226">
        <f t="shared" si="86"/>
        <v>0</v>
      </c>
      <c r="V98" s="123"/>
      <c r="W98" s="123"/>
      <c r="X98" s="123"/>
      <c r="Y98" s="123"/>
      <c r="AA98" s="190" t="e">
        <f t="shared" si="69"/>
        <v>#VALUE!</v>
      </c>
      <c r="AB98" s="190" t="e">
        <f t="shared" si="70"/>
        <v>#VALUE!</v>
      </c>
      <c r="AC98" s="191" t="e">
        <f t="shared" ca="1" si="71"/>
        <v>#VALUE!</v>
      </c>
      <c r="AD98" s="192">
        <f t="shared" ca="1" si="91"/>
        <v>44387</v>
      </c>
      <c r="AE98" s="191" t="e">
        <f t="shared" ca="1" si="72"/>
        <v>#VALUE!</v>
      </c>
      <c r="AF98" s="190" t="e">
        <f t="shared" si="73"/>
        <v>#VALUE!</v>
      </c>
      <c r="AG98" s="190" t="e">
        <f t="shared" si="74"/>
        <v>#VALUE!</v>
      </c>
      <c r="AH98" s="190" t="e">
        <f t="shared" si="75"/>
        <v>#VALUE!</v>
      </c>
      <c r="AI98" s="190" t="e">
        <f t="shared" si="76"/>
        <v>#VALUE!</v>
      </c>
      <c r="AJ98" s="190" t="e">
        <f t="shared" si="77"/>
        <v>#VALUE!</v>
      </c>
      <c r="AK98" s="190" t="e">
        <f t="shared" si="78"/>
        <v>#VALUE!</v>
      </c>
      <c r="AL98" s="190">
        <f t="shared" si="79"/>
        <v>0</v>
      </c>
    </row>
    <row r="99" spans="1:38" ht="23.25" customHeight="1" x14ac:dyDescent="0.15">
      <c r="A99" s="260">
        <f t="shared" si="80"/>
        <v>92</v>
      </c>
      <c r="B99" s="282" t="str">
        <f t="shared" si="87"/>
        <v>A팀</v>
      </c>
      <c r="C99" s="232"/>
      <c r="D99" s="233"/>
      <c r="E99" s="248" t="str">
        <f t="shared" si="81"/>
        <v/>
      </c>
      <c r="F99" s="248"/>
      <c r="G99" s="246" t="str">
        <f t="shared" si="88"/>
        <v/>
      </c>
      <c r="H99" s="281" t="str">
        <f t="shared" si="82"/>
        <v/>
      </c>
      <c r="I99" s="265" t="str">
        <f t="shared" si="83"/>
        <v/>
      </c>
      <c r="J99" s="247" t="str">
        <f t="shared" si="89"/>
        <v/>
      </c>
      <c r="K99" s="239"/>
      <c r="L99" s="240">
        <f t="shared" si="84"/>
        <v>0</v>
      </c>
      <c r="M99" s="241">
        <f t="shared" si="90"/>
        <v>0.03</v>
      </c>
      <c r="N99" s="242">
        <f t="shared" si="65"/>
        <v>0</v>
      </c>
      <c r="O99" s="242">
        <f t="shared" si="66"/>
        <v>0</v>
      </c>
      <c r="P99" s="243">
        <f t="shared" si="67"/>
        <v>0</v>
      </c>
      <c r="Q99" s="243">
        <f t="shared" si="68"/>
        <v>0</v>
      </c>
      <c r="S99" s="225">
        <f t="shared" si="85"/>
        <v>0</v>
      </c>
      <c r="T99" s="226">
        <f t="shared" si="86"/>
        <v>0</v>
      </c>
      <c r="V99" s="123"/>
      <c r="W99" s="123"/>
      <c r="X99" s="123"/>
      <c r="Y99" s="123"/>
      <c r="AA99" s="190" t="e">
        <f t="shared" si="69"/>
        <v>#VALUE!</v>
      </c>
      <c r="AB99" s="190" t="e">
        <f t="shared" si="70"/>
        <v>#VALUE!</v>
      </c>
      <c r="AC99" s="191" t="e">
        <f t="shared" ca="1" si="71"/>
        <v>#VALUE!</v>
      </c>
      <c r="AD99" s="192">
        <f t="shared" ca="1" si="91"/>
        <v>44387</v>
      </c>
      <c r="AE99" s="191" t="e">
        <f t="shared" ca="1" si="72"/>
        <v>#VALUE!</v>
      </c>
      <c r="AF99" s="190" t="e">
        <f t="shared" si="73"/>
        <v>#VALUE!</v>
      </c>
      <c r="AG99" s="190" t="e">
        <f t="shared" si="74"/>
        <v>#VALUE!</v>
      </c>
      <c r="AH99" s="190" t="e">
        <f t="shared" si="75"/>
        <v>#VALUE!</v>
      </c>
      <c r="AI99" s="190" t="e">
        <f t="shared" si="76"/>
        <v>#VALUE!</v>
      </c>
      <c r="AJ99" s="190" t="e">
        <f t="shared" si="77"/>
        <v>#VALUE!</v>
      </c>
      <c r="AK99" s="190" t="e">
        <f t="shared" si="78"/>
        <v>#VALUE!</v>
      </c>
      <c r="AL99" s="190">
        <f t="shared" si="79"/>
        <v>0</v>
      </c>
    </row>
    <row r="100" spans="1:38" ht="23.25" customHeight="1" x14ac:dyDescent="0.15">
      <c r="A100" s="260">
        <f t="shared" si="80"/>
        <v>93</v>
      </c>
      <c r="B100" s="282" t="str">
        <f t="shared" si="87"/>
        <v>A팀</v>
      </c>
      <c r="C100" s="232"/>
      <c r="D100" s="233"/>
      <c r="E100" s="248" t="str">
        <f t="shared" si="81"/>
        <v/>
      </c>
      <c r="F100" s="248"/>
      <c r="G100" s="246" t="str">
        <f t="shared" si="88"/>
        <v/>
      </c>
      <c r="H100" s="281" t="str">
        <f t="shared" si="82"/>
        <v/>
      </c>
      <c r="I100" s="265" t="str">
        <f t="shared" si="83"/>
        <v/>
      </c>
      <c r="J100" s="247" t="str">
        <f t="shared" si="89"/>
        <v/>
      </c>
      <c r="K100" s="239"/>
      <c r="L100" s="240">
        <f t="shared" si="84"/>
        <v>0</v>
      </c>
      <c r="M100" s="241">
        <f t="shared" si="90"/>
        <v>0.03</v>
      </c>
      <c r="N100" s="242">
        <f t="shared" si="65"/>
        <v>0</v>
      </c>
      <c r="O100" s="242">
        <f t="shared" si="66"/>
        <v>0</v>
      </c>
      <c r="P100" s="243">
        <f t="shared" si="67"/>
        <v>0</v>
      </c>
      <c r="Q100" s="243">
        <f t="shared" si="68"/>
        <v>0</v>
      </c>
      <c r="S100" s="225">
        <f t="shared" si="85"/>
        <v>0</v>
      </c>
      <c r="T100" s="226">
        <f t="shared" si="86"/>
        <v>0</v>
      </c>
      <c r="V100" s="123"/>
      <c r="W100" s="123"/>
      <c r="X100" s="123"/>
      <c r="Y100" s="123"/>
      <c r="AA100" s="190" t="e">
        <f t="shared" si="69"/>
        <v>#VALUE!</v>
      </c>
      <c r="AB100" s="190" t="e">
        <f t="shared" si="70"/>
        <v>#VALUE!</v>
      </c>
      <c r="AC100" s="191" t="e">
        <f t="shared" ca="1" si="71"/>
        <v>#VALUE!</v>
      </c>
      <c r="AD100" s="192">
        <f t="shared" ca="1" si="91"/>
        <v>44387</v>
      </c>
      <c r="AE100" s="191" t="e">
        <f t="shared" ca="1" si="72"/>
        <v>#VALUE!</v>
      </c>
      <c r="AF100" s="190" t="e">
        <f t="shared" si="73"/>
        <v>#VALUE!</v>
      </c>
      <c r="AG100" s="190" t="e">
        <f t="shared" si="74"/>
        <v>#VALUE!</v>
      </c>
      <c r="AH100" s="190" t="e">
        <f t="shared" si="75"/>
        <v>#VALUE!</v>
      </c>
      <c r="AI100" s="190" t="e">
        <f t="shared" si="76"/>
        <v>#VALUE!</v>
      </c>
      <c r="AJ100" s="190" t="e">
        <f t="shared" si="77"/>
        <v>#VALUE!</v>
      </c>
      <c r="AK100" s="190" t="e">
        <f t="shared" si="78"/>
        <v>#VALUE!</v>
      </c>
      <c r="AL100" s="190">
        <f t="shared" si="79"/>
        <v>0</v>
      </c>
    </row>
    <row r="101" spans="1:38" ht="23.25" customHeight="1" x14ac:dyDescent="0.15">
      <c r="A101" s="260">
        <f t="shared" si="80"/>
        <v>94</v>
      </c>
      <c r="B101" s="282" t="str">
        <f t="shared" si="87"/>
        <v>A팀</v>
      </c>
      <c r="C101" s="232"/>
      <c r="D101" s="233"/>
      <c r="E101" s="248" t="str">
        <f t="shared" si="81"/>
        <v/>
      </c>
      <c r="F101" s="248"/>
      <c r="G101" s="246" t="str">
        <f t="shared" si="88"/>
        <v/>
      </c>
      <c r="H101" s="281" t="str">
        <f t="shared" si="82"/>
        <v/>
      </c>
      <c r="I101" s="265" t="str">
        <f t="shared" si="83"/>
        <v/>
      </c>
      <c r="J101" s="247" t="str">
        <f t="shared" si="89"/>
        <v/>
      </c>
      <c r="K101" s="239"/>
      <c r="L101" s="240">
        <f t="shared" si="84"/>
        <v>0</v>
      </c>
      <c r="M101" s="241">
        <f t="shared" si="90"/>
        <v>0.03</v>
      </c>
      <c r="N101" s="242">
        <f t="shared" si="65"/>
        <v>0</v>
      </c>
      <c r="O101" s="242">
        <f t="shared" si="66"/>
        <v>0</v>
      </c>
      <c r="P101" s="243">
        <f t="shared" si="67"/>
        <v>0</v>
      </c>
      <c r="Q101" s="243">
        <f t="shared" si="68"/>
        <v>0</v>
      </c>
      <c r="S101" s="225">
        <f t="shared" si="85"/>
        <v>0</v>
      </c>
      <c r="T101" s="226">
        <f t="shared" si="86"/>
        <v>0</v>
      </c>
      <c r="V101" s="123"/>
      <c r="W101" s="123"/>
      <c r="X101" s="123"/>
      <c r="Y101" s="123"/>
      <c r="AA101" s="190" t="e">
        <f t="shared" si="69"/>
        <v>#VALUE!</v>
      </c>
      <c r="AB101" s="190" t="e">
        <f t="shared" si="70"/>
        <v>#VALUE!</v>
      </c>
      <c r="AC101" s="191" t="e">
        <f t="shared" ca="1" si="71"/>
        <v>#VALUE!</v>
      </c>
      <c r="AD101" s="192">
        <f t="shared" ca="1" si="91"/>
        <v>44387</v>
      </c>
      <c r="AE101" s="191" t="e">
        <f t="shared" ca="1" si="72"/>
        <v>#VALUE!</v>
      </c>
      <c r="AF101" s="190" t="e">
        <f t="shared" si="73"/>
        <v>#VALUE!</v>
      </c>
      <c r="AG101" s="190" t="e">
        <f t="shared" si="74"/>
        <v>#VALUE!</v>
      </c>
      <c r="AH101" s="190" t="e">
        <f t="shared" si="75"/>
        <v>#VALUE!</v>
      </c>
      <c r="AI101" s="190" t="e">
        <f t="shared" si="76"/>
        <v>#VALUE!</v>
      </c>
      <c r="AJ101" s="190" t="e">
        <f t="shared" si="77"/>
        <v>#VALUE!</v>
      </c>
      <c r="AK101" s="190" t="e">
        <f t="shared" si="78"/>
        <v>#VALUE!</v>
      </c>
      <c r="AL101" s="190">
        <f t="shared" si="79"/>
        <v>0</v>
      </c>
    </row>
    <row r="102" spans="1:38" ht="23.25" customHeight="1" x14ac:dyDescent="0.15">
      <c r="A102" s="260">
        <f t="shared" si="80"/>
        <v>95</v>
      </c>
      <c r="B102" s="282" t="str">
        <f t="shared" si="87"/>
        <v>A팀</v>
      </c>
      <c r="C102" s="232"/>
      <c r="D102" s="233"/>
      <c r="E102" s="248" t="str">
        <f t="shared" si="81"/>
        <v/>
      </c>
      <c r="F102" s="248"/>
      <c r="G102" s="246" t="str">
        <f t="shared" si="88"/>
        <v/>
      </c>
      <c r="H102" s="281" t="str">
        <f t="shared" si="82"/>
        <v/>
      </c>
      <c r="I102" s="265" t="str">
        <f t="shared" si="83"/>
        <v/>
      </c>
      <c r="J102" s="247" t="str">
        <f t="shared" si="89"/>
        <v/>
      </c>
      <c r="K102" s="239"/>
      <c r="L102" s="240">
        <f t="shared" si="84"/>
        <v>0</v>
      </c>
      <c r="M102" s="241">
        <f t="shared" si="90"/>
        <v>0.03</v>
      </c>
      <c r="N102" s="242">
        <f t="shared" si="65"/>
        <v>0</v>
      </c>
      <c r="O102" s="242">
        <f t="shared" si="66"/>
        <v>0</v>
      </c>
      <c r="P102" s="243">
        <f t="shared" si="67"/>
        <v>0</v>
      </c>
      <c r="Q102" s="243">
        <f t="shared" si="68"/>
        <v>0</v>
      </c>
      <c r="S102" s="225">
        <f t="shared" si="85"/>
        <v>0</v>
      </c>
      <c r="T102" s="226">
        <f t="shared" si="86"/>
        <v>0</v>
      </c>
      <c r="V102" s="123"/>
      <c r="W102" s="123"/>
      <c r="X102" s="123"/>
      <c r="Y102" s="123"/>
      <c r="AA102" s="190" t="e">
        <f t="shared" si="69"/>
        <v>#VALUE!</v>
      </c>
      <c r="AB102" s="190" t="e">
        <f t="shared" si="70"/>
        <v>#VALUE!</v>
      </c>
      <c r="AC102" s="191" t="e">
        <f t="shared" ca="1" si="71"/>
        <v>#VALUE!</v>
      </c>
      <c r="AD102" s="192">
        <f t="shared" ca="1" si="91"/>
        <v>44387</v>
      </c>
      <c r="AE102" s="191" t="e">
        <f t="shared" ca="1" si="72"/>
        <v>#VALUE!</v>
      </c>
      <c r="AF102" s="190" t="e">
        <f t="shared" si="73"/>
        <v>#VALUE!</v>
      </c>
      <c r="AG102" s="190" t="e">
        <f t="shared" si="74"/>
        <v>#VALUE!</v>
      </c>
      <c r="AH102" s="190" t="e">
        <f t="shared" si="75"/>
        <v>#VALUE!</v>
      </c>
      <c r="AI102" s="190" t="e">
        <f t="shared" si="76"/>
        <v>#VALUE!</v>
      </c>
      <c r="AJ102" s="190" t="e">
        <f t="shared" si="77"/>
        <v>#VALUE!</v>
      </c>
      <c r="AK102" s="190" t="e">
        <f t="shared" si="78"/>
        <v>#VALUE!</v>
      </c>
      <c r="AL102" s="190">
        <f t="shared" si="79"/>
        <v>0</v>
      </c>
    </row>
    <row r="103" spans="1:38" ht="23.25" customHeight="1" x14ac:dyDescent="0.15">
      <c r="A103" s="260">
        <f t="shared" si="80"/>
        <v>96</v>
      </c>
      <c r="B103" s="282" t="str">
        <f t="shared" si="87"/>
        <v>A팀</v>
      </c>
      <c r="C103" s="232"/>
      <c r="D103" s="233"/>
      <c r="E103" s="248" t="str">
        <f t="shared" si="81"/>
        <v/>
      </c>
      <c r="F103" s="248"/>
      <c r="G103" s="246" t="str">
        <f t="shared" si="88"/>
        <v/>
      </c>
      <c r="H103" s="281" t="str">
        <f t="shared" si="82"/>
        <v/>
      </c>
      <c r="I103" s="265" t="str">
        <f t="shared" si="83"/>
        <v/>
      </c>
      <c r="J103" s="247" t="str">
        <f t="shared" si="89"/>
        <v/>
      </c>
      <c r="K103" s="239"/>
      <c r="L103" s="240">
        <f t="shared" si="84"/>
        <v>0</v>
      </c>
      <c r="M103" s="241">
        <f t="shared" si="90"/>
        <v>0.03</v>
      </c>
      <c r="N103" s="242">
        <f t="shared" si="65"/>
        <v>0</v>
      </c>
      <c r="O103" s="242">
        <f t="shared" si="66"/>
        <v>0</v>
      </c>
      <c r="P103" s="243">
        <f t="shared" si="67"/>
        <v>0</v>
      </c>
      <c r="Q103" s="243">
        <f t="shared" si="68"/>
        <v>0</v>
      </c>
      <c r="S103" s="225">
        <f t="shared" si="85"/>
        <v>0</v>
      </c>
      <c r="T103" s="226">
        <f t="shared" si="86"/>
        <v>0</v>
      </c>
      <c r="V103" s="123"/>
      <c r="W103" s="123"/>
      <c r="X103" s="123"/>
      <c r="Y103" s="123"/>
      <c r="AA103" s="190" t="e">
        <f t="shared" si="69"/>
        <v>#VALUE!</v>
      </c>
      <c r="AB103" s="190" t="e">
        <f t="shared" si="70"/>
        <v>#VALUE!</v>
      </c>
      <c r="AC103" s="191" t="e">
        <f t="shared" ca="1" si="71"/>
        <v>#VALUE!</v>
      </c>
      <c r="AD103" s="192">
        <f t="shared" ca="1" si="91"/>
        <v>44387</v>
      </c>
      <c r="AE103" s="191" t="e">
        <f t="shared" ca="1" si="72"/>
        <v>#VALUE!</v>
      </c>
      <c r="AF103" s="190" t="e">
        <f t="shared" si="73"/>
        <v>#VALUE!</v>
      </c>
      <c r="AG103" s="190" t="e">
        <f t="shared" si="74"/>
        <v>#VALUE!</v>
      </c>
      <c r="AH103" s="190" t="e">
        <f t="shared" si="75"/>
        <v>#VALUE!</v>
      </c>
      <c r="AI103" s="190" t="e">
        <f t="shared" si="76"/>
        <v>#VALUE!</v>
      </c>
      <c r="AJ103" s="190" t="e">
        <f t="shared" si="77"/>
        <v>#VALUE!</v>
      </c>
      <c r="AK103" s="190" t="e">
        <f t="shared" si="78"/>
        <v>#VALUE!</v>
      </c>
      <c r="AL103" s="190">
        <f t="shared" si="79"/>
        <v>0</v>
      </c>
    </row>
    <row r="104" spans="1:38" ht="23.25" customHeight="1" x14ac:dyDescent="0.15">
      <c r="A104" s="260">
        <f t="shared" si="80"/>
        <v>97</v>
      </c>
      <c r="B104" s="282" t="str">
        <f t="shared" si="87"/>
        <v>A팀</v>
      </c>
      <c r="C104" s="232"/>
      <c r="D104" s="233"/>
      <c r="E104" s="248" t="str">
        <f t="shared" si="81"/>
        <v/>
      </c>
      <c r="F104" s="248"/>
      <c r="G104" s="246" t="str">
        <f t="shared" si="88"/>
        <v/>
      </c>
      <c r="H104" s="281" t="str">
        <f t="shared" si="82"/>
        <v/>
      </c>
      <c r="I104" s="265" t="str">
        <f t="shared" si="83"/>
        <v/>
      </c>
      <c r="J104" s="247" t="str">
        <f t="shared" si="89"/>
        <v/>
      </c>
      <c r="K104" s="239"/>
      <c r="L104" s="240">
        <f t="shared" si="84"/>
        <v>0</v>
      </c>
      <c r="M104" s="241">
        <f t="shared" si="90"/>
        <v>0.03</v>
      </c>
      <c r="N104" s="242">
        <f t="shared" si="65"/>
        <v>0</v>
      </c>
      <c r="O104" s="242">
        <f t="shared" si="66"/>
        <v>0</v>
      </c>
      <c r="P104" s="243">
        <f t="shared" si="67"/>
        <v>0</v>
      </c>
      <c r="Q104" s="243">
        <f t="shared" si="68"/>
        <v>0</v>
      </c>
      <c r="S104" s="225">
        <f t="shared" si="85"/>
        <v>0</v>
      </c>
      <c r="T104" s="226">
        <f t="shared" si="86"/>
        <v>0</v>
      </c>
      <c r="V104" s="123"/>
      <c r="W104" s="123"/>
      <c r="X104" s="123"/>
      <c r="Y104" s="123"/>
      <c r="AA104" s="190" t="e">
        <f t="shared" si="69"/>
        <v>#VALUE!</v>
      </c>
      <c r="AB104" s="190" t="e">
        <f t="shared" si="70"/>
        <v>#VALUE!</v>
      </c>
      <c r="AC104" s="191" t="e">
        <f t="shared" ca="1" si="71"/>
        <v>#VALUE!</v>
      </c>
      <c r="AD104" s="192">
        <f t="shared" ca="1" si="91"/>
        <v>44387</v>
      </c>
      <c r="AE104" s="191" t="e">
        <f t="shared" ca="1" si="72"/>
        <v>#VALUE!</v>
      </c>
      <c r="AF104" s="190" t="e">
        <f t="shared" si="73"/>
        <v>#VALUE!</v>
      </c>
      <c r="AG104" s="190" t="e">
        <f t="shared" si="74"/>
        <v>#VALUE!</v>
      </c>
      <c r="AH104" s="190" t="e">
        <f t="shared" si="75"/>
        <v>#VALUE!</v>
      </c>
      <c r="AI104" s="190" t="e">
        <f t="shared" si="76"/>
        <v>#VALUE!</v>
      </c>
      <c r="AJ104" s="190" t="e">
        <f t="shared" si="77"/>
        <v>#VALUE!</v>
      </c>
      <c r="AK104" s="190" t="e">
        <f t="shared" si="78"/>
        <v>#VALUE!</v>
      </c>
      <c r="AL104" s="190">
        <f t="shared" si="79"/>
        <v>0</v>
      </c>
    </row>
    <row r="105" spans="1:38" ht="23.25" customHeight="1" x14ac:dyDescent="0.15">
      <c r="A105" s="260">
        <f t="shared" si="80"/>
        <v>98</v>
      </c>
      <c r="B105" s="282" t="str">
        <f t="shared" si="87"/>
        <v>A팀</v>
      </c>
      <c r="C105" s="232"/>
      <c r="D105" s="233"/>
      <c r="E105" s="248" t="str">
        <f t="shared" si="81"/>
        <v/>
      </c>
      <c r="F105" s="248"/>
      <c r="G105" s="246" t="str">
        <f t="shared" si="88"/>
        <v/>
      </c>
      <c r="H105" s="281" t="str">
        <f t="shared" si="82"/>
        <v/>
      </c>
      <c r="I105" s="265" t="str">
        <f t="shared" si="83"/>
        <v/>
      </c>
      <c r="J105" s="247" t="str">
        <f t="shared" si="89"/>
        <v/>
      </c>
      <c r="K105" s="239"/>
      <c r="L105" s="240">
        <f t="shared" si="84"/>
        <v>0</v>
      </c>
      <c r="M105" s="241">
        <f t="shared" si="90"/>
        <v>0.03</v>
      </c>
      <c r="N105" s="242">
        <f t="shared" si="65"/>
        <v>0</v>
      </c>
      <c r="O105" s="242">
        <f t="shared" si="66"/>
        <v>0</v>
      </c>
      <c r="P105" s="243">
        <f t="shared" si="67"/>
        <v>0</v>
      </c>
      <c r="Q105" s="243">
        <f t="shared" si="68"/>
        <v>0</v>
      </c>
      <c r="S105" s="225">
        <f t="shared" si="85"/>
        <v>0</v>
      </c>
      <c r="T105" s="226">
        <f t="shared" si="86"/>
        <v>0</v>
      </c>
      <c r="V105" s="123"/>
      <c r="W105" s="123"/>
      <c r="X105" s="123"/>
      <c r="Y105" s="123"/>
      <c r="AA105" s="190" t="e">
        <f t="shared" si="69"/>
        <v>#VALUE!</v>
      </c>
      <c r="AB105" s="190" t="e">
        <f t="shared" si="70"/>
        <v>#VALUE!</v>
      </c>
      <c r="AC105" s="191" t="e">
        <f t="shared" ca="1" si="71"/>
        <v>#VALUE!</v>
      </c>
      <c r="AD105" s="192">
        <f t="shared" ca="1" si="91"/>
        <v>44387</v>
      </c>
      <c r="AE105" s="191" t="e">
        <f t="shared" ca="1" si="72"/>
        <v>#VALUE!</v>
      </c>
      <c r="AF105" s="190" t="e">
        <f t="shared" si="73"/>
        <v>#VALUE!</v>
      </c>
      <c r="AG105" s="190" t="e">
        <f t="shared" si="74"/>
        <v>#VALUE!</v>
      </c>
      <c r="AH105" s="190" t="e">
        <f t="shared" si="75"/>
        <v>#VALUE!</v>
      </c>
      <c r="AI105" s="190" t="e">
        <f t="shared" si="76"/>
        <v>#VALUE!</v>
      </c>
      <c r="AJ105" s="190" t="e">
        <f t="shared" si="77"/>
        <v>#VALUE!</v>
      </c>
      <c r="AK105" s="190" t="e">
        <f t="shared" si="78"/>
        <v>#VALUE!</v>
      </c>
      <c r="AL105" s="190">
        <f t="shared" si="79"/>
        <v>0</v>
      </c>
    </row>
    <row r="106" spans="1:38" ht="23.25" customHeight="1" x14ac:dyDescent="0.15">
      <c r="A106" s="260">
        <f t="shared" si="80"/>
        <v>99</v>
      </c>
      <c r="B106" s="282" t="str">
        <f t="shared" si="87"/>
        <v>A팀</v>
      </c>
      <c r="C106" s="232"/>
      <c r="D106" s="233"/>
      <c r="E106" s="248" t="str">
        <f t="shared" si="81"/>
        <v/>
      </c>
      <c r="F106" s="248"/>
      <c r="G106" s="246" t="str">
        <f t="shared" si="88"/>
        <v/>
      </c>
      <c r="H106" s="281" t="str">
        <f t="shared" si="82"/>
        <v/>
      </c>
      <c r="I106" s="265" t="str">
        <f t="shared" si="83"/>
        <v/>
      </c>
      <c r="J106" s="247" t="str">
        <f t="shared" si="89"/>
        <v/>
      </c>
      <c r="K106" s="239"/>
      <c r="L106" s="240">
        <f t="shared" si="84"/>
        <v>0</v>
      </c>
      <c r="M106" s="241">
        <f t="shared" si="90"/>
        <v>0.03</v>
      </c>
      <c r="N106" s="242">
        <f t="shared" si="65"/>
        <v>0</v>
      </c>
      <c r="O106" s="242">
        <f t="shared" si="66"/>
        <v>0</v>
      </c>
      <c r="P106" s="243">
        <f t="shared" si="67"/>
        <v>0</v>
      </c>
      <c r="Q106" s="243">
        <f t="shared" si="68"/>
        <v>0</v>
      </c>
      <c r="S106" s="225">
        <f t="shared" si="85"/>
        <v>0</v>
      </c>
      <c r="T106" s="226">
        <f t="shared" si="86"/>
        <v>0</v>
      </c>
      <c r="V106" s="123"/>
      <c r="W106" s="123"/>
      <c r="X106" s="123"/>
      <c r="Y106" s="123"/>
      <c r="AA106" s="190" t="e">
        <f t="shared" si="69"/>
        <v>#VALUE!</v>
      </c>
      <c r="AB106" s="190" t="e">
        <f t="shared" si="70"/>
        <v>#VALUE!</v>
      </c>
      <c r="AC106" s="191" t="e">
        <f t="shared" ca="1" si="71"/>
        <v>#VALUE!</v>
      </c>
      <c r="AD106" s="192">
        <f t="shared" ca="1" si="91"/>
        <v>44387</v>
      </c>
      <c r="AE106" s="191" t="e">
        <f t="shared" ca="1" si="72"/>
        <v>#VALUE!</v>
      </c>
      <c r="AF106" s="190" t="e">
        <f t="shared" si="73"/>
        <v>#VALUE!</v>
      </c>
      <c r="AG106" s="190" t="e">
        <f t="shared" si="74"/>
        <v>#VALUE!</v>
      </c>
      <c r="AH106" s="190" t="e">
        <f t="shared" si="75"/>
        <v>#VALUE!</v>
      </c>
      <c r="AI106" s="190" t="e">
        <f t="shared" si="76"/>
        <v>#VALUE!</v>
      </c>
      <c r="AJ106" s="190" t="e">
        <f t="shared" si="77"/>
        <v>#VALUE!</v>
      </c>
      <c r="AK106" s="190" t="e">
        <f t="shared" si="78"/>
        <v>#VALUE!</v>
      </c>
      <c r="AL106" s="190">
        <f t="shared" si="79"/>
        <v>0</v>
      </c>
    </row>
    <row r="107" spans="1:38" ht="23.25" customHeight="1" x14ac:dyDescent="0.15">
      <c r="A107" s="260">
        <f t="shared" si="80"/>
        <v>100</v>
      </c>
      <c r="B107" s="282" t="str">
        <f t="shared" si="87"/>
        <v>A팀</v>
      </c>
      <c r="C107" s="232"/>
      <c r="D107" s="233"/>
      <c r="E107" s="248" t="str">
        <f t="shared" si="81"/>
        <v/>
      </c>
      <c r="F107" s="248"/>
      <c r="G107" s="246" t="str">
        <f t="shared" si="88"/>
        <v/>
      </c>
      <c r="H107" s="281" t="str">
        <f t="shared" si="82"/>
        <v/>
      </c>
      <c r="I107" s="265" t="str">
        <f t="shared" si="83"/>
        <v/>
      </c>
      <c r="J107" s="247" t="str">
        <f t="shared" si="89"/>
        <v/>
      </c>
      <c r="K107" s="239"/>
      <c r="L107" s="240">
        <f t="shared" si="84"/>
        <v>0</v>
      </c>
      <c r="M107" s="241">
        <f t="shared" si="90"/>
        <v>0.03</v>
      </c>
      <c r="N107" s="242">
        <f t="shared" si="65"/>
        <v>0</v>
      </c>
      <c r="O107" s="242">
        <f t="shared" si="66"/>
        <v>0</v>
      </c>
      <c r="P107" s="243">
        <f t="shared" si="67"/>
        <v>0</v>
      </c>
      <c r="Q107" s="243">
        <f t="shared" si="68"/>
        <v>0</v>
      </c>
      <c r="S107" s="225">
        <f t="shared" si="85"/>
        <v>0</v>
      </c>
      <c r="T107" s="226">
        <f t="shared" si="86"/>
        <v>0</v>
      </c>
      <c r="V107" s="123"/>
      <c r="W107" s="123"/>
      <c r="X107" s="123"/>
      <c r="Y107" s="123"/>
      <c r="AA107" s="190" t="e">
        <f t="shared" si="69"/>
        <v>#VALUE!</v>
      </c>
      <c r="AB107" s="190" t="e">
        <f t="shared" si="70"/>
        <v>#VALUE!</v>
      </c>
      <c r="AC107" s="191" t="e">
        <f t="shared" ca="1" si="71"/>
        <v>#VALUE!</v>
      </c>
      <c r="AD107" s="192">
        <f t="shared" ca="1" si="91"/>
        <v>44387</v>
      </c>
      <c r="AE107" s="191" t="e">
        <f t="shared" ca="1" si="72"/>
        <v>#VALUE!</v>
      </c>
      <c r="AF107" s="190" t="e">
        <f t="shared" si="73"/>
        <v>#VALUE!</v>
      </c>
      <c r="AG107" s="190" t="e">
        <f t="shared" si="74"/>
        <v>#VALUE!</v>
      </c>
      <c r="AH107" s="190" t="e">
        <f t="shared" si="75"/>
        <v>#VALUE!</v>
      </c>
      <c r="AI107" s="190" t="e">
        <f t="shared" si="76"/>
        <v>#VALUE!</v>
      </c>
      <c r="AJ107" s="190" t="e">
        <f t="shared" si="77"/>
        <v>#VALUE!</v>
      </c>
      <c r="AK107" s="190" t="e">
        <f t="shared" si="78"/>
        <v>#VALUE!</v>
      </c>
      <c r="AL107" s="190">
        <f t="shared" si="79"/>
        <v>0</v>
      </c>
    </row>
    <row r="108" spans="1:38" ht="23.25" customHeight="1" x14ac:dyDescent="0.15">
      <c r="A108" s="344" t="s">
        <v>599</v>
      </c>
      <c r="B108" s="344"/>
      <c r="C108" s="344"/>
      <c r="D108" s="250">
        <f>COUNT(K8:K27)</f>
        <v>0</v>
      </c>
      <c r="E108" s="344" t="s">
        <v>600</v>
      </c>
      <c r="F108" s="344"/>
      <c r="G108" s="344"/>
      <c r="H108" s="344"/>
      <c r="I108" s="344"/>
      <c r="J108" s="260"/>
      <c r="K108" s="244">
        <f>SUM(K8:K27)</f>
        <v>0</v>
      </c>
      <c r="L108" s="244">
        <f>SUM(L8:L27)</f>
        <v>0</v>
      </c>
      <c r="M108" s="251"/>
      <c r="N108" s="244">
        <f>SUM(N8:N27)</f>
        <v>0</v>
      </c>
      <c r="O108" s="244">
        <f t="shared" ref="O108:Q108" si="92">SUM(O8:O27)</f>
        <v>0</v>
      </c>
      <c r="P108" s="244">
        <f t="shared" si="92"/>
        <v>0</v>
      </c>
      <c r="Q108" s="244">
        <f t="shared" si="92"/>
        <v>0</v>
      </c>
    </row>
    <row r="109" spans="1:38" x14ac:dyDescent="0.15">
      <c r="L109" s="254" t="s">
        <v>630</v>
      </c>
    </row>
    <row r="110" spans="1:38" x14ac:dyDescent="0.15">
      <c r="K110" s="230" t="s">
        <v>420</v>
      </c>
      <c r="L110" s="252">
        <f>L108-K108</f>
        <v>0</v>
      </c>
    </row>
  </sheetData>
  <mergeCells count="28">
    <mergeCell ref="A108:C108"/>
    <mergeCell ref="E108:I108"/>
    <mergeCell ref="P6:P7"/>
    <mergeCell ref="Q6:Q7"/>
    <mergeCell ref="S6:S7"/>
    <mergeCell ref="A6:A7"/>
    <mergeCell ref="B6:B7"/>
    <mergeCell ref="C6:C7"/>
    <mergeCell ref="D6:D7"/>
    <mergeCell ref="E6:G6"/>
    <mergeCell ref="H6:H7"/>
    <mergeCell ref="T6:T7"/>
    <mergeCell ref="X6:X7"/>
    <mergeCell ref="Y6:Y7"/>
    <mergeCell ref="I6:I7"/>
    <mergeCell ref="J6:J7"/>
    <mergeCell ref="K6:K7"/>
    <mergeCell ref="L6:L7"/>
    <mergeCell ref="N6:N7"/>
    <mergeCell ref="O6:O7"/>
    <mergeCell ref="A4:C4"/>
    <mergeCell ref="G4:M4"/>
    <mergeCell ref="N4:O4"/>
    <mergeCell ref="A1:K1"/>
    <mergeCell ref="P2:Q2"/>
    <mergeCell ref="A3:C3"/>
    <mergeCell ref="G3:H3"/>
    <mergeCell ref="J3:K3"/>
  </mergeCells>
  <phoneticPr fontId="2" type="noConversion"/>
  <conditionalFormatting sqref="AL8:AL27">
    <cfRule type="cellIs" dxfId="167" priority="41" operator="equal">
      <formula>13</formula>
    </cfRule>
    <cfRule type="cellIs" dxfId="166" priority="42" operator="equal">
      <formula>"고용허가체크"</formula>
    </cfRule>
  </conditionalFormatting>
  <conditionalFormatting sqref="AJ8:AJ27">
    <cfRule type="cellIs" dxfId="165" priority="40" operator="greaterThan">
      <formula>0</formula>
    </cfRule>
  </conditionalFormatting>
  <conditionalFormatting sqref="AK8:AK27 AB8:AB27">
    <cfRule type="cellIs" dxfId="164" priority="39" operator="equal">
      <formula>"주민오류"</formula>
    </cfRule>
  </conditionalFormatting>
  <conditionalFormatting sqref="AH8:AH27">
    <cfRule type="cellIs" dxfId="163" priority="38" operator="equal">
      <formula>"외국인"</formula>
    </cfRule>
  </conditionalFormatting>
  <conditionalFormatting sqref="AI8:AI27">
    <cfRule type="cellIs" dxfId="162" priority="37" operator="equal">
      <formula>"고용허가체크"</formula>
    </cfRule>
  </conditionalFormatting>
  <conditionalFormatting sqref="Q3">
    <cfRule type="cellIs" dxfId="161" priority="35" operator="equal">
      <formula>"사업자오류"</formula>
    </cfRule>
    <cfRule type="cellIs" dxfId="160" priority="36" operator="equal">
      <formula>"OK"</formula>
    </cfRule>
  </conditionalFormatting>
  <conditionalFormatting sqref="D9">
    <cfRule type="expression" priority="34">
      <formula>"COUNT(13)"</formula>
    </cfRule>
  </conditionalFormatting>
  <conditionalFormatting sqref="AL28:AL47">
    <cfRule type="cellIs" dxfId="159" priority="32" operator="equal">
      <formula>13</formula>
    </cfRule>
    <cfRule type="cellIs" dxfId="158" priority="33" operator="equal">
      <formula>"고용허가체크"</formula>
    </cfRule>
  </conditionalFormatting>
  <conditionalFormatting sqref="AJ28:AJ47">
    <cfRule type="cellIs" dxfId="157" priority="31" operator="greaterThan">
      <formula>0</formula>
    </cfRule>
  </conditionalFormatting>
  <conditionalFormatting sqref="AK28:AK47 AB28:AB47">
    <cfRule type="cellIs" dxfId="156" priority="30" operator="equal">
      <formula>"주민오류"</formula>
    </cfRule>
  </conditionalFormatting>
  <conditionalFormatting sqref="AH28:AH47">
    <cfRule type="cellIs" dxfId="155" priority="29" operator="equal">
      <formula>"외국인"</formula>
    </cfRule>
  </conditionalFormatting>
  <conditionalFormatting sqref="AI28:AI47">
    <cfRule type="cellIs" dxfId="154" priority="28" operator="equal">
      <formula>"고용허가체크"</formula>
    </cfRule>
  </conditionalFormatting>
  <conditionalFormatting sqref="D29">
    <cfRule type="expression" priority="27">
      <formula>"COUNT(13)"</formula>
    </cfRule>
  </conditionalFormatting>
  <conditionalFormatting sqref="AL48:AL67">
    <cfRule type="cellIs" dxfId="153" priority="25" operator="equal">
      <formula>13</formula>
    </cfRule>
    <cfRule type="cellIs" dxfId="152" priority="26" operator="equal">
      <formula>"고용허가체크"</formula>
    </cfRule>
  </conditionalFormatting>
  <conditionalFormatting sqref="AJ48:AJ67">
    <cfRule type="cellIs" dxfId="151" priority="24" operator="greaterThan">
      <formula>0</formula>
    </cfRule>
  </conditionalFormatting>
  <conditionalFormatting sqref="AK48:AK67 AB48:AB67">
    <cfRule type="cellIs" dxfId="150" priority="23" operator="equal">
      <formula>"주민오류"</formula>
    </cfRule>
  </conditionalFormatting>
  <conditionalFormatting sqref="AH48:AH67">
    <cfRule type="cellIs" dxfId="149" priority="22" operator="equal">
      <formula>"외국인"</formula>
    </cfRule>
  </conditionalFormatting>
  <conditionalFormatting sqref="AI48:AI67">
    <cfRule type="cellIs" dxfId="148" priority="21" operator="equal">
      <formula>"고용허가체크"</formula>
    </cfRule>
  </conditionalFormatting>
  <conditionalFormatting sqref="D49">
    <cfRule type="expression" priority="20">
      <formula>"COUNT(13)"</formula>
    </cfRule>
  </conditionalFormatting>
  <conditionalFormatting sqref="AL68:AL87">
    <cfRule type="cellIs" dxfId="147" priority="18" operator="equal">
      <formula>13</formula>
    </cfRule>
    <cfRule type="cellIs" dxfId="146" priority="19" operator="equal">
      <formula>"고용허가체크"</formula>
    </cfRule>
  </conditionalFormatting>
  <conditionalFormatting sqref="AJ68:AJ87">
    <cfRule type="cellIs" dxfId="145" priority="17" operator="greaterThan">
      <formula>0</formula>
    </cfRule>
  </conditionalFormatting>
  <conditionalFormatting sqref="AK68:AK87 AB68:AB87">
    <cfRule type="cellIs" dxfId="144" priority="16" operator="equal">
      <formula>"주민오류"</formula>
    </cfRule>
  </conditionalFormatting>
  <conditionalFormatting sqref="AH68:AH87">
    <cfRule type="cellIs" dxfId="143" priority="15" operator="equal">
      <formula>"외국인"</formula>
    </cfRule>
  </conditionalFormatting>
  <conditionalFormatting sqref="AI68:AI87">
    <cfRule type="cellIs" dxfId="142" priority="14" operator="equal">
      <formula>"고용허가체크"</formula>
    </cfRule>
  </conditionalFormatting>
  <conditionalFormatting sqref="D69">
    <cfRule type="expression" priority="13">
      <formula>"COUNT(13)"</formula>
    </cfRule>
  </conditionalFormatting>
  <conditionalFormatting sqref="AL88:AL101">
    <cfRule type="cellIs" dxfId="141" priority="11" operator="equal">
      <formula>13</formula>
    </cfRule>
    <cfRule type="cellIs" dxfId="140" priority="12" operator="equal">
      <formula>"고용허가체크"</formula>
    </cfRule>
  </conditionalFormatting>
  <conditionalFormatting sqref="AJ88:AJ101">
    <cfRule type="cellIs" dxfId="139" priority="10" operator="greaterThan">
      <formula>0</formula>
    </cfRule>
  </conditionalFormatting>
  <conditionalFormatting sqref="AK88:AK101 AB88:AB101">
    <cfRule type="cellIs" dxfId="138" priority="9" operator="equal">
      <formula>"주민오류"</formula>
    </cfRule>
  </conditionalFormatting>
  <conditionalFormatting sqref="AH88:AH101">
    <cfRule type="cellIs" dxfId="137" priority="8" operator="equal">
      <formula>"외국인"</formula>
    </cfRule>
  </conditionalFormatting>
  <conditionalFormatting sqref="AI88:AI101">
    <cfRule type="cellIs" dxfId="136" priority="7" operator="equal">
      <formula>"고용허가체크"</formula>
    </cfRule>
  </conditionalFormatting>
  <conditionalFormatting sqref="AL102:AL107">
    <cfRule type="cellIs" dxfId="135" priority="5" operator="equal">
      <formula>13</formula>
    </cfRule>
    <cfRule type="cellIs" dxfId="134" priority="6" operator="equal">
      <formula>"고용허가체크"</formula>
    </cfRule>
  </conditionalFormatting>
  <conditionalFormatting sqref="AJ102:AJ107">
    <cfRule type="cellIs" dxfId="133" priority="4" operator="greaterThan">
      <formula>0</formula>
    </cfRule>
  </conditionalFormatting>
  <conditionalFormatting sqref="AK102:AK107 AB102:AB107">
    <cfRule type="cellIs" dxfId="132" priority="3" operator="equal">
      <formula>"주민오류"</formula>
    </cfRule>
  </conditionalFormatting>
  <conditionalFormatting sqref="AH102:AH107">
    <cfRule type="cellIs" dxfId="131" priority="2" operator="equal">
      <formula>"외국인"</formula>
    </cfRule>
  </conditionalFormatting>
  <conditionalFormatting sqref="AI102:AI107">
    <cfRule type="cellIs" dxfId="130"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87042"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87043"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87044"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87045"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87046"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87047"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87048"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87049"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87050" r:id="rId13" name="Drop Down 10">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EE9A7-4783-4F9E-A978-751D8C3C05F3}">
  <dimension ref="A1:AL110"/>
  <sheetViews>
    <sheetView showGridLines="0" workbookViewId="0">
      <pane ySplit="7" topLeftCell="A8" activePane="bottomLeft" state="frozen"/>
      <selection pane="bottomLeft" activeCell="N5" sqref="N5"/>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55" t="s">
        <v>596</v>
      </c>
      <c r="F3" s="254"/>
      <c r="G3" s="368" t="str">
        <f>기본입력사항!$D$3</f>
        <v>주황규</v>
      </c>
      <c r="H3" s="368"/>
      <c r="I3" s="255" t="s">
        <v>638</v>
      </c>
      <c r="J3" s="356">
        <v>44501</v>
      </c>
      <c r="K3" s="356"/>
      <c r="N3" s="266">
        <v>1</v>
      </c>
      <c r="P3" s="230">
        <f>IF(10-MOD(MID(D4,1,1)*1+MID(D4,2,1)*3+MID(D4,3,1)*7+MID(D4,4,1)*1+MID(D4,5,1)*3+MID(D4,6,1)*7+MID(D4,7,1)*1+MID(D4,8,1)*3+INT((MID(D4,9,1)*5)/10)+MOD(MID(D4,9,1)*5,10),10)=10,0,10-MOD(MID(D4,1,1)*1+MID(D4,2,1)*3+MID(D4,3,1)*7+MID(D4,4,1)*1+MID(D4,5,1)*3+MID(D4,6,1)*7+MID(D4,7,1)*1+MID(D4,8,1)*3+INT((MID(D4,9,1)*5)/10)+MOD(MID(D4,9,1)*5,10),10))</f>
        <v>7</v>
      </c>
      <c r="Q3" s="257"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58" t="s">
        <v>601</v>
      </c>
      <c r="W6" s="258"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1</v>
      </c>
      <c r="H7" s="371"/>
      <c r="I7" s="371"/>
      <c r="J7" s="371"/>
      <c r="K7" s="370"/>
      <c r="L7" s="370"/>
      <c r="M7" s="279">
        <v>0.03</v>
      </c>
      <c r="N7" s="370"/>
      <c r="O7" s="370"/>
      <c r="P7" s="370"/>
      <c r="Q7" s="370"/>
      <c r="S7" s="340"/>
      <c r="T7" s="343"/>
      <c r="V7" s="259" t="s">
        <v>603</v>
      </c>
      <c r="W7" s="259"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44501</v>
      </c>
      <c r="I8" s="271">
        <f>IF(H8="","",CHOOSE($R$3,EOMONTH($H$8,0),EOMONTH($H$8,0)+5,EOMONTH($H$8,0)+10,EOMONTH($H$8,0)+15,EOMONTH($H$8,0)+20))</f>
        <v>44530</v>
      </c>
      <c r="J8" s="272" t="str">
        <f>TEXT(I8,"aaa")</f>
        <v>화</v>
      </c>
      <c r="K8" s="273"/>
      <c r="L8" s="274">
        <f t="shared" ref="L8:L71" si="0">IF(OR($N$3=1,K8&lt;=33330),K8,TRUNC(K8/96.7%,-1))</f>
        <v>0</v>
      </c>
      <c r="M8" s="275">
        <f>$M$7</f>
        <v>0.03</v>
      </c>
      <c r="N8" s="276">
        <f>IF(L8&gt;33330,TRUNC(L8*$M$7,-1),0)</f>
        <v>0</v>
      </c>
      <c r="O8" s="276">
        <f>TRUNC(N8*10%,-1)</f>
        <v>0</v>
      </c>
      <c r="P8" s="277">
        <f>SUM(N8:O8)</f>
        <v>0</v>
      </c>
      <c r="Q8" s="277">
        <f>L8-P8</f>
        <v>0</v>
      </c>
      <c r="S8" s="225">
        <f t="shared" ref="S8:S71" si="1">IF($N$3=2,L8-(Q8-K8),0)</f>
        <v>0</v>
      </c>
      <c r="T8" s="226">
        <f t="shared" ref="T8:T71"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60">
        <f>A8+1</f>
        <v>2</v>
      </c>
      <c r="B9" s="282" t="str">
        <f t="shared" ref="B9:B72" si="3">$N$4</f>
        <v>A팀</v>
      </c>
      <c r="C9" s="232"/>
      <c r="D9" s="233"/>
      <c r="E9" s="248" t="str">
        <f>IF(C9="","",$E$8)</f>
        <v/>
      </c>
      <c r="F9" s="248"/>
      <c r="G9" s="246" t="str">
        <f t="shared" ref="G9:G72" si="4">IF(E9="","",VLOOKUP(E9,종목,2))</f>
        <v/>
      </c>
      <c r="H9" s="281" t="str">
        <f>IF(C9="","",$H$8)</f>
        <v/>
      </c>
      <c r="I9" s="265" t="str">
        <f>IF(C9="","",$I$8)</f>
        <v/>
      </c>
      <c r="J9" s="247" t="str">
        <f t="shared" ref="J9:J72"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si="4"/>
        <v/>
      </c>
      <c r="H28" s="281"/>
      <c r="I28" s="265"/>
      <c r="J28" s="247" t="str">
        <f t="shared" si="5"/>
        <v>토</v>
      </c>
      <c r="K28" s="239"/>
      <c r="L28" s="240">
        <f t="shared" si="0"/>
        <v>0</v>
      </c>
      <c r="M28" s="241">
        <f>$M$7</f>
        <v>0.03</v>
      </c>
      <c r="N28" s="242">
        <f>IF(L28&gt;33330,TRUNC(L28*$M$7,-1),0)</f>
        <v>0</v>
      </c>
      <c r="O28" s="242">
        <f>TRUNC(N28*10%,-1)</f>
        <v>0</v>
      </c>
      <c r="P28" s="243">
        <f>SUM(N28:O28)</f>
        <v>0</v>
      </c>
      <c r="Q28" s="243">
        <f>L28-P28</f>
        <v>0</v>
      </c>
      <c r="S28" s="225">
        <f t="shared" si="1"/>
        <v>0</v>
      </c>
      <c r="T28" s="226">
        <f t="shared" si="2"/>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4"/>
        <v/>
      </c>
      <c r="H29" s="281" t="str">
        <f>IF(C29="","",$H$8)</f>
        <v/>
      </c>
      <c r="I29" s="265" t="str">
        <f>IF(C29="","",$I$8)</f>
        <v/>
      </c>
      <c r="J29" s="247" t="str">
        <f t="shared" si="5"/>
        <v/>
      </c>
      <c r="K29" s="239"/>
      <c r="L29" s="240">
        <f t="shared" si="0"/>
        <v>0</v>
      </c>
      <c r="M29" s="241">
        <f t="shared" si="6"/>
        <v>0.03</v>
      </c>
      <c r="N29" s="242">
        <f t="shared" ref="N29:N47" si="27">IF(L29&gt;33330,TRUNC(L29*$M$7,-1),0)</f>
        <v>0</v>
      </c>
      <c r="O29" s="242">
        <f t="shared" ref="O29:O47" si="28">TRUNC(N29*10%,-1)</f>
        <v>0</v>
      </c>
      <c r="P29" s="243">
        <f t="shared" ref="P29:P47" si="29">SUM(N29:O29)</f>
        <v>0</v>
      </c>
      <c r="Q29" s="243">
        <f t="shared" ref="Q29:Q47" si="30">L29-P29</f>
        <v>0</v>
      </c>
      <c r="S29" s="225">
        <f t="shared" si="1"/>
        <v>0</v>
      </c>
      <c r="T29" s="226">
        <f t="shared" si="2"/>
        <v>0</v>
      </c>
      <c r="V29" s="123"/>
      <c r="W29" s="123"/>
      <c r="X29" s="123"/>
      <c r="Y29" s="123"/>
      <c r="AA29" s="190" t="e">
        <f t="shared" ref="AA29:AA47" si="31">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2">IF(INT(RIGHT(D29,1))=AA29,"OK","주민오류")</f>
        <v>#VALUE!</v>
      </c>
      <c r="AC29" s="191" t="e">
        <f t="shared" ref="AC29:AC47" ca="1" si="33">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4">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5">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36">CHOOSE(14-LEN(CLEAN(D29)),MID(D29,7,1),MID(D29,6,1),MID(D29,5,1),MID(D29,4,1))</f>
        <v>#VALUE!</v>
      </c>
      <c r="AH29" s="190" t="e">
        <f t="shared" ref="AH29:AH47" si="37">CHOOSE(AG29,"내국인","내국인","내국인","내국인","외국인","외국인","외국인","외국인")</f>
        <v>#VALUE!</v>
      </c>
      <c r="AI29" s="190" t="e">
        <f t="shared" ref="AI29:AI47" si="38">IF(AH29="외국인","고용허가체크","")</f>
        <v>#VALUE!</v>
      </c>
      <c r="AJ29" s="190" t="e">
        <f t="shared" ref="AJ29:AJ47" si="39">IF(LEN(CLEAN(D29))=12,MOD(MID(D29,7,1)*10+MID(D29,8,1),2),MOD(MID(D29,8,1)*10+MID(D29,9,1),2))</f>
        <v>#VALUE!</v>
      </c>
      <c r="AK29" s="190" t="e">
        <f t="shared" ref="AK29:AK47" si="40">IF(AJ29=0,"OK","")</f>
        <v>#VALUE!</v>
      </c>
      <c r="AL29" s="190">
        <f t="shared" ref="AL29:AL47" si="41">LEN(CLEAN(D29))</f>
        <v>0</v>
      </c>
    </row>
    <row r="30" spans="1:38" ht="23.25" customHeight="1" x14ac:dyDescent="0.15">
      <c r="A30" s="260">
        <f t="shared" ref="A30:A48" si="42">A29+1</f>
        <v>23</v>
      </c>
      <c r="B30" s="282" t="str">
        <f t="shared" si="3"/>
        <v>A팀</v>
      </c>
      <c r="C30" s="232"/>
      <c r="D30" s="233"/>
      <c r="E30" s="248" t="str">
        <f t="shared" ref="E30:E47" si="43">IF(C30="","",$E$8)</f>
        <v/>
      </c>
      <c r="F30" s="248"/>
      <c r="G30" s="246" t="str">
        <f t="shared" si="4"/>
        <v/>
      </c>
      <c r="H30" s="281" t="str">
        <f t="shared" ref="H30:H47" si="44">IF(C30="","",$H$8)</f>
        <v/>
      </c>
      <c r="I30" s="265" t="str">
        <f t="shared" ref="I30:I47" si="45">IF(C30="","",$I$8)</f>
        <v/>
      </c>
      <c r="J30" s="247" t="str">
        <f t="shared" si="5"/>
        <v/>
      </c>
      <c r="K30" s="239"/>
      <c r="L30" s="240">
        <f t="shared" si="0"/>
        <v>0</v>
      </c>
      <c r="M30" s="241">
        <f t="shared" si="6"/>
        <v>0.03</v>
      </c>
      <c r="N30" s="242">
        <f t="shared" si="27"/>
        <v>0</v>
      </c>
      <c r="O30" s="242">
        <f t="shared" si="28"/>
        <v>0</v>
      </c>
      <c r="P30" s="243">
        <f t="shared" si="29"/>
        <v>0</v>
      </c>
      <c r="Q30" s="243">
        <f t="shared" si="30"/>
        <v>0</v>
      </c>
      <c r="S30" s="225">
        <f t="shared" si="1"/>
        <v>0</v>
      </c>
      <c r="T30" s="226">
        <f t="shared" si="2"/>
        <v>0</v>
      </c>
      <c r="V30" s="123"/>
      <c r="W30" s="123"/>
      <c r="X30" s="123"/>
      <c r="Y30" s="123"/>
      <c r="AA30" s="190" t="e">
        <f t="shared" si="31"/>
        <v>#VALUE!</v>
      </c>
      <c r="AB30" s="190" t="e">
        <f t="shared" si="32"/>
        <v>#VALUE!</v>
      </c>
      <c r="AC30" s="191" t="e">
        <f t="shared" ca="1" si="33"/>
        <v>#VALUE!</v>
      </c>
      <c r="AD30" s="192">
        <f t="shared" ca="1" si="14"/>
        <v>44387</v>
      </c>
      <c r="AE30" s="191" t="e">
        <f t="shared" ca="1" si="34"/>
        <v>#VALUE!</v>
      </c>
      <c r="AF30" s="190" t="e">
        <f t="shared" si="35"/>
        <v>#VALUE!</v>
      </c>
      <c r="AG30" s="190" t="e">
        <f t="shared" si="36"/>
        <v>#VALUE!</v>
      </c>
      <c r="AH30" s="190" t="e">
        <f t="shared" si="37"/>
        <v>#VALUE!</v>
      </c>
      <c r="AI30" s="190" t="e">
        <f t="shared" si="38"/>
        <v>#VALUE!</v>
      </c>
      <c r="AJ30" s="190" t="e">
        <f t="shared" si="39"/>
        <v>#VALUE!</v>
      </c>
      <c r="AK30" s="190" t="e">
        <f t="shared" si="40"/>
        <v>#VALUE!</v>
      </c>
      <c r="AL30" s="190">
        <f t="shared" si="41"/>
        <v>0</v>
      </c>
    </row>
    <row r="31" spans="1:38" ht="23.25" customHeight="1" x14ac:dyDescent="0.15">
      <c r="A31" s="260">
        <f t="shared" si="42"/>
        <v>24</v>
      </c>
      <c r="B31" s="282" t="str">
        <f t="shared" si="3"/>
        <v>A팀</v>
      </c>
      <c r="C31" s="232"/>
      <c r="D31" s="233"/>
      <c r="E31" s="248" t="str">
        <f t="shared" si="43"/>
        <v/>
      </c>
      <c r="F31" s="248"/>
      <c r="G31" s="246" t="str">
        <f t="shared" si="4"/>
        <v/>
      </c>
      <c r="H31" s="281" t="str">
        <f t="shared" si="44"/>
        <v/>
      </c>
      <c r="I31" s="265" t="str">
        <f t="shared" si="45"/>
        <v/>
      </c>
      <c r="J31" s="247" t="str">
        <f t="shared" si="5"/>
        <v/>
      </c>
      <c r="K31" s="239"/>
      <c r="L31" s="240">
        <f t="shared" si="0"/>
        <v>0</v>
      </c>
      <c r="M31" s="241">
        <f t="shared" si="6"/>
        <v>0.03</v>
      </c>
      <c r="N31" s="242">
        <f t="shared" si="27"/>
        <v>0</v>
      </c>
      <c r="O31" s="242">
        <f t="shared" si="28"/>
        <v>0</v>
      </c>
      <c r="P31" s="243">
        <f t="shared" si="29"/>
        <v>0</v>
      </c>
      <c r="Q31" s="243">
        <f t="shared" si="30"/>
        <v>0</v>
      </c>
      <c r="S31" s="225">
        <f t="shared" si="1"/>
        <v>0</v>
      </c>
      <c r="T31" s="226">
        <f t="shared" si="2"/>
        <v>0</v>
      </c>
      <c r="V31" s="123"/>
      <c r="W31" s="123"/>
      <c r="X31" s="123"/>
      <c r="Y31" s="123"/>
      <c r="AA31" s="190" t="e">
        <f t="shared" si="31"/>
        <v>#VALUE!</v>
      </c>
      <c r="AB31" s="190" t="e">
        <f t="shared" si="32"/>
        <v>#VALUE!</v>
      </c>
      <c r="AC31" s="191" t="e">
        <f t="shared" ca="1" si="33"/>
        <v>#VALUE!</v>
      </c>
      <c r="AD31" s="192">
        <f t="shared" ca="1" si="14"/>
        <v>44387</v>
      </c>
      <c r="AE31" s="191" t="e">
        <f t="shared" ca="1" si="34"/>
        <v>#VALUE!</v>
      </c>
      <c r="AF31" s="190" t="e">
        <f t="shared" si="35"/>
        <v>#VALUE!</v>
      </c>
      <c r="AG31" s="190" t="e">
        <f t="shared" si="36"/>
        <v>#VALUE!</v>
      </c>
      <c r="AH31" s="190" t="e">
        <f t="shared" si="37"/>
        <v>#VALUE!</v>
      </c>
      <c r="AI31" s="190" t="e">
        <f t="shared" si="38"/>
        <v>#VALUE!</v>
      </c>
      <c r="AJ31" s="190" t="e">
        <f t="shared" si="39"/>
        <v>#VALUE!</v>
      </c>
      <c r="AK31" s="190" t="e">
        <f t="shared" si="40"/>
        <v>#VALUE!</v>
      </c>
      <c r="AL31" s="190">
        <f t="shared" si="41"/>
        <v>0</v>
      </c>
    </row>
    <row r="32" spans="1:38" ht="23.25" customHeight="1" x14ac:dyDescent="0.15">
      <c r="A32" s="260">
        <f t="shared" si="42"/>
        <v>25</v>
      </c>
      <c r="B32" s="282" t="str">
        <f t="shared" si="3"/>
        <v>A팀</v>
      </c>
      <c r="C32" s="232"/>
      <c r="D32" s="233"/>
      <c r="E32" s="248" t="str">
        <f t="shared" si="43"/>
        <v/>
      </c>
      <c r="F32" s="248"/>
      <c r="G32" s="246" t="str">
        <f t="shared" si="4"/>
        <v/>
      </c>
      <c r="H32" s="281" t="str">
        <f t="shared" si="44"/>
        <v/>
      </c>
      <c r="I32" s="265" t="str">
        <f t="shared" si="45"/>
        <v/>
      </c>
      <c r="J32" s="247" t="str">
        <f t="shared" si="5"/>
        <v/>
      </c>
      <c r="K32" s="239"/>
      <c r="L32" s="240">
        <f t="shared" si="0"/>
        <v>0</v>
      </c>
      <c r="M32" s="241">
        <f t="shared" si="6"/>
        <v>0.03</v>
      </c>
      <c r="N32" s="242">
        <f t="shared" si="27"/>
        <v>0</v>
      </c>
      <c r="O32" s="242">
        <f t="shared" si="28"/>
        <v>0</v>
      </c>
      <c r="P32" s="243">
        <f t="shared" si="29"/>
        <v>0</v>
      </c>
      <c r="Q32" s="243">
        <f t="shared" si="30"/>
        <v>0</v>
      </c>
      <c r="S32" s="225">
        <f t="shared" si="1"/>
        <v>0</v>
      </c>
      <c r="T32" s="226">
        <f t="shared" si="2"/>
        <v>0</v>
      </c>
      <c r="V32" s="123"/>
      <c r="W32" s="123"/>
      <c r="X32" s="123"/>
      <c r="Y32" s="123"/>
      <c r="AA32" s="190" t="e">
        <f t="shared" si="31"/>
        <v>#VALUE!</v>
      </c>
      <c r="AB32" s="190" t="e">
        <f t="shared" si="32"/>
        <v>#VALUE!</v>
      </c>
      <c r="AC32" s="191" t="e">
        <f t="shared" ca="1" si="33"/>
        <v>#VALUE!</v>
      </c>
      <c r="AD32" s="192">
        <f t="shared" ca="1" si="14"/>
        <v>44387</v>
      </c>
      <c r="AE32" s="191" t="e">
        <f t="shared" ca="1" si="34"/>
        <v>#VALUE!</v>
      </c>
      <c r="AF32" s="190" t="e">
        <f t="shared" si="35"/>
        <v>#VALUE!</v>
      </c>
      <c r="AG32" s="190" t="e">
        <f t="shared" si="36"/>
        <v>#VALUE!</v>
      </c>
      <c r="AH32" s="190" t="e">
        <f t="shared" si="37"/>
        <v>#VALUE!</v>
      </c>
      <c r="AI32" s="190" t="e">
        <f t="shared" si="38"/>
        <v>#VALUE!</v>
      </c>
      <c r="AJ32" s="190" t="e">
        <f t="shared" si="39"/>
        <v>#VALUE!</v>
      </c>
      <c r="AK32" s="190" t="e">
        <f t="shared" si="40"/>
        <v>#VALUE!</v>
      </c>
      <c r="AL32" s="190">
        <f t="shared" si="41"/>
        <v>0</v>
      </c>
    </row>
    <row r="33" spans="1:38" ht="23.25" customHeight="1" x14ac:dyDescent="0.15">
      <c r="A33" s="260">
        <f t="shared" si="42"/>
        <v>26</v>
      </c>
      <c r="B33" s="282" t="str">
        <f t="shared" si="3"/>
        <v>A팀</v>
      </c>
      <c r="C33" s="232"/>
      <c r="D33" s="233"/>
      <c r="E33" s="248" t="str">
        <f t="shared" si="43"/>
        <v/>
      </c>
      <c r="F33" s="248"/>
      <c r="G33" s="246" t="str">
        <f t="shared" si="4"/>
        <v/>
      </c>
      <c r="H33" s="281" t="str">
        <f t="shared" si="44"/>
        <v/>
      </c>
      <c r="I33" s="265" t="str">
        <f t="shared" si="45"/>
        <v/>
      </c>
      <c r="J33" s="247" t="str">
        <f t="shared" si="5"/>
        <v/>
      </c>
      <c r="K33" s="239"/>
      <c r="L33" s="240">
        <f t="shared" si="0"/>
        <v>0</v>
      </c>
      <c r="M33" s="241">
        <f t="shared" si="6"/>
        <v>0.03</v>
      </c>
      <c r="N33" s="242">
        <f t="shared" si="27"/>
        <v>0</v>
      </c>
      <c r="O33" s="242">
        <f t="shared" si="28"/>
        <v>0</v>
      </c>
      <c r="P33" s="243">
        <f t="shared" si="29"/>
        <v>0</v>
      </c>
      <c r="Q33" s="243">
        <f t="shared" si="30"/>
        <v>0</v>
      </c>
      <c r="S33" s="225">
        <f t="shared" si="1"/>
        <v>0</v>
      </c>
      <c r="T33" s="226">
        <f t="shared" si="2"/>
        <v>0</v>
      </c>
      <c r="V33" s="123"/>
      <c r="W33" s="123"/>
      <c r="X33" s="123"/>
      <c r="Y33" s="123"/>
      <c r="AA33" s="190" t="e">
        <f t="shared" si="31"/>
        <v>#VALUE!</v>
      </c>
      <c r="AB33" s="190" t="e">
        <f t="shared" si="32"/>
        <v>#VALUE!</v>
      </c>
      <c r="AC33" s="191" t="e">
        <f t="shared" ca="1" si="33"/>
        <v>#VALUE!</v>
      </c>
      <c r="AD33" s="192">
        <f t="shared" ca="1" si="14"/>
        <v>44387</v>
      </c>
      <c r="AE33" s="191" t="e">
        <f t="shared" ca="1" si="34"/>
        <v>#VALUE!</v>
      </c>
      <c r="AF33" s="190" t="e">
        <f t="shared" si="35"/>
        <v>#VALUE!</v>
      </c>
      <c r="AG33" s="190" t="e">
        <f t="shared" si="36"/>
        <v>#VALUE!</v>
      </c>
      <c r="AH33" s="190" t="e">
        <f t="shared" si="37"/>
        <v>#VALUE!</v>
      </c>
      <c r="AI33" s="190" t="e">
        <f t="shared" si="38"/>
        <v>#VALUE!</v>
      </c>
      <c r="AJ33" s="190" t="e">
        <f t="shared" si="39"/>
        <v>#VALUE!</v>
      </c>
      <c r="AK33" s="190" t="e">
        <f t="shared" si="40"/>
        <v>#VALUE!</v>
      </c>
      <c r="AL33" s="190">
        <f t="shared" si="41"/>
        <v>0</v>
      </c>
    </row>
    <row r="34" spans="1:38" ht="23.25" customHeight="1" x14ac:dyDescent="0.15">
      <c r="A34" s="260">
        <f t="shared" si="42"/>
        <v>27</v>
      </c>
      <c r="B34" s="282" t="str">
        <f t="shared" si="3"/>
        <v>A팀</v>
      </c>
      <c r="C34" s="232"/>
      <c r="D34" s="233"/>
      <c r="E34" s="248" t="str">
        <f t="shared" si="43"/>
        <v/>
      </c>
      <c r="F34" s="248"/>
      <c r="G34" s="246" t="str">
        <f t="shared" si="4"/>
        <v/>
      </c>
      <c r="H34" s="281" t="str">
        <f t="shared" si="44"/>
        <v/>
      </c>
      <c r="I34" s="265" t="str">
        <f t="shared" si="45"/>
        <v/>
      </c>
      <c r="J34" s="247" t="str">
        <f t="shared" si="5"/>
        <v/>
      </c>
      <c r="K34" s="239"/>
      <c r="L34" s="240">
        <f t="shared" si="0"/>
        <v>0</v>
      </c>
      <c r="M34" s="241">
        <f t="shared" si="6"/>
        <v>0.03</v>
      </c>
      <c r="N34" s="242">
        <f t="shared" si="27"/>
        <v>0</v>
      </c>
      <c r="O34" s="242">
        <f t="shared" si="28"/>
        <v>0</v>
      </c>
      <c r="P34" s="243">
        <f t="shared" si="29"/>
        <v>0</v>
      </c>
      <c r="Q34" s="243">
        <f t="shared" si="30"/>
        <v>0</v>
      </c>
      <c r="S34" s="225">
        <f t="shared" si="1"/>
        <v>0</v>
      </c>
      <c r="T34" s="226">
        <f t="shared" si="2"/>
        <v>0</v>
      </c>
      <c r="V34" s="123"/>
      <c r="W34" s="123"/>
      <c r="X34" s="123"/>
      <c r="Y34" s="123"/>
      <c r="AA34" s="190" t="e">
        <f t="shared" si="31"/>
        <v>#VALUE!</v>
      </c>
      <c r="AB34" s="190" t="e">
        <f t="shared" si="32"/>
        <v>#VALUE!</v>
      </c>
      <c r="AC34" s="191" t="e">
        <f t="shared" ca="1" si="33"/>
        <v>#VALUE!</v>
      </c>
      <c r="AD34" s="192">
        <f t="shared" ca="1" si="14"/>
        <v>44387</v>
      </c>
      <c r="AE34" s="191" t="e">
        <f t="shared" ca="1" si="34"/>
        <v>#VALUE!</v>
      </c>
      <c r="AF34" s="190" t="e">
        <f t="shared" si="35"/>
        <v>#VALUE!</v>
      </c>
      <c r="AG34" s="190" t="e">
        <f t="shared" si="36"/>
        <v>#VALUE!</v>
      </c>
      <c r="AH34" s="190" t="e">
        <f t="shared" si="37"/>
        <v>#VALUE!</v>
      </c>
      <c r="AI34" s="190" t="e">
        <f t="shared" si="38"/>
        <v>#VALUE!</v>
      </c>
      <c r="AJ34" s="190" t="e">
        <f t="shared" si="39"/>
        <v>#VALUE!</v>
      </c>
      <c r="AK34" s="190" t="e">
        <f t="shared" si="40"/>
        <v>#VALUE!</v>
      </c>
      <c r="AL34" s="190">
        <f t="shared" si="41"/>
        <v>0</v>
      </c>
    </row>
    <row r="35" spans="1:38" ht="23.25" customHeight="1" x14ac:dyDescent="0.15">
      <c r="A35" s="260">
        <f t="shared" si="42"/>
        <v>28</v>
      </c>
      <c r="B35" s="282" t="str">
        <f t="shared" si="3"/>
        <v>A팀</v>
      </c>
      <c r="C35" s="232"/>
      <c r="D35" s="233"/>
      <c r="E35" s="248" t="str">
        <f t="shared" si="43"/>
        <v/>
      </c>
      <c r="F35" s="248"/>
      <c r="G35" s="246" t="str">
        <f t="shared" si="4"/>
        <v/>
      </c>
      <c r="H35" s="281" t="str">
        <f t="shared" si="44"/>
        <v/>
      </c>
      <c r="I35" s="265" t="str">
        <f t="shared" si="45"/>
        <v/>
      </c>
      <c r="J35" s="247" t="str">
        <f t="shared" si="5"/>
        <v/>
      </c>
      <c r="K35" s="239"/>
      <c r="L35" s="240">
        <f t="shared" si="0"/>
        <v>0</v>
      </c>
      <c r="M35" s="241">
        <f t="shared" si="6"/>
        <v>0.03</v>
      </c>
      <c r="N35" s="242">
        <f t="shared" si="27"/>
        <v>0</v>
      </c>
      <c r="O35" s="242">
        <f t="shared" si="28"/>
        <v>0</v>
      </c>
      <c r="P35" s="243">
        <f t="shared" si="29"/>
        <v>0</v>
      </c>
      <c r="Q35" s="243">
        <f t="shared" si="30"/>
        <v>0</v>
      </c>
      <c r="S35" s="225">
        <f t="shared" si="1"/>
        <v>0</v>
      </c>
      <c r="T35" s="226">
        <f t="shared" si="2"/>
        <v>0</v>
      </c>
      <c r="V35" s="123"/>
      <c r="W35" s="123"/>
      <c r="X35" s="123"/>
      <c r="Y35" s="123"/>
      <c r="AA35" s="190" t="e">
        <f t="shared" si="31"/>
        <v>#VALUE!</v>
      </c>
      <c r="AB35" s="190" t="e">
        <f t="shared" si="32"/>
        <v>#VALUE!</v>
      </c>
      <c r="AC35" s="191" t="e">
        <f t="shared" ca="1" si="33"/>
        <v>#VALUE!</v>
      </c>
      <c r="AD35" s="192">
        <f t="shared" ca="1" si="14"/>
        <v>44387</v>
      </c>
      <c r="AE35" s="191" t="e">
        <f t="shared" ca="1" si="34"/>
        <v>#VALUE!</v>
      </c>
      <c r="AF35" s="190" t="e">
        <f t="shared" si="35"/>
        <v>#VALUE!</v>
      </c>
      <c r="AG35" s="190" t="e">
        <f t="shared" si="36"/>
        <v>#VALUE!</v>
      </c>
      <c r="AH35" s="190" t="e">
        <f t="shared" si="37"/>
        <v>#VALUE!</v>
      </c>
      <c r="AI35" s="190" t="e">
        <f t="shared" si="38"/>
        <v>#VALUE!</v>
      </c>
      <c r="AJ35" s="190" t="e">
        <f t="shared" si="39"/>
        <v>#VALUE!</v>
      </c>
      <c r="AK35" s="190" t="e">
        <f t="shared" si="40"/>
        <v>#VALUE!</v>
      </c>
      <c r="AL35" s="190">
        <f t="shared" si="41"/>
        <v>0</v>
      </c>
    </row>
    <row r="36" spans="1:38" ht="23.25" customHeight="1" x14ac:dyDescent="0.15">
      <c r="A36" s="260">
        <f t="shared" si="42"/>
        <v>29</v>
      </c>
      <c r="B36" s="282" t="str">
        <f t="shared" si="3"/>
        <v>A팀</v>
      </c>
      <c r="C36" s="232"/>
      <c r="D36" s="233"/>
      <c r="E36" s="248" t="str">
        <f t="shared" si="43"/>
        <v/>
      </c>
      <c r="F36" s="248"/>
      <c r="G36" s="246" t="str">
        <f t="shared" si="4"/>
        <v/>
      </c>
      <c r="H36" s="281" t="str">
        <f t="shared" si="44"/>
        <v/>
      </c>
      <c r="I36" s="265" t="str">
        <f t="shared" si="45"/>
        <v/>
      </c>
      <c r="J36" s="247" t="str">
        <f t="shared" si="5"/>
        <v/>
      </c>
      <c r="K36" s="239"/>
      <c r="L36" s="240">
        <f t="shared" si="0"/>
        <v>0</v>
      </c>
      <c r="M36" s="241">
        <f t="shared" si="6"/>
        <v>0.03</v>
      </c>
      <c r="N36" s="242">
        <f t="shared" si="27"/>
        <v>0</v>
      </c>
      <c r="O36" s="242">
        <f t="shared" si="28"/>
        <v>0</v>
      </c>
      <c r="P36" s="243">
        <f t="shared" si="29"/>
        <v>0</v>
      </c>
      <c r="Q36" s="243">
        <f t="shared" si="30"/>
        <v>0</v>
      </c>
      <c r="S36" s="225">
        <f t="shared" si="1"/>
        <v>0</v>
      </c>
      <c r="T36" s="226">
        <f t="shared" si="2"/>
        <v>0</v>
      </c>
      <c r="V36" s="123"/>
      <c r="W36" s="123"/>
      <c r="X36" s="123"/>
      <c r="Y36" s="123"/>
      <c r="AA36" s="190" t="e">
        <f t="shared" si="31"/>
        <v>#VALUE!</v>
      </c>
      <c r="AB36" s="190" t="e">
        <f t="shared" si="32"/>
        <v>#VALUE!</v>
      </c>
      <c r="AC36" s="191" t="e">
        <f t="shared" ca="1" si="33"/>
        <v>#VALUE!</v>
      </c>
      <c r="AD36" s="192">
        <f t="shared" ca="1" si="14"/>
        <v>44387</v>
      </c>
      <c r="AE36" s="191" t="e">
        <f t="shared" ca="1" si="34"/>
        <v>#VALUE!</v>
      </c>
      <c r="AF36" s="190" t="e">
        <f t="shared" si="35"/>
        <v>#VALUE!</v>
      </c>
      <c r="AG36" s="190" t="e">
        <f t="shared" si="36"/>
        <v>#VALUE!</v>
      </c>
      <c r="AH36" s="190" t="e">
        <f t="shared" si="37"/>
        <v>#VALUE!</v>
      </c>
      <c r="AI36" s="190" t="e">
        <f t="shared" si="38"/>
        <v>#VALUE!</v>
      </c>
      <c r="AJ36" s="190" t="e">
        <f t="shared" si="39"/>
        <v>#VALUE!</v>
      </c>
      <c r="AK36" s="190" t="e">
        <f t="shared" si="40"/>
        <v>#VALUE!</v>
      </c>
      <c r="AL36" s="190">
        <f t="shared" si="41"/>
        <v>0</v>
      </c>
    </row>
    <row r="37" spans="1:38" ht="23.25" customHeight="1" x14ac:dyDescent="0.15">
      <c r="A37" s="260">
        <f t="shared" si="42"/>
        <v>30</v>
      </c>
      <c r="B37" s="282" t="str">
        <f t="shared" si="3"/>
        <v>A팀</v>
      </c>
      <c r="C37" s="232"/>
      <c r="D37" s="233"/>
      <c r="E37" s="248" t="str">
        <f t="shared" si="43"/>
        <v/>
      </c>
      <c r="F37" s="248"/>
      <c r="G37" s="246" t="str">
        <f t="shared" si="4"/>
        <v/>
      </c>
      <c r="H37" s="281" t="str">
        <f t="shared" si="44"/>
        <v/>
      </c>
      <c r="I37" s="265" t="str">
        <f t="shared" si="45"/>
        <v/>
      </c>
      <c r="J37" s="247" t="str">
        <f t="shared" si="5"/>
        <v/>
      </c>
      <c r="K37" s="239"/>
      <c r="L37" s="240">
        <f t="shared" si="0"/>
        <v>0</v>
      </c>
      <c r="M37" s="241">
        <f t="shared" si="6"/>
        <v>0.03</v>
      </c>
      <c r="N37" s="242">
        <f t="shared" si="27"/>
        <v>0</v>
      </c>
      <c r="O37" s="242">
        <f t="shared" si="28"/>
        <v>0</v>
      </c>
      <c r="P37" s="243">
        <f t="shared" si="29"/>
        <v>0</v>
      </c>
      <c r="Q37" s="243">
        <f t="shared" si="30"/>
        <v>0</v>
      </c>
      <c r="S37" s="225">
        <f t="shared" si="1"/>
        <v>0</v>
      </c>
      <c r="T37" s="226">
        <f t="shared" si="2"/>
        <v>0</v>
      </c>
      <c r="V37" s="123"/>
      <c r="W37" s="123"/>
      <c r="X37" s="123"/>
      <c r="Y37" s="123"/>
      <c r="AA37" s="190" t="e">
        <f t="shared" si="31"/>
        <v>#VALUE!</v>
      </c>
      <c r="AB37" s="190" t="e">
        <f t="shared" si="32"/>
        <v>#VALUE!</v>
      </c>
      <c r="AC37" s="191" t="e">
        <f t="shared" ca="1" si="33"/>
        <v>#VALUE!</v>
      </c>
      <c r="AD37" s="192">
        <f t="shared" ca="1" si="14"/>
        <v>44387</v>
      </c>
      <c r="AE37" s="191" t="e">
        <f t="shared" ca="1" si="34"/>
        <v>#VALUE!</v>
      </c>
      <c r="AF37" s="190" t="e">
        <f t="shared" si="35"/>
        <v>#VALUE!</v>
      </c>
      <c r="AG37" s="190" t="e">
        <f t="shared" si="36"/>
        <v>#VALUE!</v>
      </c>
      <c r="AH37" s="190" t="e">
        <f t="shared" si="37"/>
        <v>#VALUE!</v>
      </c>
      <c r="AI37" s="190" t="e">
        <f t="shared" si="38"/>
        <v>#VALUE!</v>
      </c>
      <c r="AJ37" s="190" t="e">
        <f t="shared" si="39"/>
        <v>#VALUE!</v>
      </c>
      <c r="AK37" s="190" t="e">
        <f t="shared" si="40"/>
        <v>#VALUE!</v>
      </c>
      <c r="AL37" s="190">
        <f t="shared" si="41"/>
        <v>0</v>
      </c>
    </row>
    <row r="38" spans="1:38" ht="23.25" customHeight="1" x14ac:dyDescent="0.15">
      <c r="A38" s="260">
        <f t="shared" si="42"/>
        <v>31</v>
      </c>
      <c r="B38" s="282" t="str">
        <f t="shared" si="3"/>
        <v>A팀</v>
      </c>
      <c r="C38" s="232"/>
      <c r="D38" s="233"/>
      <c r="E38" s="248" t="str">
        <f t="shared" si="43"/>
        <v/>
      </c>
      <c r="F38" s="248"/>
      <c r="G38" s="246" t="str">
        <f t="shared" si="4"/>
        <v/>
      </c>
      <c r="H38" s="281" t="str">
        <f t="shared" si="44"/>
        <v/>
      </c>
      <c r="I38" s="265" t="str">
        <f t="shared" si="45"/>
        <v/>
      </c>
      <c r="J38" s="247" t="str">
        <f t="shared" si="5"/>
        <v/>
      </c>
      <c r="K38" s="239"/>
      <c r="L38" s="240">
        <f t="shared" si="0"/>
        <v>0</v>
      </c>
      <c r="M38" s="241">
        <f t="shared" si="6"/>
        <v>0.03</v>
      </c>
      <c r="N38" s="242">
        <f t="shared" si="27"/>
        <v>0</v>
      </c>
      <c r="O38" s="242">
        <f t="shared" si="28"/>
        <v>0</v>
      </c>
      <c r="P38" s="243">
        <f t="shared" si="29"/>
        <v>0</v>
      </c>
      <c r="Q38" s="243">
        <f t="shared" si="30"/>
        <v>0</v>
      </c>
      <c r="S38" s="225">
        <f t="shared" si="1"/>
        <v>0</v>
      </c>
      <c r="T38" s="226">
        <f t="shared" si="2"/>
        <v>0</v>
      </c>
      <c r="V38" s="123"/>
      <c r="W38" s="123"/>
      <c r="X38" s="123"/>
      <c r="Y38" s="123"/>
      <c r="AA38" s="190" t="e">
        <f t="shared" si="31"/>
        <v>#VALUE!</v>
      </c>
      <c r="AB38" s="190" t="e">
        <f t="shared" si="32"/>
        <v>#VALUE!</v>
      </c>
      <c r="AC38" s="191" t="e">
        <f t="shared" ca="1" si="33"/>
        <v>#VALUE!</v>
      </c>
      <c r="AD38" s="192">
        <f t="shared" ca="1" si="14"/>
        <v>44387</v>
      </c>
      <c r="AE38" s="191" t="e">
        <f t="shared" ca="1" si="34"/>
        <v>#VALUE!</v>
      </c>
      <c r="AF38" s="190" t="e">
        <f t="shared" si="35"/>
        <v>#VALUE!</v>
      </c>
      <c r="AG38" s="190" t="e">
        <f t="shared" si="36"/>
        <v>#VALUE!</v>
      </c>
      <c r="AH38" s="190" t="e">
        <f t="shared" si="37"/>
        <v>#VALUE!</v>
      </c>
      <c r="AI38" s="190" t="e">
        <f t="shared" si="38"/>
        <v>#VALUE!</v>
      </c>
      <c r="AJ38" s="190" t="e">
        <f t="shared" si="39"/>
        <v>#VALUE!</v>
      </c>
      <c r="AK38" s="190" t="e">
        <f t="shared" si="40"/>
        <v>#VALUE!</v>
      </c>
      <c r="AL38" s="190">
        <f t="shared" si="41"/>
        <v>0</v>
      </c>
    </row>
    <row r="39" spans="1:38" ht="23.25" customHeight="1" x14ac:dyDescent="0.15">
      <c r="A39" s="260">
        <f t="shared" si="42"/>
        <v>32</v>
      </c>
      <c r="B39" s="282" t="str">
        <f t="shared" si="3"/>
        <v>A팀</v>
      </c>
      <c r="C39" s="232"/>
      <c r="D39" s="233"/>
      <c r="E39" s="248" t="str">
        <f t="shared" si="43"/>
        <v/>
      </c>
      <c r="F39" s="248"/>
      <c r="G39" s="246" t="str">
        <f t="shared" si="4"/>
        <v/>
      </c>
      <c r="H39" s="281" t="str">
        <f t="shared" si="44"/>
        <v/>
      </c>
      <c r="I39" s="265" t="str">
        <f t="shared" si="45"/>
        <v/>
      </c>
      <c r="J39" s="247" t="str">
        <f t="shared" si="5"/>
        <v/>
      </c>
      <c r="K39" s="239"/>
      <c r="L39" s="240">
        <f t="shared" si="0"/>
        <v>0</v>
      </c>
      <c r="M39" s="241">
        <f t="shared" si="6"/>
        <v>0.03</v>
      </c>
      <c r="N39" s="242">
        <f t="shared" si="27"/>
        <v>0</v>
      </c>
      <c r="O39" s="242">
        <f t="shared" si="28"/>
        <v>0</v>
      </c>
      <c r="P39" s="243">
        <f t="shared" si="29"/>
        <v>0</v>
      </c>
      <c r="Q39" s="243">
        <f t="shared" si="30"/>
        <v>0</v>
      </c>
      <c r="S39" s="225">
        <f t="shared" si="1"/>
        <v>0</v>
      </c>
      <c r="T39" s="226">
        <f t="shared" si="2"/>
        <v>0</v>
      </c>
      <c r="V39" s="123"/>
      <c r="W39" s="123"/>
      <c r="X39" s="123"/>
      <c r="Y39" s="123"/>
      <c r="AA39" s="190" t="e">
        <f t="shared" si="31"/>
        <v>#VALUE!</v>
      </c>
      <c r="AB39" s="190" t="e">
        <f t="shared" si="32"/>
        <v>#VALUE!</v>
      </c>
      <c r="AC39" s="191" t="e">
        <f t="shared" ca="1" si="33"/>
        <v>#VALUE!</v>
      </c>
      <c r="AD39" s="192">
        <f t="shared" ca="1" si="14"/>
        <v>44387</v>
      </c>
      <c r="AE39" s="191" t="e">
        <f t="shared" ca="1" si="34"/>
        <v>#VALUE!</v>
      </c>
      <c r="AF39" s="190" t="e">
        <f t="shared" si="35"/>
        <v>#VALUE!</v>
      </c>
      <c r="AG39" s="190" t="e">
        <f t="shared" si="36"/>
        <v>#VALUE!</v>
      </c>
      <c r="AH39" s="190" t="e">
        <f t="shared" si="37"/>
        <v>#VALUE!</v>
      </c>
      <c r="AI39" s="190" t="e">
        <f t="shared" si="38"/>
        <v>#VALUE!</v>
      </c>
      <c r="AJ39" s="190" t="e">
        <f t="shared" si="39"/>
        <v>#VALUE!</v>
      </c>
      <c r="AK39" s="190" t="e">
        <f t="shared" si="40"/>
        <v>#VALUE!</v>
      </c>
      <c r="AL39" s="190">
        <f t="shared" si="41"/>
        <v>0</v>
      </c>
    </row>
    <row r="40" spans="1:38" ht="23.25" customHeight="1" x14ac:dyDescent="0.15">
      <c r="A40" s="260">
        <f t="shared" si="42"/>
        <v>33</v>
      </c>
      <c r="B40" s="282" t="str">
        <f t="shared" si="3"/>
        <v>A팀</v>
      </c>
      <c r="C40" s="232"/>
      <c r="D40" s="233"/>
      <c r="E40" s="248" t="str">
        <f t="shared" si="43"/>
        <v/>
      </c>
      <c r="F40" s="248"/>
      <c r="G40" s="246" t="str">
        <f t="shared" si="4"/>
        <v/>
      </c>
      <c r="H40" s="281" t="str">
        <f t="shared" si="44"/>
        <v/>
      </c>
      <c r="I40" s="265" t="str">
        <f t="shared" si="45"/>
        <v/>
      </c>
      <c r="J40" s="247" t="str">
        <f t="shared" si="5"/>
        <v/>
      </c>
      <c r="K40" s="239"/>
      <c r="L40" s="240">
        <f t="shared" si="0"/>
        <v>0</v>
      </c>
      <c r="M40" s="241">
        <f t="shared" si="6"/>
        <v>0.03</v>
      </c>
      <c r="N40" s="242">
        <f t="shared" si="27"/>
        <v>0</v>
      </c>
      <c r="O40" s="242">
        <f t="shared" si="28"/>
        <v>0</v>
      </c>
      <c r="P40" s="243">
        <f t="shared" si="29"/>
        <v>0</v>
      </c>
      <c r="Q40" s="243">
        <f t="shared" si="30"/>
        <v>0</v>
      </c>
      <c r="S40" s="225">
        <f t="shared" si="1"/>
        <v>0</v>
      </c>
      <c r="T40" s="226">
        <f t="shared" si="2"/>
        <v>0</v>
      </c>
      <c r="V40" s="123"/>
      <c r="W40" s="123"/>
      <c r="X40" s="123"/>
      <c r="Y40" s="123"/>
      <c r="AA40" s="190" t="e">
        <f t="shared" si="31"/>
        <v>#VALUE!</v>
      </c>
      <c r="AB40" s="190" t="e">
        <f t="shared" si="32"/>
        <v>#VALUE!</v>
      </c>
      <c r="AC40" s="191" t="e">
        <f t="shared" ca="1" si="33"/>
        <v>#VALUE!</v>
      </c>
      <c r="AD40" s="192">
        <f t="shared" ca="1" si="14"/>
        <v>44387</v>
      </c>
      <c r="AE40" s="191" t="e">
        <f t="shared" ca="1" si="34"/>
        <v>#VALUE!</v>
      </c>
      <c r="AF40" s="190" t="e">
        <f t="shared" si="35"/>
        <v>#VALUE!</v>
      </c>
      <c r="AG40" s="190" t="e">
        <f t="shared" si="36"/>
        <v>#VALUE!</v>
      </c>
      <c r="AH40" s="190" t="e">
        <f t="shared" si="37"/>
        <v>#VALUE!</v>
      </c>
      <c r="AI40" s="190" t="e">
        <f t="shared" si="38"/>
        <v>#VALUE!</v>
      </c>
      <c r="AJ40" s="190" t="e">
        <f t="shared" si="39"/>
        <v>#VALUE!</v>
      </c>
      <c r="AK40" s="190" t="e">
        <f t="shared" si="40"/>
        <v>#VALUE!</v>
      </c>
      <c r="AL40" s="190">
        <f t="shared" si="41"/>
        <v>0</v>
      </c>
    </row>
    <row r="41" spans="1:38" ht="23.25" customHeight="1" x14ac:dyDescent="0.15">
      <c r="A41" s="260">
        <f t="shared" si="42"/>
        <v>34</v>
      </c>
      <c r="B41" s="282" t="str">
        <f t="shared" si="3"/>
        <v>A팀</v>
      </c>
      <c r="C41" s="232"/>
      <c r="D41" s="233"/>
      <c r="E41" s="248" t="str">
        <f t="shared" si="43"/>
        <v/>
      </c>
      <c r="F41" s="248"/>
      <c r="G41" s="246" t="str">
        <f t="shared" si="4"/>
        <v/>
      </c>
      <c r="H41" s="281" t="str">
        <f t="shared" si="44"/>
        <v/>
      </c>
      <c r="I41" s="265" t="str">
        <f t="shared" si="45"/>
        <v/>
      </c>
      <c r="J41" s="247" t="str">
        <f t="shared" si="5"/>
        <v/>
      </c>
      <c r="K41" s="239"/>
      <c r="L41" s="240">
        <f t="shared" si="0"/>
        <v>0</v>
      </c>
      <c r="M41" s="241">
        <f t="shared" si="6"/>
        <v>0.03</v>
      </c>
      <c r="N41" s="242">
        <f t="shared" si="27"/>
        <v>0</v>
      </c>
      <c r="O41" s="242">
        <f t="shared" si="28"/>
        <v>0</v>
      </c>
      <c r="P41" s="243">
        <f t="shared" si="29"/>
        <v>0</v>
      </c>
      <c r="Q41" s="243">
        <f t="shared" si="30"/>
        <v>0</v>
      </c>
      <c r="S41" s="225">
        <f t="shared" si="1"/>
        <v>0</v>
      </c>
      <c r="T41" s="226">
        <f t="shared" si="2"/>
        <v>0</v>
      </c>
      <c r="V41" s="123"/>
      <c r="W41" s="123"/>
      <c r="X41" s="123"/>
      <c r="Y41" s="123"/>
      <c r="AA41" s="190" t="e">
        <f t="shared" si="31"/>
        <v>#VALUE!</v>
      </c>
      <c r="AB41" s="190" t="e">
        <f t="shared" si="32"/>
        <v>#VALUE!</v>
      </c>
      <c r="AC41" s="191" t="e">
        <f t="shared" ca="1" si="33"/>
        <v>#VALUE!</v>
      </c>
      <c r="AD41" s="192">
        <f t="shared" ca="1" si="14"/>
        <v>44387</v>
      </c>
      <c r="AE41" s="191" t="e">
        <f t="shared" ca="1" si="34"/>
        <v>#VALUE!</v>
      </c>
      <c r="AF41" s="190" t="e">
        <f t="shared" si="35"/>
        <v>#VALUE!</v>
      </c>
      <c r="AG41" s="190" t="e">
        <f t="shared" si="36"/>
        <v>#VALUE!</v>
      </c>
      <c r="AH41" s="190" t="e">
        <f t="shared" si="37"/>
        <v>#VALUE!</v>
      </c>
      <c r="AI41" s="190" t="e">
        <f t="shared" si="38"/>
        <v>#VALUE!</v>
      </c>
      <c r="AJ41" s="190" t="e">
        <f t="shared" si="39"/>
        <v>#VALUE!</v>
      </c>
      <c r="AK41" s="190" t="e">
        <f t="shared" si="40"/>
        <v>#VALUE!</v>
      </c>
      <c r="AL41" s="190">
        <f t="shared" si="41"/>
        <v>0</v>
      </c>
    </row>
    <row r="42" spans="1:38" ht="23.25" customHeight="1" x14ac:dyDescent="0.15">
      <c r="A42" s="260">
        <f t="shared" si="42"/>
        <v>35</v>
      </c>
      <c r="B42" s="282" t="str">
        <f t="shared" si="3"/>
        <v>A팀</v>
      </c>
      <c r="C42" s="232"/>
      <c r="D42" s="233"/>
      <c r="E42" s="248" t="str">
        <f t="shared" si="43"/>
        <v/>
      </c>
      <c r="F42" s="248"/>
      <c r="G42" s="246" t="str">
        <f t="shared" si="4"/>
        <v/>
      </c>
      <c r="H42" s="281" t="str">
        <f t="shared" si="44"/>
        <v/>
      </c>
      <c r="I42" s="265" t="str">
        <f t="shared" si="45"/>
        <v/>
      </c>
      <c r="J42" s="247" t="str">
        <f t="shared" si="5"/>
        <v/>
      </c>
      <c r="K42" s="239"/>
      <c r="L42" s="240">
        <f t="shared" si="0"/>
        <v>0</v>
      </c>
      <c r="M42" s="241">
        <f t="shared" si="6"/>
        <v>0.03</v>
      </c>
      <c r="N42" s="242">
        <f t="shared" si="27"/>
        <v>0</v>
      </c>
      <c r="O42" s="242">
        <f t="shared" si="28"/>
        <v>0</v>
      </c>
      <c r="P42" s="243">
        <f t="shared" si="29"/>
        <v>0</v>
      </c>
      <c r="Q42" s="243">
        <f t="shared" si="30"/>
        <v>0</v>
      </c>
      <c r="S42" s="225">
        <f t="shared" si="1"/>
        <v>0</v>
      </c>
      <c r="T42" s="226">
        <f t="shared" si="2"/>
        <v>0</v>
      </c>
      <c r="V42" s="123"/>
      <c r="W42" s="123"/>
      <c r="X42" s="123"/>
      <c r="Y42" s="123"/>
      <c r="AA42" s="190" t="e">
        <f t="shared" si="31"/>
        <v>#VALUE!</v>
      </c>
      <c r="AB42" s="190" t="e">
        <f t="shared" si="32"/>
        <v>#VALUE!</v>
      </c>
      <c r="AC42" s="191" t="e">
        <f t="shared" ca="1" si="33"/>
        <v>#VALUE!</v>
      </c>
      <c r="AD42" s="192">
        <f t="shared" ca="1" si="14"/>
        <v>44387</v>
      </c>
      <c r="AE42" s="191" t="e">
        <f t="shared" ca="1" si="34"/>
        <v>#VALUE!</v>
      </c>
      <c r="AF42" s="190" t="e">
        <f t="shared" si="35"/>
        <v>#VALUE!</v>
      </c>
      <c r="AG42" s="190" t="e">
        <f t="shared" si="36"/>
        <v>#VALUE!</v>
      </c>
      <c r="AH42" s="190" t="e">
        <f t="shared" si="37"/>
        <v>#VALUE!</v>
      </c>
      <c r="AI42" s="190" t="e">
        <f t="shared" si="38"/>
        <v>#VALUE!</v>
      </c>
      <c r="AJ42" s="190" t="e">
        <f t="shared" si="39"/>
        <v>#VALUE!</v>
      </c>
      <c r="AK42" s="190" t="e">
        <f t="shared" si="40"/>
        <v>#VALUE!</v>
      </c>
      <c r="AL42" s="190">
        <f t="shared" si="41"/>
        <v>0</v>
      </c>
    </row>
    <row r="43" spans="1:38" ht="23.25" customHeight="1" x14ac:dyDescent="0.15">
      <c r="A43" s="260">
        <f t="shared" si="42"/>
        <v>36</v>
      </c>
      <c r="B43" s="282" t="str">
        <f t="shared" si="3"/>
        <v>A팀</v>
      </c>
      <c r="C43" s="232"/>
      <c r="D43" s="233"/>
      <c r="E43" s="248" t="str">
        <f t="shared" si="43"/>
        <v/>
      </c>
      <c r="F43" s="248"/>
      <c r="G43" s="246" t="str">
        <f t="shared" si="4"/>
        <v/>
      </c>
      <c r="H43" s="281" t="str">
        <f t="shared" si="44"/>
        <v/>
      </c>
      <c r="I43" s="265" t="str">
        <f t="shared" si="45"/>
        <v/>
      </c>
      <c r="J43" s="247" t="str">
        <f t="shared" si="5"/>
        <v/>
      </c>
      <c r="K43" s="239"/>
      <c r="L43" s="240">
        <f t="shared" si="0"/>
        <v>0</v>
      </c>
      <c r="M43" s="241">
        <f t="shared" si="6"/>
        <v>0.03</v>
      </c>
      <c r="N43" s="242">
        <f t="shared" si="27"/>
        <v>0</v>
      </c>
      <c r="O43" s="242">
        <f t="shared" si="28"/>
        <v>0</v>
      </c>
      <c r="P43" s="243">
        <f t="shared" si="29"/>
        <v>0</v>
      </c>
      <c r="Q43" s="243">
        <f t="shared" si="30"/>
        <v>0</v>
      </c>
      <c r="S43" s="225">
        <f t="shared" si="1"/>
        <v>0</v>
      </c>
      <c r="T43" s="226">
        <f t="shared" si="2"/>
        <v>0</v>
      </c>
      <c r="V43" s="123"/>
      <c r="W43" s="123"/>
      <c r="X43" s="123"/>
      <c r="Y43" s="123"/>
      <c r="AA43" s="190" t="e">
        <f t="shared" si="31"/>
        <v>#VALUE!</v>
      </c>
      <c r="AB43" s="190" t="e">
        <f t="shared" si="32"/>
        <v>#VALUE!</v>
      </c>
      <c r="AC43" s="191" t="e">
        <f t="shared" ca="1" si="33"/>
        <v>#VALUE!</v>
      </c>
      <c r="AD43" s="192">
        <f t="shared" ca="1" si="14"/>
        <v>44387</v>
      </c>
      <c r="AE43" s="191" t="e">
        <f t="shared" ca="1" si="34"/>
        <v>#VALUE!</v>
      </c>
      <c r="AF43" s="190" t="e">
        <f t="shared" si="35"/>
        <v>#VALUE!</v>
      </c>
      <c r="AG43" s="190" t="e">
        <f t="shared" si="36"/>
        <v>#VALUE!</v>
      </c>
      <c r="AH43" s="190" t="e">
        <f t="shared" si="37"/>
        <v>#VALUE!</v>
      </c>
      <c r="AI43" s="190" t="e">
        <f t="shared" si="38"/>
        <v>#VALUE!</v>
      </c>
      <c r="AJ43" s="190" t="e">
        <f t="shared" si="39"/>
        <v>#VALUE!</v>
      </c>
      <c r="AK43" s="190" t="e">
        <f t="shared" si="40"/>
        <v>#VALUE!</v>
      </c>
      <c r="AL43" s="190">
        <f t="shared" si="41"/>
        <v>0</v>
      </c>
    </row>
    <row r="44" spans="1:38" ht="23.25" customHeight="1" x14ac:dyDescent="0.15">
      <c r="A44" s="260">
        <f t="shared" si="42"/>
        <v>37</v>
      </c>
      <c r="B44" s="282" t="str">
        <f t="shared" si="3"/>
        <v>A팀</v>
      </c>
      <c r="C44" s="232"/>
      <c r="D44" s="233"/>
      <c r="E44" s="248" t="str">
        <f t="shared" si="43"/>
        <v/>
      </c>
      <c r="F44" s="248"/>
      <c r="G44" s="246" t="str">
        <f t="shared" si="4"/>
        <v/>
      </c>
      <c r="H44" s="281" t="str">
        <f t="shared" si="44"/>
        <v/>
      </c>
      <c r="I44" s="265" t="str">
        <f t="shared" si="45"/>
        <v/>
      </c>
      <c r="J44" s="247" t="str">
        <f t="shared" si="5"/>
        <v/>
      </c>
      <c r="K44" s="239"/>
      <c r="L44" s="240">
        <f t="shared" si="0"/>
        <v>0</v>
      </c>
      <c r="M44" s="241">
        <f t="shared" si="6"/>
        <v>0.03</v>
      </c>
      <c r="N44" s="242">
        <f t="shared" si="27"/>
        <v>0</v>
      </c>
      <c r="O44" s="242">
        <f t="shared" si="28"/>
        <v>0</v>
      </c>
      <c r="P44" s="243">
        <f t="shared" si="29"/>
        <v>0</v>
      </c>
      <c r="Q44" s="243">
        <f t="shared" si="30"/>
        <v>0</v>
      </c>
      <c r="S44" s="225">
        <f t="shared" si="1"/>
        <v>0</v>
      </c>
      <c r="T44" s="226">
        <f t="shared" si="2"/>
        <v>0</v>
      </c>
      <c r="V44" s="123"/>
      <c r="W44" s="123"/>
      <c r="X44" s="123"/>
      <c r="Y44" s="123"/>
      <c r="AA44" s="190" t="e">
        <f t="shared" si="31"/>
        <v>#VALUE!</v>
      </c>
      <c r="AB44" s="190" t="e">
        <f t="shared" si="32"/>
        <v>#VALUE!</v>
      </c>
      <c r="AC44" s="191" t="e">
        <f t="shared" ca="1" si="33"/>
        <v>#VALUE!</v>
      </c>
      <c r="AD44" s="192">
        <f t="shared" ca="1" si="14"/>
        <v>44387</v>
      </c>
      <c r="AE44" s="191" t="e">
        <f t="shared" ca="1" si="34"/>
        <v>#VALUE!</v>
      </c>
      <c r="AF44" s="190" t="e">
        <f t="shared" si="35"/>
        <v>#VALUE!</v>
      </c>
      <c r="AG44" s="190" t="e">
        <f t="shared" si="36"/>
        <v>#VALUE!</v>
      </c>
      <c r="AH44" s="190" t="e">
        <f t="shared" si="37"/>
        <v>#VALUE!</v>
      </c>
      <c r="AI44" s="190" t="e">
        <f t="shared" si="38"/>
        <v>#VALUE!</v>
      </c>
      <c r="AJ44" s="190" t="e">
        <f t="shared" si="39"/>
        <v>#VALUE!</v>
      </c>
      <c r="AK44" s="190" t="e">
        <f t="shared" si="40"/>
        <v>#VALUE!</v>
      </c>
      <c r="AL44" s="190">
        <f t="shared" si="41"/>
        <v>0</v>
      </c>
    </row>
    <row r="45" spans="1:38" ht="23.25" customHeight="1" x14ac:dyDescent="0.15">
      <c r="A45" s="260">
        <f t="shared" si="42"/>
        <v>38</v>
      </c>
      <c r="B45" s="282" t="str">
        <f t="shared" si="3"/>
        <v>A팀</v>
      </c>
      <c r="C45" s="232"/>
      <c r="D45" s="233"/>
      <c r="E45" s="248" t="str">
        <f t="shared" si="43"/>
        <v/>
      </c>
      <c r="F45" s="248"/>
      <c r="G45" s="246" t="str">
        <f t="shared" si="4"/>
        <v/>
      </c>
      <c r="H45" s="281" t="str">
        <f t="shared" si="44"/>
        <v/>
      </c>
      <c r="I45" s="265" t="str">
        <f t="shared" si="45"/>
        <v/>
      </c>
      <c r="J45" s="247" t="str">
        <f t="shared" si="5"/>
        <v/>
      </c>
      <c r="K45" s="239"/>
      <c r="L45" s="240">
        <f t="shared" si="0"/>
        <v>0</v>
      </c>
      <c r="M45" s="241">
        <f t="shared" si="6"/>
        <v>0.03</v>
      </c>
      <c r="N45" s="242">
        <f t="shared" si="27"/>
        <v>0</v>
      </c>
      <c r="O45" s="242">
        <f t="shared" si="28"/>
        <v>0</v>
      </c>
      <c r="P45" s="243">
        <f t="shared" si="29"/>
        <v>0</v>
      </c>
      <c r="Q45" s="243">
        <f t="shared" si="30"/>
        <v>0</v>
      </c>
      <c r="S45" s="225">
        <f t="shared" si="1"/>
        <v>0</v>
      </c>
      <c r="T45" s="226">
        <f t="shared" si="2"/>
        <v>0</v>
      </c>
      <c r="V45" s="123"/>
      <c r="W45" s="123"/>
      <c r="X45" s="123"/>
      <c r="Y45" s="123"/>
      <c r="AA45" s="190" t="e">
        <f t="shared" si="31"/>
        <v>#VALUE!</v>
      </c>
      <c r="AB45" s="190" t="e">
        <f t="shared" si="32"/>
        <v>#VALUE!</v>
      </c>
      <c r="AC45" s="191" t="e">
        <f t="shared" ca="1" si="33"/>
        <v>#VALUE!</v>
      </c>
      <c r="AD45" s="192">
        <f t="shared" ca="1" si="14"/>
        <v>44387</v>
      </c>
      <c r="AE45" s="191" t="e">
        <f t="shared" ca="1" si="34"/>
        <v>#VALUE!</v>
      </c>
      <c r="AF45" s="190" t="e">
        <f t="shared" si="35"/>
        <v>#VALUE!</v>
      </c>
      <c r="AG45" s="190" t="e">
        <f t="shared" si="36"/>
        <v>#VALUE!</v>
      </c>
      <c r="AH45" s="190" t="e">
        <f t="shared" si="37"/>
        <v>#VALUE!</v>
      </c>
      <c r="AI45" s="190" t="e">
        <f t="shared" si="38"/>
        <v>#VALUE!</v>
      </c>
      <c r="AJ45" s="190" t="e">
        <f t="shared" si="39"/>
        <v>#VALUE!</v>
      </c>
      <c r="AK45" s="190" t="e">
        <f t="shared" si="40"/>
        <v>#VALUE!</v>
      </c>
      <c r="AL45" s="190">
        <f t="shared" si="41"/>
        <v>0</v>
      </c>
    </row>
    <row r="46" spans="1:38" ht="23.25" customHeight="1" x14ac:dyDescent="0.15">
      <c r="A46" s="260">
        <f t="shared" si="42"/>
        <v>39</v>
      </c>
      <c r="B46" s="282" t="str">
        <f t="shared" si="3"/>
        <v>A팀</v>
      </c>
      <c r="C46" s="232"/>
      <c r="D46" s="233"/>
      <c r="E46" s="248" t="str">
        <f t="shared" si="43"/>
        <v/>
      </c>
      <c r="F46" s="248"/>
      <c r="G46" s="246" t="str">
        <f t="shared" si="4"/>
        <v/>
      </c>
      <c r="H46" s="281" t="str">
        <f t="shared" si="44"/>
        <v/>
      </c>
      <c r="I46" s="265" t="str">
        <f t="shared" si="45"/>
        <v/>
      </c>
      <c r="J46" s="247" t="str">
        <f t="shared" si="5"/>
        <v/>
      </c>
      <c r="K46" s="239"/>
      <c r="L46" s="240">
        <f t="shared" si="0"/>
        <v>0</v>
      </c>
      <c r="M46" s="241">
        <f t="shared" si="6"/>
        <v>0.03</v>
      </c>
      <c r="N46" s="242">
        <f t="shared" si="27"/>
        <v>0</v>
      </c>
      <c r="O46" s="242">
        <f t="shared" si="28"/>
        <v>0</v>
      </c>
      <c r="P46" s="243">
        <f t="shared" si="29"/>
        <v>0</v>
      </c>
      <c r="Q46" s="243">
        <f t="shared" si="30"/>
        <v>0</v>
      </c>
      <c r="S46" s="225">
        <f t="shared" si="1"/>
        <v>0</v>
      </c>
      <c r="T46" s="226">
        <f t="shared" si="2"/>
        <v>0</v>
      </c>
      <c r="V46" s="123"/>
      <c r="W46" s="123"/>
      <c r="X46" s="123"/>
      <c r="Y46" s="123"/>
      <c r="AA46" s="190" t="e">
        <f t="shared" si="31"/>
        <v>#VALUE!</v>
      </c>
      <c r="AB46" s="190" t="e">
        <f t="shared" si="32"/>
        <v>#VALUE!</v>
      </c>
      <c r="AC46" s="191" t="e">
        <f t="shared" ca="1" si="33"/>
        <v>#VALUE!</v>
      </c>
      <c r="AD46" s="192">
        <f t="shared" ca="1" si="14"/>
        <v>44387</v>
      </c>
      <c r="AE46" s="191" t="e">
        <f t="shared" ca="1" si="34"/>
        <v>#VALUE!</v>
      </c>
      <c r="AF46" s="190" t="e">
        <f t="shared" si="35"/>
        <v>#VALUE!</v>
      </c>
      <c r="AG46" s="190" t="e">
        <f t="shared" si="36"/>
        <v>#VALUE!</v>
      </c>
      <c r="AH46" s="190" t="e">
        <f t="shared" si="37"/>
        <v>#VALUE!</v>
      </c>
      <c r="AI46" s="190" t="e">
        <f t="shared" si="38"/>
        <v>#VALUE!</v>
      </c>
      <c r="AJ46" s="190" t="e">
        <f t="shared" si="39"/>
        <v>#VALUE!</v>
      </c>
      <c r="AK46" s="190" t="e">
        <f t="shared" si="40"/>
        <v>#VALUE!</v>
      </c>
      <c r="AL46" s="190">
        <f t="shared" si="41"/>
        <v>0</v>
      </c>
    </row>
    <row r="47" spans="1:38" ht="23.25" customHeight="1" x14ac:dyDescent="0.15">
      <c r="A47" s="260">
        <f t="shared" si="42"/>
        <v>40</v>
      </c>
      <c r="B47" s="282" t="str">
        <f t="shared" si="3"/>
        <v>A팀</v>
      </c>
      <c r="C47" s="232"/>
      <c r="D47" s="233"/>
      <c r="E47" s="248" t="str">
        <f t="shared" si="43"/>
        <v/>
      </c>
      <c r="F47" s="248"/>
      <c r="G47" s="246" t="str">
        <f t="shared" si="4"/>
        <v/>
      </c>
      <c r="H47" s="281" t="str">
        <f t="shared" si="44"/>
        <v/>
      </c>
      <c r="I47" s="265" t="str">
        <f t="shared" si="45"/>
        <v/>
      </c>
      <c r="J47" s="247" t="str">
        <f t="shared" si="5"/>
        <v/>
      </c>
      <c r="K47" s="239"/>
      <c r="L47" s="240">
        <f t="shared" si="0"/>
        <v>0</v>
      </c>
      <c r="M47" s="241">
        <f t="shared" si="6"/>
        <v>0.03</v>
      </c>
      <c r="N47" s="242">
        <f t="shared" si="27"/>
        <v>0</v>
      </c>
      <c r="O47" s="242">
        <f t="shared" si="28"/>
        <v>0</v>
      </c>
      <c r="P47" s="243">
        <f t="shared" si="29"/>
        <v>0</v>
      </c>
      <c r="Q47" s="243">
        <f t="shared" si="30"/>
        <v>0</v>
      </c>
      <c r="S47" s="225">
        <f t="shared" si="1"/>
        <v>0</v>
      </c>
      <c r="T47" s="226">
        <f t="shared" si="2"/>
        <v>0</v>
      </c>
      <c r="V47" s="123"/>
      <c r="W47" s="123"/>
      <c r="X47" s="123"/>
      <c r="Y47" s="123"/>
      <c r="AA47" s="190" t="e">
        <f t="shared" si="31"/>
        <v>#VALUE!</v>
      </c>
      <c r="AB47" s="190" t="e">
        <f t="shared" si="32"/>
        <v>#VALUE!</v>
      </c>
      <c r="AC47" s="191" t="e">
        <f t="shared" ca="1" si="33"/>
        <v>#VALUE!</v>
      </c>
      <c r="AD47" s="192">
        <f t="shared" ca="1" si="14"/>
        <v>44387</v>
      </c>
      <c r="AE47" s="191" t="e">
        <f t="shared" ca="1" si="34"/>
        <v>#VALUE!</v>
      </c>
      <c r="AF47" s="190" t="e">
        <f t="shared" si="35"/>
        <v>#VALUE!</v>
      </c>
      <c r="AG47" s="190" t="e">
        <f t="shared" si="36"/>
        <v>#VALUE!</v>
      </c>
      <c r="AH47" s="190" t="e">
        <f t="shared" si="37"/>
        <v>#VALUE!</v>
      </c>
      <c r="AI47" s="190" t="e">
        <f t="shared" si="38"/>
        <v>#VALUE!</v>
      </c>
      <c r="AJ47" s="190" t="e">
        <f t="shared" si="39"/>
        <v>#VALUE!</v>
      </c>
      <c r="AK47" s="190" t="e">
        <f t="shared" si="40"/>
        <v>#VALUE!</v>
      </c>
      <c r="AL47" s="190">
        <f t="shared" si="41"/>
        <v>0</v>
      </c>
    </row>
    <row r="48" spans="1:38" ht="23.25" customHeight="1" x14ac:dyDescent="0.15">
      <c r="A48" s="260">
        <f t="shared" si="42"/>
        <v>41</v>
      </c>
      <c r="B48" s="282" t="str">
        <f t="shared" si="3"/>
        <v>A팀</v>
      </c>
      <c r="C48" s="232"/>
      <c r="D48" s="233"/>
      <c r="E48" s="232"/>
      <c r="F48" s="232"/>
      <c r="G48" s="246" t="str">
        <f t="shared" si="4"/>
        <v/>
      </c>
      <c r="H48" s="281"/>
      <c r="I48" s="265"/>
      <c r="J48" s="247" t="str">
        <f t="shared" si="5"/>
        <v>토</v>
      </c>
      <c r="K48" s="239"/>
      <c r="L48" s="240">
        <f t="shared" si="0"/>
        <v>0</v>
      </c>
      <c r="M48" s="241">
        <f>$M$7</f>
        <v>0.03</v>
      </c>
      <c r="N48" s="242">
        <f>IF(L48&gt;33330,TRUNC(L48*$M$7,-1),0)</f>
        <v>0</v>
      </c>
      <c r="O48" s="242">
        <f>TRUNC(N48*10%,-1)</f>
        <v>0</v>
      </c>
      <c r="P48" s="243">
        <f>SUM(N48:O48)</f>
        <v>0</v>
      </c>
      <c r="Q48" s="243">
        <f>L48-P48</f>
        <v>0</v>
      </c>
      <c r="S48" s="225">
        <f t="shared" si="1"/>
        <v>0</v>
      </c>
      <c r="T48" s="226">
        <f t="shared" si="2"/>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4"/>
        <v/>
      </c>
      <c r="H49" s="281" t="str">
        <f>IF(C49="","",$H$8)</f>
        <v/>
      </c>
      <c r="I49" s="265" t="str">
        <f>IF(C49="","",$I$8)</f>
        <v/>
      </c>
      <c r="J49" s="247" t="str">
        <f t="shared" si="5"/>
        <v/>
      </c>
      <c r="K49" s="239"/>
      <c r="L49" s="240">
        <f t="shared" si="0"/>
        <v>0</v>
      </c>
      <c r="M49" s="241">
        <f t="shared" si="6"/>
        <v>0.03</v>
      </c>
      <c r="N49" s="242">
        <f t="shared" ref="N49:N67" si="46">IF(L49&gt;33330,TRUNC(L49*$M$7,-1),0)</f>
        <v>0</v>
      </c>
      <c r="O49" s="242">
        <f t="shared" ref="O49:O67" si="47">TRUNC(N49*10%,-1)</f>
        <v>0</v>
      </c>
      <c r="P49" s="243">
        <f t="shared" ref="P49:P67" si="48">SUM(N49:O49)</f>
        <v>0</v>
      </c>
      <c r="Q49" s="243">
        <f t="shared" ref="Q49:Q67" si="49">L49-P49</f>
        <v>0</v>
      </c>
      <c r="S49" s="225">
        <f t="shared" si="1"/>
        <v>0</v>
      </c>
      <c r="T49" s="226">
        <f t="shared" si="2"/>
        <v>0</v>
      </c>
      <c r="V49" s="123"/>
      <c r="W49" s="123"/>
      <c r="X49" s="123"/>
      <c r="Y49" s="123"/>
      <c r="AA49" s="190" t="e">
        <f t="shared" ref="AA49:AA67" si="50">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1">IF(INT(RIGHT(D49,1))=AA49,"OK","주민오류")</f>
        <v>#VALUE!</v>
      </c>
      <c r="AC49" s="191" t="e">
        <f t="shared" ref="AC49:AC67" ca="1" si="52">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3">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4">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5">CHOOSE(14-LEN(CLEAN(D49)),MID(D49,7,1),MID(D49,6,1),MID(D49,5,1),MID(D49,4,1))</f>
        <v>#VALUE!</v>
      </c>
      <c r="AH49" s="190" t="e">
        <f t="shared" ref="AH49:AH67" si="56">CHOOSE(AG49,"내국인","내국인","내국인","내국인","외국인","외국인","외국인","외국인")</f>
        <v>#VALUE!</v>
      </c>
      <c r="AI49" s="190" t="e">
        <f t="shared" ref="AI49:AI67" si="57">IF(AH49="외국인","고용허가체크","")</f>
        <v>#VALUE!</v>
      </c>
      <c r="AJ49" s="190" t="e">
        <f t="shared" ref="AJ49:AJ67" si="58">IF(LEN(CLEAN(D49))=12,MOD(MID(D49,7,1)*10+MID(D49,8,1),2),MOD(MID(D49,8,1)*10+MID(D49,9,1),2))</f>
        <v>#VALUE!</v>
      </c>
      <c r="AK49" s="190" t="e">
        <f t="shared" ref="AK49:AK67" si="59">IF(AJ49=0,"OK","")</f>
        <v>#VALUE!</v>
      </c>
      <c r="AL49" s="190">
        <f t="shared" ref="AL49:AL67" si="60">LEN(CLEAN(D49))</f>
        <v>0</v>
      </c>
    </row>
    <row r="50" spans="1:38" ht="23.25" customHeight="1" x14ac:dyDescent="0.15">
      <c r="A50" s="260">
        <f t="shared" ref="A50:A68" si="61">A49+1</f>
        <v>43</v>
      </c>
      <c r="B50" s="282" t="str">
        <f t="shared" si="3"/>
        <v>A팀</v>
      </c>
      <c r="C50" s="232"/>
      <c r="D50" s="233"/>
      <c r="E50" s="248" t="str">
        <f t="shared" ref="E50:E67" si="62">IF(C50="","",$E$8)</f>
        <v/>
      </c>
      <c r="F50" s="248"/>
      <c r="G50" s="246" t="str">
        <f t="shared" si="4"/>
        <v/>
      </c>
      <c r="H50" s="281" t="str">
        <f t="shared" ref="H50:H67" si="63">IF(C50="","",$H$8)</f>
        <v/>
      </c>
      <c r="I50" s="265" t="str">
        <f t="shared" ref="I50:I67" si="64">IF(C50="","",$I$8)</f>
        <v/>
      </c>
      <c r="J50" s="247" t="str">
        <f t="shared" si="5"/>
        <v/>
      </c>
      <c r="K50" s="239"/>
      <c r="L50" s="240">
        <f t="shared" si="0"/>
        <v>0</v>
      </c>
      <c r="M50" s="241">
        <f t="shared" si="6"/>
        <v>0.03</v>
      </c>
      <c r="N50" s="242">
        <f t="shared" si="46"/>
        <v>0</v>
      </c>
      <c r="O50" s="242">
        <f t="shared" si="47"/>
        <v>0</v>
      </c>
      <c r="P50" s="243">
        <f t="shared" si="48"/>
        <v>0</v>
      </c>
      <c r="Q50" s="243">
        <f t="shared" si="49"/>
        <v>0</v>
      </c>
      <c r="S50" s="225">
        <f t="shared" si="1"/>
        <v>0</v>
      </c>
      <c r="T50" s="226">
        <f t="shared" si="2"/>
        <v>0</v>
      </c>
      <c r="V50" s="123"/>
      <c r="W50" s="123"/>
      <c r="X50" s="123"/>
      <c r="Y50" s="123"/>
      <c r="AA50" s="190" t="e">
        <f t="shared" si="50"/>
        <v>#VALUE!</v>
      </c>
      <c r="AB50" s="190" t="e">
        <f t="shared" si="51"/>
        <v>#VALUE!</v>
      </c>
      <c r="AC50" s="191" t="e">
        <f t="shared" ca="1" si="52"/>
        <v>#VALUE!</v>
      </c>
      <c r="AD50" s="192">
        <f t="shared" ca="1" si="14"/>
        <v>44387</v>
      </c>
      <c r="AE50" s="191" t="e">
        <f t="shared" ca="1" si="53"/>
        <v>#VALUE!</v>
      </c>
      <c r="AF50" s="190" t="e">
        <f t="shared" si="54"/>
        <v>#VALUE!</v>
      </c>
      <c r="AG50" s="190" t="e">
        <f t="shared" si="55"/>
        <v>#VALUE!</v>
      </c>
      <c r="AH50" s="190" t="e">
        <f t="shared" si="56"/>
        <v>#VALUE!</v>
      </c>
      <c r="AI50" s="190" t="e">
        <f t="shared" si="57"/>
        <v>#VALUE!</v>
      </c>
      <c r="AJ50" s="190" t="e">
        <f t="shared" si="58"/>
        <v>#VALUE!</v>
      </c>
      <c r="AK50" s="190" t="e">
        <f t="shared" si="59"/>
        <v>#VALUE!</v>
      </c>
      <c r="AL50" s="190">
        <f t="shared" si="60"/>
        <v>0</v>
      </c>
    </row>
    <row r="51" spans="1:38" ht="23.25" customHeight="1" x14ac:dyDescent="0.15">
      <c r="A51" s="260">
        <f t="shared" si="61"/>
        <v>44</v>
      </c>
      <c r="B51" s="282" t="str">
        <f t="shared" si="3"/>
        <v>A팀</v>
      </c>
      <c r="C51" s="232"/>
      <c r="D51" s="233"/>
      <c r="E51" s="248" t="str">
        <f t="shared" si="62"/>
        <v/>
      </c>
      <c r="F51" s="248"/>
      <c r="G51" s="246" t="str">
        <f t="shared" si="4"/>
        <v/>
      </c>
      <c r="H51" s="281" t="str">
        <f t="shared" si="63"/>
        <v/>
      </c>
      <c r="I51" s="265" t="str">
        <f t="shared" si="64"/>
        <v/>
      </c>
      <c r="J51" s="247" t="str">
        <f t="shared" si="5"/>
        <v/>
      </c>
      <c r="K51" s="239"/>
      <c r="L51" s="240">
        <f t="shared" si="0"/>
        <v>0</v>
      </c>
      <c r="M51" s="241">
        <f t="shared" si="6"/>
        <v>0.03</v>
      </c>
      <c r="N51" s="242">
        <f t="shared" si="46"/>
        <v>0</v>
      </c>
      <c r="O51" s="242">
        <f t="shared" si="47"/>
        <v>0</v>
      </c>
      <c r="P51" s="243">
        <f t="shared" si="48"/>
        <v>0</v>
      </c>
      <c r="Q51" s="243">
        <f t="shared" si="49"/>
        <v>0</v>
      </c>
      <c r="S51" s="225">
        <f t="shared" si="1"/>
        <v>0</v>
      </c>
      <c r="T51" s="226">
        <f t="shared" si="2"/>
        <v>0</v>
      </c>
      <c r="V51" s="123"/>
      <c r="W51" s="123"/>
      <c r="X51" s="123"/>
      <c r="Y51" s="123"/>
      <c r="AA51" s="190" t="e">
        <f t="shared" si="50"/>
        <v>#VALUE!</v>
      </c>
      <c r="AB51" s="190" t="e">
        <f t="shared" si="51"/>
        <v>#VALUE!</v>
      </c>
      <c r="AC51" s="191" t="e">
        <f t="shared" ca="1" si="52"/>
        <v>#VALUE!</v>
      </c>
      <c r="AD51" s="192">
        <f t="shared" ca="1" si="14"/>
        <v>44387</v>
      </c>
      <c r="AE51" s="191" t="e">
        <f t="shared" ca="1" si="53"/>
        <v>#VALUE!</v>
      </c>
      <c r="AF51" s="190" t="e">
        <f t="shared" si="54"/>
        <v>#VALUE!</v>
      </c>
      <c r="AG51" s="190" t="e">
        <f t="shared" si="55"/>
        <v>#VALUE!</v>
      </c>
      <c r="AH51" s="190" t="e">
        <f t="shared" si="56"/>
        <v>#VALUE!</v>
      </c>
      <c r="AI51" s="190" t="e">
        <f t="shared" si="57"/>
        <v>#VALUE!</v>
      </c>
      <c r="AJ51" s="190" t="e">
        <f t="shared" si="58"/>
        <v>#VALUE!</v>
      </c>
      <c r="AK51" s="190" t="e">
        <f t="shared" si="59"/>
        <v>#VALUE!</v>
      </c>
      <c r="AL51" s="190">
        <f t="shared" si="60"/>
        <v>0</v>
      </c>
    </row>
    <row r="52" spans="1:38" ht="23.25" customHeight="1" x14ac:dyDescent="0.15">
      <c r="A52" s="260">
        <f t="shared" si="61"/>
        <v>45</v>
      </c>
      <c r="B52" s="282" t="str">
        <f t="shared" si="3"/>
        <v>A팀</v>
      </c>
      <c r="C52" s="232"/>
      <c r="D52" s="233"/>
      <c r="E52" s="248" t="str">
        <f t="shared" si="62"/>
        <v/>
      </c>
      <c r="F52" s="248"/>
      <c r="G52" s="246" t="str">
        <f t="shared" si="4"/>
        <v/>
      </c>
      <c r="H52" s="281" t="str">
        <f t="shared" si="63"/>
        <v/>
      </c>
      <c r="I52" s="265" t="str">
        <f t="shared" si="64"/>
        <v/>
      </c>
      <c r="J52" s="247" t="str">
        <f t="shared" si="5"/>
        <v/>
      </c>
      <c r="K52" s="239"/>
      <c r="L52" s="240">
        <f t="shared" si="0"/>
        <v>0</v>
      </c>
      <c r="M52" s="241">
        <f t="shared" si="6"/>
        <v>0.03</v>
      </c>
      <c r="N52" s="242">
        <f t="shared" si="46"/>
        <v>0</v>
      </c>
      <c r="O52" s="242">
        <f t="shared" si="47"/>
        <v>0</v>
      </c>
      <c r="P52" s="243">
        <f t="shared" si="48"/>
        <v>0</v>
      </c>
      <c r="Q52" s="243">
        <f t="shared" si="49"/>
        <v>0</v>
      </c>
      <c r="S52" s="225">
        <f t="shared" si="1"/>
        <v>0</v>
      </c>
      <c r="T52" s="226">
        <f t="shared" si="2"/>
        <v>0</v>
      </c>
      <c r="V52" s="123"/>
      <c r="W52" s="123"/>
      <c r="X52" s="123"/>
      <c r="Y52" s="123"/>
      <c r="AA52" s="190" t="e">
        <f t="shared" si="50"/>
        <v>#VALUE!</v>
      </c>
      <c r="AB52" s="190" t="e">
        <f t="shared" si="51"/>
        <v>#VALUE!</v>
      </c>
      <c r="AC52" s="191" t="e">
        <f t="shared" ca="1" si="52"/>
        <v>#VALUE!</v>
      </c>
      <c r="AD52" s="192">
        <f t="shared" ca="1" si="14"/>
        <v>44387</v>
      </c>
      <c r="AE52" s="191" t="e">
        <f t="shared" ca="1" si="53"/>
        <v>#VALUE!</v>
      </c>
      <c r="AF52" s="190" t="e">
        <f t="shared" si="54"/>
        <v>#VALUE!</v>
      </c>
      <c r="AG52" s="190" t="e">
        <f t="shared" si="55"/>
        <v>#VALUE!</v>
      </c>
      <c r="AH52" s="190" t="e">
        <f t="shared" si="56"/>
        <v>#VALUE!</v>
      </c>
      <c r="AI52" s="190" t="e">
        <f t="shared" si="57"/>
        <v>#VALUE!</v>
      </c>
      <c r="AJ52" s="190" t="e">
        <f t="shared" si="58"/>
        <v>#VALUE!</v>
      </c>
      <c r="AK52" s="190" t="e">
        <f t="shared" si="59"/>
        <v>#VALUE!</v>
      </c>
      <c r="AL52" s="190">
        <f t="shared" si="60"/>
        <v>0</v>
      </c>
    </row>
    <row r="53" spans="1:38" ht="23.25" customHeight="1" x14ac:dyDescent="0.15">
      <c r="A53" s="260">
        <f t="shared" si="61"/>
        <v>46</v>
      </c>
      <c r="B53" s="282" t="str">
        <f t="shared" si="3"/>
        <v>A팀</v>
      </c>
      <c r="C53" s="232"/>
      <c r="D53" s="233"/>
      <c r="E53" s="248" t="str">
        <f t="shared" si="62"/>
        <v/>
      </c>
      <c r="F53" s="248"/>
      <c r="G53" s="246" t="str">
        <f t="shared" si="4"/>
        <v/>
      </c>
      <c r="H53" s="281" t="str">
        <f t="shared" si="63"/>
        <v/>
      </c>
      <c r="I53" s="265" t="str">
        <f t="shared" si="64"/>
        <v/>
      </c>
      <c r="J53" s="247" t="str">
        <f t="shared" si="5"/>
        <v/>
      </c>
      <c r="K53" s="239"/>
      <c r="L53" s="240">
        <f t="shared" si="0"/>
        <v>0</v>
      </c>
      <c r="M53" s="241">
        <f t="shared" si="6"/>
        <v>0.03</v>
      </c>
      <c r="N53" s="242">
        <f t="shared" si="46"/>
        <v>0</v>
      </c>
      <c r="O53" s="242">
        <f t="shared" si="47"/>
        <v>0</v>
      </c>
      <c r="P53" s="243">
        <f t="shared" si="48"/>
        <v>0</v>
      </c>
      <c r="Q53" s="243">
        <f t="shared" si="49"/>
        <v>0</v>
      </c>
      <c r="S53" s="225">
        <f t="shared" si="1"/>
        <v>0</v>
      </c>
      <c r="T53" s="226">
        <f t="shared" si="2"/>
        <v>0</v>
      </c>
      <c r="V53" s="123"/>
      <c r="W53" s="123"/>
      <c r="X53" s="123"/>
      <c r="Y53" s="123"/>
      <c r="AA53" s="190" t="e">
        <f t="shared" si="50"/>
        <v>#VALUE!</v>
      </c>
      <c r="AB53" s="190" t="e">
        <f t="shared" si="51"/>
        <v>#VALUE!</v>
      </c>
      <c r="AC53" s="191" t="e">
        <f t="shared" ca="1" si="52"/>
        <v>#VALUE!</v>
      </c>
      <c r="AD53" s="192">
        <f t="shared" ca="1" si="14"/>
        <v>44387</v>
      </c>
      <c r="AE53" s="191" t="e">
        <f t="shared" ca="1" si="53"/>
        <v>#VALUE!</v>
      </c>
      <c r="AF53" s="190" t="e">
        <f t="shared" si="54"/>
        <v>#VALUE!</v>
      </c>
      <c r="AG53" s="190" t="e">
        <f t="shared" si="55"/>
        <v>#VALUE!</v>
      </c>
      <c r="AH53" s="190" t="e">
        <f t="shared" si="56"/>
        <v>#VALUE!</v>
      </c>
      <c r="AI53" s="190" t="e">
        <f t="shared" si="57"/>
        <v>#VALUE!</v>
      </c>
      <c r="AJ53" s="190" t="e">
        <f t="shared" si="58"/>
        <v>#VALUE!</v>
      </c>
      <c r="AK53" s="190" t="e">
        <f t="shared" si="59"/>
        <v>#VALUE!</v>
      </c>
      <c r="AL53" s="190">
        <f t="shared" si="60"/>
        <v>0</v>
      </c>
    </row>
    <row r="54" spans="1:38" ht="23.25" customHeight="1" x14ac:dyDescent="0.15">
      <c r="A54" s="260">
        <f t="shared" si="61"/>
        <v>47</v>
      </c>
      <c r="B54" s="282" t="str">
        <f t="shared" si="3"/>
        <v>A팀</v>
      </c>
      <c r="C54" s="232"/>
      <c r="D54" s="233"/>
      <c r="E54" s="248" t="str">
        <f t="shared" si="62"/>
        <v/>
      </c>
      <c r="F54" s="248"/>
      <c r="G54" s="246" t="str">
        <f t="shared" si="4"/>
        <v/>
      </c>
      <c r="H54" s="281" t="str">
        <f t="shared" si="63"/>
        <v/>
      </c>
      <c r="I54" s="265" t="str">
        <f t="shared" si="64"/>
        <v/>
      </c>
      <c r="J54" s="247" t="str">
        <f t="shared" si="5"/>
        <v/>
      </c>
      <c r="K54" s="239"/>
      <c r="L54" s="240">
        <f t="shared" si="0"/>
        <v>0</v>
      </c>
      <c r="M54" s="241">
        <f t="shared" si="6"/>
        <v>0.03</v>
      </c>
      <c r="N54" s="242">
        <f t="shared" si="46"/>
        <v>0</v>
      </c>
      <c r="O54" s="242">
        <f t="shared" si="47"/>
        <v>0</v>
      </c>
      <c r="P54" s="243">
        <f t="shared" si="48"/>
        <v>0</v>
      </c>
      <c r="Q54" s="243">
        <f t="shared" si="49"/>
        <v>0</v>
      </c>
      <c r="S54" s="225">
        <f t="shared" si="1"/>
        <v>0</v>
      </c>
      <c r="T54" s="226">
        <f t="shared" si="2"/>
        <v>0</v>
      </c>
      <c r="V54" s="123"/>
      <c r="W54" s="123"/>
      <c r="X54" s="123"/>
      <c r="Y54" s="123"/>
      <c r="AA54" s="190" t="e">
        <f t="shared" si="50"/>
        <v>#VALUE!</v>
      </c>
      <c r="AB54" s="190" t="e">
        <f t="shared" si="51"/>
        <v>#VALUE!</v>
      </c>
      <c r="AC54" s="191" t="e">
        <f t="shared" ca="1" si="52"/>
        <v>#VALUE!</v>
      </c>
      <c r="AD54" s="192">
        <f t="shared" ca="1" si="14"/>
        <v>44387</v>
      </c>
      <c r="AE54" s="191" t="e">
        <f t="shared" ca="1" si="53"/>
        <v>#VALUE!</v>
      </c>
      <c r="AF54" s="190" t="e">
        <f t="shared" si="54"/>
        <v>#VALUE!</v>
      </c>
      <c r="AG54" s="190" t="e">
        <f t="shared" si="55"/>
        <v>#VALUE!</v>
      </c>
      <c r="AH54" s="190" t="e">
        <f t="shared" si="56"/>
        <v>#VALUE!</v>
      </c>
      <c r="AI54" s="190" t="e">
        <f t="shared" si="57"/>
        <v>#VALUE!</v>
      </c>
      <c r="AJ54" s="190" t="e">
        <f t="shared" si="58"/>
        <v>#VALUE!</v>
      </c>
      <c r="AK54" s="190" t="e">
        <f t="shared" si="59"/>
        <v>#VALUE!</v>
      </c>
      <c r="AL54" s="190">
        <f t="shared" si="60"/>
        <v>0</v>
      </c>
    </row>
    <row r="55" spans="1:38" ht="23.25" customHeight="1" x14ac:dyDescent="0.15">
      <c r="A55" s="260">
        <f t="shared" si="61"/>
        <v>48</v>
      </c>
      <c r="B55" s="282" t="str">
        <f t="shared" si="3"/>
        <v>A팀</v>
      </c>
      <c r="C55" s="232"/>
      <c r="D55" s="233"/>
      <c r="E55" s="248" t="str">
        <f t="shared" si="62"/>
        <v/>
      </c>
      <c r="F55" s="248"/>
      <c r="G55" s="246" t="str">
        <f t="shared" si="4"/>
        <v/>
      </c>
      <c r="H55" s="281" t="str">
        <f t="shared" si="63"/>
        <v/>
      </c>
      <c r="I55" s="265" t="str">
        <f t="shared" si="64"/>
        <v/>
      </c>
      <c r="J55" s="247" t="str">
        <f t="shared" si="5"/>
        <v/>
      </c>
      <c r="K55" s="239"/>
      <c r="L55" s="240">
        <f t="shared" si="0"/>
        <v>0</v>
      </c>
      <c r="M55" s="241">
        <f t="shared" si="6"/>
        <v>0.03</v>
      </c>
      <c r="N55" s="242">
        <f t="shared" si="46"/>
        <v>0</v>
      </c>
      <c r="O55" s="242">
        <f t="shared" si="47"/>
        <v>0</v>
      </c>
      <c r="P55" s="243">
        <f t="shared" si="48"/>
        <v>0</v>
      </c>
      <c r="Q55" s="243">
        <f t="shared" si="49"/>
        <v>0</v>
      </c>
      <c r="S55" s="225">
        <f t="shared" si="1"/>
        <v>0</v>
      </c>
      <c r="T55" s="226">
        <f t="shared" si="2"/>
        <v>0</v>
      </c>
      <c r="V55" s="123"/>
      <c r="W55" s="123"/>
      <c r="X55" s="123"/>
      <c r="Y55" s="123"/>
      <c r="AA55" s="190" t="e">
        <f t="shared" si="50"/>
        <v>#VALUE!</v>
      </c>
      <c r="AB55" s="190" t="e">
        <f t="shared" si="51"/>
        <v>#VALUE!</v>
      </c>
      <c r="AC55" s="191" t="e">
        <f t="shared" ca="1" si="52"/>
        <v>#VALUE!</v>
      </c>
      <c r="AD55" s="192">
        <f t="shared" ca="1" si="14"/>
        <v>44387</v>
      </c>
      <c r="AE55" s="191" t="e">
        <f t="shared" ca="1" si="53"/>
        <v>#VALUE!</v>
      </c>
      <c r="AF55" s="190" t="e">
        <f t="shared" si="54"/>
        <v>#VALUE!</v>
      </c>
      <c r="AG55" s="190" t="e">
        <f t="shared" si="55"/>
        <v>#VALUE!</v>
      </c>
      <c r="AH55" s="190" t="e">
        <f t="shared" si="56"/>
        <v>#VALUE!</v>
      </c>
      <c r="AI55" s="190" t="e">
        <f t="shared" si="57"/>
        <v>#VALUE!</v>
      </c>
      <c r="AJ55" s="190" t="e">
        <f t="shared" si="58"/>
        <v>#VALUE!</v>
      </c>
      <c r="AK55" s="190" t="e">
        <f t="shared" si="59"/>
        <v>#VALUE!</v>
      </c>
      <c r="AL55" s="190">
        <f t="shared" si="60"/>
        <v>0</v>
      </c>
    </row>
    <row r="56" spans="1:38" ht="23.25" customHeight="1" x14ac:dyDescent="0.15">
      <c r="A56" s="260">
        <f t="shared" si="61"/>
        <v>49</v>
      </c>
      <c r="B56" s="282" t="str">
        <f t="shared" si="3"/>
        <v>A팀</v>
      </c>
      <c r="C56" s="232"/>
      <c r="D56" s="233"/>
      <c r="E56" s="248" t="str">
        <f t="shared" si="62"/>
        <v/>
      </c>
      <c r="F56" s="248"/>
      <c r="G56" s="246" t="str">
        <f t="shared" si="4"/>
        <v/>
      </c>
      <c r="H56" s="281" t="str">
        <f t="shared" si="63"/>
        <v/>
      </c>
      <c r="I56" s="265" t="str">
        <f t="shared" si="64"/>
        <v/>
      </c>
      <c r="J56" s="247" t="str">
        <f t="shared" si="5"/>
        <v/>
      </c>
      <c r="K56" s="239"/>
      <c r="L56" s="240">
        <f t="shared" si="0"/>
        <v>0</v>
      </c>
      <c r="M56" s="241">
        <f t="shared" si="6"/>
        <v>0.03</v>
      </c>
      <c r="N56" s="242">
        <f t="shared" si="46"/>
        <v>0</v>
      </c>
      <c r="O56" s="242">
        <f t="shared" si="47"/>
        <v>0</v>
      </c>
      <c r="P56" s="243">
        <f t="shared" si="48"/>
        <v>0</v>
      </c>
      <c r="Q56" s="243">
        <f t="shared" si="49"/>
        <v>0</v>
      </c>
      <c r="S56" s="225">
        <f t="shared" si="1"/>
        <v>0</v>
      </c>
      <c r="T56" s="226">
        <f t="shared" si="2"/>
        <v>0</v>
      </c>
      <c r="V56" s="123"/>
      <c r="W56" s="123"/>
      <c r="X56" s="123"/>
      <c r="Y56" s="123"/>
      <c r="AA56" s="190" t="e">
        <f t="shared" si="50"/>
        <v>#VALUE!</v>
      </c>
      <c r="AB56" s="190" t="e">
        <f t="shared" si="51"/>
        <v>#VALUE!</v>
      </c>
      <c r="AC56" s="191" t="e">
        <f t="shared" ca="1" si="52"/>
        <v>#VALUE!</v>
      </c>
      <c r="AD56" s="192">
        <f t="shared" ca="1" si="14"/>
        <v>44387</v>
      </c>
      <c r="AE56" s="191" t="e">
        <f t="shared" ca="1" si="53"/>
        <v>#VALUE!</v>
      </c>
      <c r="AF56" s="190" t="e">
        <f t="shared" si="54"/>
        <v>#VALUE!</v>
      </c>
      <c r="AG56" s="190" t="e">
        <f t="shared" si="55"/>
        <v>#VALUE!</v>
      </c>
      <c r="AH56" s="190" t="e">
        <f t="shared" si="56"/>
        <v>#VALUE!</v>
      </c>
      <c r="AI56" s="190" t="e">
        <f t="shared" si="57"/>
        <v>#VALUE!</v>
      </c>
      <c r="AJ56" s="190" t="e">
        <f t="shared" si="58"/>
        <v>#VALUE!</v>
      </c>
      <c r="AK56" s="190" t="e">
        <f t="shared" si="59"/>
        <v>#VALUE!</v>
      </c>
      <c r="AL56" s="190">
        <f t="shared" si="60"/>
        <v>0</v>
      </c>
    </row>
    <row r="57" spans="1:38" ht="23.25" customHeight="1" x14ac:dyDescent="0.15">
      <c r="A57" s="260">
        <f t="shared" si="61"/>
        <v>50</v>
      </c>
      <c r="B57" s="282" t="str">
        <f t="shared" si="3"/>
        <v>A팀</v>
      </c>
      <c r="C57" s="232"/>
      <c r="D57" s="233"/>
      <c r="E57" s="248" t="str">
        <f t="shared" si="62"/>
        <v/>
      </c>
      <c r="F57" s="248"/>
      <c r="G57" s="246" t="str">
        <f t="shared" si="4"/>
        <v/>
      </c>
      <c r="H57" s="281" t="str">
        <f t="shared" si="63"/>
        <v/>
      </c>
      <c r="I57" s="265" t="str">
        <f t="shared" si="64"/>
        <v/>
      </c>
      <c r="J57" s="247" t="str">
        <f t="shared" si="5"/>
        <v/>
      </c>
      <c r="K57" s="239"/>
      <c r="L57" s="240">
        <f t="shared" si="0"/>
        <v>0</v>
      </c>
      <c r="M57" s="241">
        <f t="shared" si="6"/>
        <v>0.03</v>
      </c>
      <c r="N57" s="242">
        <f t="shared" si="46"/>
        <v>0</v>
      </c>
      <c r="O57" s="242">
        <f t="shared" si="47"/>
        <v>0</v>
      </c>
      <c r="P57" s="243">
        <f t="shared" si="48"/>
        <v>0</v>
      </c>
      <c r="Q57" s="243">
        <f t="shared" si="49"/>
        <v>0</v>
      </c>
      <c r="S57" s="225">
        <f t="shared" si="1"/>
        <v>0</v>
      </c>
      <c r="T57" s="226">
        <f t="shared" si="2"/>
        <v>0</v>
      </c>
      <c r="V57" s="123"/>
      <c r="W57" s="123"/>
      <c r="X57" s="123"/>
      <c r="Y57" s="123"/>
      <c r="AA57" s="190" t="e">
        <f t="shared" si="50"/>
        <v>#VALUE!</v>
      </c>
      <c r="AB57" s="190" t="e">
        <f t="shared" si="51"/>
        <v>#VALUE!</v>
      </c>
      <c r="AC57" s="191" t="e">
        <f t="shared" ca="1" si="52"/>
        <v>#VALUE!</v>
      </c>
      <c r="AD57" s="192">
        <f t="shared" ca="1" si="14"/>
        <v>44387</v>
      </c>
      <c r="AE57" s="191" t="e">
        <f t="shared" ca="1" si="53"/>
        <v>#VALUE!</v>
      </c>
      <c r="AF57" s="190" t="e">
        <f t="shared" si="54"/>
        <v>#VALUE!</v>
      </c>
      <c r="AG57" s="190" t="e">
        <f t="shared" si="55"/>
        <v>#VALUE!</v>
      </c>
      <c r="AH57" s="190" t="e">
        <f t="shared" si="56"/>
        <v>#VALUE!</v>
      </c>
      <c r="AI57" s="190" t="e">
        <f t="shared" si="57"/>
        <v>#VALUE!</v>
      </c>
      <c r="AJ57" s="190" t="e">
        <f t="shared" si="58"/>
        <v>#VALUE!</v>
      </c>
      <c r="AK57" s="190" t="e">
        <f t="shared" si="59"/>
        <v>#VALUE!</v>
      </c>
      <c r="AL57" s="190">
        <f t="shared" si="60"/>
        <v>0</v>
      </c>
    </row>
    <row r="58" spans="1:38" ht="23.25" customHeight="1" x14ac:dyDescent="0.15">
      <c r="A58" s="260">
        <f t="shared" si="61"/>
        <v>51</v>
      </c>
      <c r="B58" s="282" t="str">
        <f t="shared" si="3"/>
        <v>A팀</v>
      </c>
      <c r="C58" s="232"/>
      <c r="D58" s="233"/>
      <c r="E58" s="248" t="str">
        <f t="shared" si="62"/>
        <v/>
      </c>
      <c r="F58" s="248"/>
      <c r="G58" s="246" t="str">
        <f t="shared" si="4"/>
        <v/>
      </c>
      <c r="H58" s="281" t="str">
        <f t="shared" si="63"/>
        <v/>
      </c>
      <c r="I58" s="265" t="str">
        <f t="shared" si="64"/>
        <v/>
      </c>
      <c r="J58" s="247" t="str">
        <f t="shared" si="5"/>
        <v/>
      </c>
      <c r="K58" s="239"/>
      <c r="L58" s="240">
        <f t="shared" si="0"/>
        <v>0</v>
      </c>
      <c r="M58" s="241">
        <f t="shared" si="6"/>
        <v>0.03</v>
      </c>
      <c r="N58" s="242">
        <f t="shared" si="46"/>
        <v>0</v>
      </c>
      <c r="O58" s="242">
        <f t="shared" si="47"/>
        <v>0</v>
      </c>
      <c r="P58" s="243">
        <f t="shared" si="48"/>
        <v>0</v>
      </c>
      <c r="Q58" s="243">
        <f t="shared" si="49"/>
        <v>0</v>
      </c>
      <c r="S58" s="225">
        <f t="shared" si="1"/>
        <v>0</v>
      </c>
      <c r="T58" s="226">
        <f t="shared" si="2"/>
        <v>0</v>
      </c>
      <c r="V58" s="123"/>
      <c r="W58" s="123"/>
      <c r="X58" s="123"/>
      <c r="Y58" s="123"/>
      <c r="AA58" s="190" t="e">
        <f t="shared" si="50"/>
        <v>#VALUE!</v>
      </c>
      <c r="AB58" s="190" t="e">
        <f t="shared" si="51"/>
        <v>#VALUE!</v>
      </c>
      <c r="AC58" s="191" t="e">
        <f t="shared" ca="1" si="52"/>
        <v>#VALUE!</v>
      </c>
      <c r="AD58" s="192">
        <f t="shared" ca="1" si="14"/>
        <v>44387</v>
      </c>
      <c r="AE58" s="191" t="e">
        <f t="shared" ca="1" si="53"/>
        <v>#VALUE!</v>
      </c>
      <c r="AF58" s="190" t="e">
        <f t="shared" si="54"/>
        <v>#VALUE!</v>
      </c>
      <c r="AG58" s="190" t="e">
        <f t="shared" si="55"/>
        <v>#VALUE!</v>
      </c>
      <c r="AH58" s="190" t="e">
        <f t="shared" si="56"/>
        <v>#VALUE!</v>
      </c>
      <c r="AI58" s="190" t="e">
        <f t="shared" si="57"/>
        <v>#VALUE!</v>
      </c>
      <c r="AJ58" s="190" t="e">
        <f t="shared" si="58"/>
        <v>#VALUE!</v>
      </c>
      <c r="AK58" s="190" t="e">
        <f t="shared" si="59"/>
        <v>#VALUE!</v>
      </c>
      <c r="AL58" s="190">
        <f t="shared" si="60"/>
        <v>0</v>
      </c>
    </row>
    <row r="59" spans="1:38" ht="23.25" customHeight="1" x14ac:dyDescent="0.15">
      <c r="A59" s="260">
        <f t="shared" si="61"/>
        <v>52</v>
      </c>
      <c r="B59" s="282" t="str">
        <f t="shared" si="3"/>
        <v>A팀</v>
      </c>
      <c r="C59" s="232"/>
      <c r="D59" s="233"/>
      <c r="E59" s="248" t="str">
        <f t="shared" si="62"/>
        <v/>
      </c>
      <c r="F59" s="248"/>
      <c r="G59" s="246" t="str">
        <f t="shared" si="4"/>
        <v/>
      </c>
      <c r="H59" s="281" t="str">
        <f t="shared" si="63"/>
        <v/>
      </c>
      <c r="I59" s="265" t="str">
        <f t="shared" si="64"/>
        <v/>
      </c>
      <c r="J59" s="247" t="str">
        <f t="shared" si="5"/>
        <v/>
      </c>
      <c r="K59" s="239"/>
      <c r="L59" s="240">
        <f t="shared" si="0"/>
        <v>0</v>
      </c>
      <c r="M59" s="241">
        <f t="shared" si="6"/>
        <v>0.03</v>
      </c>
      <c r="N59" s="242">
        <f t="shared" si="46"/>
        <v>0</v>
      </c>
      <c r="O59" s="242">
        <f t="shared" si="47"/>
        <v>0</v>
      </c>
      <c r="P59" s="243">
        <f t="shared" si="48"/>
        <v>0</v>
      </c>
      <c r="Q59" s="243">
        <f t="shared" si="49"/>
        <v>0</v>
      </c>
      <c r="S59" s="225">
        <f t="shared" si="1"/>
        <v>0</v>
      </c>
      <c r="T59" s="226">
        <f t="shared" si="2"/>
        <v>0</v>
      </c>
      <c r="V59" s="123"/>
      <c r="W59" s="123"/>
      <c r="X59" s="123"/>
      <c r="Y59" s="123"/>
      <c r="AA59" s="190" t="e">
        <f t="shared" si="50"/>
        <v>#VALUE!</v>
      </c>
      <c r="AB59" s="190" t="e">
        <f t="shared" si="51"/>
        <v>#VALUE!</v>
      </c>
      <c r="AC59" s="191" t="e">
        <f t="shared" ca="1" si="52"/>
        <v>#VALUE!</v>
      </c>
      <c r="AD59" s="192">
        <f t="shared" ca="1" si="14"/>
        <v>44387</v>
      </c>
      <c r="AE59" s="191" t="e">
        <f t="shared" ca="1" si="53"/>
        <v>#VALUE!</v>
      </c>
      <c r="AF59" s="190" t="e">
        <f t="shared" si="54"/>
        <v>#VALUE!</v>
      </c>
      <c r="AG59" s="190" t="e">
        <f t="shared" si="55"/>
        <v>#VALUE!</v>
      </c>
      <c r="AH59" s="190" t="e">
        <f t="shared" si="56"/>
        <v>#VALUE!</v>
      </c>
      <c r="AI59" s="190" t="e">
        <f t="shared" si="57"/>
        <v>#VALUE!</v>
      </c>
      <c r="AJ59" s="190" t="e">
        <f t="shared" si="58"/>
        <v>#VALUE!</v>
      </c>
      <c r="AK59" s="190" t="e">
        <f t="shared" si="59"/>
        <v>#VALUE!</v>
      </c>
      <c r="AL59" s="190">
        <f t="shared" si="60"/>
        <v>0</v>
      </c>
    </row>
    <row r="60" spans="1:38" ht="23.25" customHeight="1" x14ac:dyDescent="0.15">
      <c r="A60" s="260">
        <f t="shared" si="61"/>
        <v>53</v>
      </c>
      <c r="B60" s="282" t="str">
        <f t="shared" si="3"/>
        <v>A팀</v>
      </c>
      <c r="C60" s="232"/>
      <c r="D60" s="233"/>
      <c r="E60" s="248" t="str">
        <f t="shared" si="62"/>
        <v/>
      </c>
      <c r="F60" s="248"/>
      <c r="G60" s="246" t="str">
        <f t="shared" si="4"/>
        <v/>
      </c>
      <c r="H60" s="281" t="str">
        <f t="shared" si="63"/>
        <v/>
      </c>
      <c r="I60" s="265" t="str">
        <f t="shared" si="64"/>
        <v/>
      </c>
      <c r="J60" s="247" t="str">
        <f t="shared" si="5"/>
        <v/>
      </c>
      <c r="K60" s="239"/>
      <c r="L60" s="240">
        <f t="shared" si="0"/>
        <v>0</v>
      </c>
      <c r="M60" s="241">
        <f t="shared" si="6"/>
        <v>0.03</v>
      </c>
      <c r="N60" s="242">
        <f t="shared" si="46"/>
        <v>0</v>
      </c>
      <c r="O60" s="242">
        <f t="shared" si="47"/>
        <v>0</v>
      </c>
      <c r="P60" s="243">
        <f t="shared" si="48"/>
        <v>0</v>
      </c>
      <c r="Q60" s="243">
        <f t="shared" si="49"/>
        <v>0</v>
      </c>
      <c r="S60" s="225">
        <f t="shared" si="1"/>
        <v>0</v>
      </c>
      <c r="T60" s="226">
        <f t="shared" si="2"/>
        <v>0</v>
      </c>
      <c r="V60" s="123"/>
      <c r="W60" s="123"/>
      <c r="X60" s="123"/>
      <c r="Y60" s="123"/>
      <c r="AA60" s="190" t="e">
        <f t="shared" si="50"/>
        <v>#VALUE!</v>
      </c>
      <c r="AB60" s="190" t="e">
        <f t="shared" si="51"/>
        <v>#VALUE!</v>
      </c>
      <c r="AC60" s="191" t="e">
        <f t="shared" ca="1" si="52"/>
        <v>#VALUE!</v>
      </c>
      <c r="AD60" s="192">
        <f t="shared" ca="1" si="14"/>
        <v>44387</v>
      </c>
      <c r="AE60" s="191" t="e">
        <f t="shared" ca="1" si="53"/>
        <v>#VALUE!</v>
      </c>
      <c r="AF60" s="190" t="e">
        <f t="shared" si="54"/>
        <v>#VALUE!</v>
      </c>
      <c r="AG60" s="190" t="e">
        <f t="shared" si="55"/>
        <v>#VALUE!</v>
      </c>
      <c r="AH60" s="190" t="e">
        <f t="shared" si="56"/>
        <v>#VALUE!</v>
      </c>
      <c r="AI60" s="190" t="e">
        <f t="shared" si="57"/>
        <v>#VALUE!</v>
      </c>
      <c r="AJ60" s="190" t="e">
        <f t="shared" si="58"/>
        <v>#VALUE!</v>
      </c>
      <c r="AK60" s="190" t="e">
        <f t="shared" si="59"/>
        <v>#VALUE!</v>
      </c>
      <c r="AL60" s="190">
        <f t="shared" si="60"/>
        <v>0</v>
      </c>
    </row>
    <row r="61" spans="1:38" ht="23.25" customHeight="1" x14ac:dyDescent="0.15">
      <c r="A61" s="260">
        <f t="shared" si="61"/>
        <v>54</v>
      </c>
      <c r="B61" s="282" t="str">
        <f t="shared" si="3"/>
        <v>A팀</v>
      </c>
      <c r="C61" s="232"/>
      <c r="D61" s="233"/>
      <c r="E61" s="248" t="str">
        <f t="shared" si="62"/>
        <v/>
      </c>
      <c r="F61" s="248"/>
      <c r="G61" s="246" t="str">
        <f t="shared" si="4"/>
        <v/>
      </c>
      <c r="H61" s="281" t="str">
        <f t="shared" si="63"/>
        <v/>
      </c>
      <c r="I61" s="265" t="str">
        <f t="shared" si="64"/>
        <v/>
      </c>
      <c r="J61" s="247" t="str">
        <f t="shared" si="5"/>
        <v/>
      </c>
      <c r="K61" s="239"/>
      <c r="L61" s="240">
        <f t="shared" si="0"/>
        <v>0</v>
      </c>
      <c r="M61" s="241">
        <f t="shared" si="6"/>
        <v>0.03</v>
      </c>
      <c r="N61" s="242">
        <f t="shared" si="46"/>
        <v>0</v>
      </c>
      <c r="O61" s="242">
        <f t="shared" si="47"/>
        <v>0</v>
      </c>
      <c r="P61" s="243">
        <f t="shared" si="48"/>
        <v>0</v>
      </c>
      <c r="Q61" s="243">
        <f t="shared" si="49"/>
        <v>0</v>
      </c>
      <c r="S61" s="225">
        <f t="shared" si="1"/>
        <v>0</v>
      </c>
      <c r="T61" s="226">
        <f t="shared" si="2"/>
        <v>0</v>
      </c>
      <c r="V61" s="123"/>
      <c r="W61" s="123"/>
      <c r="X61" s="123"/>
      <c r="Y61" s="123"/>
      <c r="AA61" s="190" t="e">
        <f t="shared" si="50"/>
        <v>#VALUE!</v>
      </c>
      <c r="AB61" s="190" t="e">
        <f t="shared" si="51"/>
        <v>#VALUE!</v>
      </c>
      <c r="AC61" s="191" t="e">
        <f t="shared" ca="1" si="52"/>
        <v>#VALUE!</v>
      </c>
      <c r="AD61" s="192">
        <f t="shared" ca="1" si="14"/>
        <v>44387</v>
      </c>
      <c r="AE61" s="191" t="e">
        <f t="shared" ca="1" si="53"/>
        <v>#VALUE!</v>
      </c>
      <c r="AF61" s="190" t="e">
        <f t="shared" si="54"/>
        <v>#VALUE!</v>
      </c>
      <c r="AG61" s="190" t="e">
        <f t="shared" si="55"/>
        <v>#VALUE!</v>
      </c>
      <c r="AH61" s="190" t="e">
        <f t="shared" si="56"/>
        <v>#VALUE!</v>
      </c>
      <c r="AI61" s="190" t="e">
        <f t="shared" si="57"/>
        <v>#VALUE!</v>
      </c>
      <c r="AJ61" s="190" t="e">
        <f t="shared" si="58"/>
        <v>#VALUE!</v>
      </c>
      <c r="AK61" s="190" t="e">
        <f t="shared" si="59"/>
        <v>#VALUE!</v>
      </c>
      <c r="AL61" s="190">
        <f t="shared" si="60"/>
        <v>0</v>
      </c>
    </row>
    <row r="62" spans="1:38" ht="23.25" customHeight="1" x14ac:dyDescent="0.15">
      <c r="A62" s="260">
        <f t="shared" si="61"/>
        <v>55</v>
      </c>
      <c r="B62" s="282" t="str">
        <f t="shared" si="3"/>
        <v>A팀</v>
      </c>
      <c r="C62" s="232"/>
      <c r="D62" s="233"/>
      <c r="E62" s="248" t="str">
        <f t="shared" si="62"/>
        <v/>
      </c>
      <c r="F62" s="248"/>
      <c r="G62" s="246" t="str">
        <f t="shared" si="4"/>
        <v/>
      </c>
      <c r="H62" s="281" t="str">
        <f t="shared" si="63"/>
        <v/>
      </c>
      <c r="I62" s="265" t="str">
        <f t="shared" si="64"/>
        <v/>
      </c>
      <c r="J62" s="247" t="str">
        <f t="shared" si="5"/>
        <v/>
      </c>
      <c r="K62" s="239"/>
      <c r="L62" s="240">
        <f t="shared" si="0"/>
        <v>0</v>
      </c>
      <c r="M62" s="241">
        <f t="shared" si="6"/>
        <v>0.03</v>
      </c>
      <c r="N62" s="242">
        <f t="shared" si="46"/>
        <v>0</v>
      </c>
      <c r="O62" s="242">
        <f t="shared" si="47"/>
        <v>0</v>
      </c>
      <c r="P62" s="243">
        <f t="shared" si="48"/>
        <v>0</v>
      </c>
      <c r="Q62" s="243">
        <f t="shared" si="49"/>
        <v>0</v>
      </c>
      <c r="S62" s="225">
        <f t="shared" si="1"/>
        <v>0</v>
      </c>
      <c r="T62" s="226">
        <f t="shared" si="2"/>
        <v>0</v>
      </c>
      <c r="V62" s="123"/>
      <c r="W62" s="123"/>
      <c r="X62" s="123"/>
      <c r="Y62" s="123"/>
      <c r="AA62" s="190" t="e">
        <f t="shared" si="50"/>
        <v>#VALUE!</v>
      </c>
      <c r="AB62" s="190" t="e">
        <f t="shared" si="51"/>
        <v>#VALUE!</v>
      </c>
      <c r="AC62" s="191" t="e">
        <f t="shared" ca="1" si="52"/>
        <v>#VALUE!</v>
      </c>
      <c r="AD62" s="192">
        <f t="shared" ca="1" si="14"/>
        <v>44387</v>
      </c>
      <c r="AE62" s="191" t="e">
        <f t="shared" ca="1" si="53"/>
        <v>#VALUE!</v>
      </c>
      <c r="AF62" s="190" t="e">
        <f t="shared" si="54"/>
        <v>#VALUE!</v>
      </c>
      <c r="AG62" s="190" t="e">
        <f t="shared" si="55"/>
        <v>#VALUE!</v>
      </c>
      <c r="AH62" s="190" t="e">
        <f t="shared" si="56"/>
        <v>#VALUE!</v>
      </c>
      <c r="AI62" s="190" t="e">
        <f t="shared" si="57"/>
        <v>#VALUE!</v>
      </c>
      <c r="AJ62" s="190" t="e">
        <f t="shared" si="58"/>
        <v>#VALUE!</v>
      </c>
      <c r="AK62" s="190" t="e">
        <f t="shared" si="59"/>
        <v>#VALUE!</v>
      </c>
      <c r="AL62" s="190">
        <f t="shared" si="60"/>
        <v>0</v>
      </c>
    </row>
    <row r="63" spans="1:38" ht="23.25" customHeight="1" x14ac:dyDescent="0.15">
      <c r="A63" s="260">
        <f t="shared" si="61"/>
        <v>56</v>
      </c>
      <c r="B63" s="282" t="str">
        <f t="shared" si="3"/>
        <v>A팀</v>
      </c>
      <c r="C63" s="232"/>
      <c r="D63" s="233"/>
      <c r="E63" s="248" t="str">
        <f t="shared" si="62"/>
        <v/>
      </c>
      <c r="F63" s="248"/>
      <c r="G63" s="246" t="str">
        <f t="shared" si="4"/>
        <v/>
      </c>
      <c r="H63" s="281" t="str">
        <f t="shared" si="63"/>
        <v/>
      </c>
      <c r="I63" s="265" t="str">
        <f t="shared" si="64"/>
        <v/>
      </c>
      <c r="J63" s="247" t="str">
        <f t="shared" si="5"/>
        <v/>
      </c>
      <c r="K63" s="239"/>
      <c r="L63" s="240">
        <f t="shared" si="0"/>
        <v>0</v>
      </c>
      <c r="M63" s="241">
        <f t="shared" si="6"/>
        <v>0.03</v>
      </c>
      <c r="N63" s="242">
        <f t="shared" si="46"/>
        <v>0</v>
      </c>
      <c r="O63" s="242">
        <f t="shared" si="47"/>
        <v>0</v>
      </c>
      <c r="P63" s="243">
        <f t="shared" si="48"/>
        <v>0</v>
      </c>
      <c r="Q63" s="243">
        <f t="shared" si="49"/>
        <v>0</v>
      </c>
      <c r="S63" s="225">
        <f t="shared" si="1"/>
        <v>0</v>
      </c>
      <c r="T63" s="226">
        <f t="shared" si="2"/>
        <v>0</v>
      </c>
      <c r="V63" s="123"/>
      <c r="W63" s="123"/>
      <c r="X63" s="123"/>
      <c r="Y63" s="123"/>
      <c r="AA63" s="190" t="e">
        <f t="shared" si="50"/>
        <v>#VALUE!</v>
      </c>
      <c r="AB63" s="190" t="e">
        <f t="shared" si="51"/>
        <v>#VALUE!</v>
      </c>
      <c r="AC63" s="191" t="e">
        <f t="shared" ca="1" si="52"/>
        <v>#VALUE!</v>
      </c>
      <c r="AD63" s="192">
        <f t="shared" ca="1" si="14"/>
        <v>44387</v>
      </c>
      <c r="AE63" s="191" t="e">
        <f t="shared" ca="1" si="53"/>
        <v>#VALUE!</v>
      </c>
      <c r="AF63" s="190" t="e">
        <f t="shared" si="54"/>
        <v>#VALUE!</v>
      </c>
      <c r="AG63" s="190" t="e">
        <f t="shared" si="55"/>
        <v>#VALUE!</v>
      </c>
      <c r="AH63" s="190" t="e">
        <f t="shared" si="56"/>
        <v>#VALUE!</v>
      </c>
      <c r="AI63" s="190" t="e">
        <f t="shared" si="57"/>
        <v>#VALUE!</v>
      </c>
      <c r="AJ63" s="190" t="e">
        <f t="shared" si="58"/>
        <v>#VALUE!</v>
      </c>
      <c r="AK63" s="190" t="e">
        <f t="shared" si="59"/>
        <v>#VALUE!</v>
      </c>
      <c r="AL63" s="190">
        <f t="shared" si="60"/>
        <v>0</v>
      </c>
    </row>
    <row r="64" spans="1:38" ht="23.25" customHeight="1" x14ac:dyDescent="0.15">
      <c r="A64" s="260">
        <f t="shared" si="61"/>
        <v>57</v>
      </c>
      <c r="B64" s="282" t="str">
        <f t="shared" si="3"/>
        <v>A팀</v>
      </c>
      <c r="C64" s="232"/>
      <c r="D64" s="233"/>
      <c r="E64" s="248" t="str">
        <f t="shared" si="62"/>
        <v/>
      </c>
      <c r="F64" s="248"/>
      <c r="G64" s="246" t="str">
        <f t="shared" si="4"/>
        <v/>
      </c>
      <c r="H64" s="281" t="str">
        <f t="shared" si="63"/>
        <v/>
      </c>
      <c r="I64" s="265" t="str">
        <f t="shared" si="64"/>
        <v/>
      </c>
      <c r="J64" s="247" t="str">
        <f t="shared" si="5"/>
        <v/>
      </c>
      <c r="K64" s="239"/>
      <c r="L64" s="240">
        <f t="shared" si="0"/>
        <v>0</v>
      </c>
      <c r="M64" s="241">
        <f t="shared" si="6"/>
        <v>0.03</v>
      </c>
      <c r="N64" s="242">
        <f t="shared" si="46"/>
        <v>0</v>
      </c>
      <c r="O64" s="242">
        <f t="shared" si="47"/>
        <v>0</v>
      </c>
      <c r="P64" s="243">
        <f t="shared" si="48"/>
        <v>0</v>
      </c>
      <c r="Q64" s="243">
        <f t="shared" si="49"/>
        <v>0</v>
      </c>
      <c r="S64" s="225">
        <f t="shared" si="1"/>
        <v>0</v>
      </c>
      <c r="T64" s="226">
        <f t="shared" si="2"/>
        <v>0</v>
      </c>
      <c r="V64" s="123"/>
      <c r="W64" s="123"/>
      <c r="X64" s="123"/>
      <c r="Y64" s="123"/>
      <c r="AA64" s="190" t="e">
        <f t="shared" si="50"/>
        <v>#VALUE!</v>
      </c>
      <c r="AB64" s="190" t="e">
        <f t="shared" si="51"/>
        <v>#VALUE!</v>
      </c>
      <c r="AC64" s="191" t="e">
        <f t="shared" ca="1" si="52"/>
        <v>#VALUE!</v>
      </c>
      <c r="AD64" s="192">
        <f t="shared" ca="1" si="14"/>
        <v>44387</v>
      </c>
      <c r="AE64" s="191" t="e">
        <f t="shared" ca="1" si="53"/>
        <v>#VALUE!</v>
      </c>
      <c r="AF64" s="190" t="e">
        <f t="shared" si="54"/>
        <v>#VALUE!</v>
      </c>
      <c r="AG64" s="190" t="e">
        <f t="shared" si="55"/>
        <v>#VALUE!</v>
      </c>
      <c r="AH64" s="190" t="e">
        <f t="shared" si="56"/>
        <v>#VALUE!</v>
      </c>
      <c r="AI64" s="190" t="e">
        <f t="shared" si="57"/>
        <v>#VALUE!</v>
      </c>
      <c r="AJ64" s="190" t="e">
        <f t="shared" si="58"/>
        <v>#VALUE!</v>
      </c>
      <c r="AK64" s="190" t="e">
        <f t="shared" si="59"/>
        <v>#VALUE!</v>
      </c>
      <c r="AL64" s="190">
        <f t="shared" si="60"/>
        <v>0</v>
      </c>
    </row>
    <row r="65" spans="1:38" ht="23.25" customHeight="1" x14ac:dyDescent="0.15">
      <c r="A65" s="260">
        <f t="shared" si="61"/>
        <v>58</v>
      </c>
      <c r="B65" s="282" t="str">
        <f t="shared" si="3"/>
        <v>A팀</v>
      </c>
      <c r="C65" s="232"/>
      <c r="D65" s="233"/>
      <c r="E65" s="248" t="str">
        <f t="shared" si="62"/>
        <v/>
      </c>
      <c r="F65" s="248"/>
      <c r="G65" s="246" t="str">
        <f t="shared" si="4"/>
        <v/>
      </c>
      <c r="H65" s="281" t="str">
        <f t="shared" si="63"/>
        <v/>
      </c>
      <c r="I65" s="265" t="str">
        <f t="shared" si="64"/>
        <v/>
      </c>
      <c r="J65" s="247" t="str">
        <f t="shared" si="5"/>
        <v/>
      </c>
      <c r="K65" s="239"/>
      <c r="L65" s="240">
        <f t="shared" si="0"/>
        <v>0</v>
      </c>
      <c r="M65" s="241">
        <f t="shared" si="6"/>
        <v>0.03</v>
      </c>
      <c r="N65" s="242">
        <f t="shared" si="46"/>
        <v>0</v>
      </c>
      <c r="O65" s="242">
        <f t="shared" si="47"/>
        <v>0</v>
      </c>
      <c r="P65" s="243">
        <f t="shared" si="48"/>
        <v>0</v>
      </c>
      <c r="Q65" s="243">
        <f t="shared" si="49"/>
        <v>0</v>
      </c>
      <c r="S65" s="225">
        <f t="shared" si="1"/>
        <v>0</v>
      </c>
      <c r="T65" s="226">
        <f t="shared" si="2"/>
        <v>0</v>
      </c>
      <c r="V65" s="123"/>
      <c r="W65" s="123"/>
      <c r="X65" s="123"/>
      <c r="Y65" s="123"/>
      <c r="AA65" s="190" t="e">
        <f t="shared" si="50"/>
        <v>#VALUE!</v>
      </c>
      <c r="AB65" s="190" t="e">
        <f t="shared" si="51"/>
        <v>#VALUE!</v>
      </c>
      <c r="AC65" s="191" t="e">
        <f t="shared" ca="1" si="52"/>
        <v>#VALUE!</v>
      </c>
      <c r="AD65" s="192">
        <f t="shared" ca="1" si="14"/>
        <v>44387</v>
      </c>
      <c r="AE65" s="191" t="e">
        <f t="shared" ca="1" si="53"/>
        <v>#VALUE!</v>
      </c>
      <c r="AF65" s="190" t="e">
        <f t="shared" si="54"/>
        <v>#VALUE!</v>
      </c>
      <c r="AG65" s="190" t="e">
        <f t="shared" si="55"/>
        <v>#VALUE!</v>
      </c>
      <c r="AH65" s="190" t="e">
        <f t="shared" si="56"/>
        <v>#VALUE!</v>
      </c>
      <c r="AI65" s="190" t="e">
        <f t="shared" si="57"/>
        <v>#VALUE!</v>
      </c>
      <c r="AJ65" s="190" t="e">
        <f t="shared" si="58"/>
        <v>#VALUE!</v>
      </c>
      <c r="AK65" s="190" t="e">
        <f t="shared" si="59"/>
        <v>#VALUE!</v>
      </c>
      <c r="AL65" s="190">
        <f t="shared" si="60"/>
        <v>0</v>
      </c>
    </row>
    <row r="66" spans="1:38" ht="23.25" customHeight="1" x14ac:dyDescent="0.15">
      <c r="A66" s="260">
        <f t="shared" si="61"/>
        <v>59</v>
      </c>
      <c r="B66" s="282" t="str">
        <f t="shared" si="3"/>
        <v>A팀</v>
      </c>
      <c r="C66" s="232"/>
      <c r="D66" s="233"/>
      <c r="E66" s="248" t="str">
        <f t="shared" si="62"/>
        <v/>
      </c>
      <c r="F66" s="248"/>
      <c r="G66" s="246" t="str">
        <f t="shared" si="4"/>
        <v/>
      </c>
      <c r="H66" s="281" t="str">
        <f t="shared" si="63"/>
        <v/>
      </c>
      <c r="I66" s="265" t="str">
        <f t="shared" si="64"/>
        <v/>
      </c>
      <c r="J66" s="247" t="str">
        <f t="shared" si="5"/>
        <v/>
      </c>
      <c r="K66" s="239"/>
      <c r="L66" s="240">
        <f t="shared" si="0"/>
        <v>0</v>
      </c>
      <c r="M66" s="241">
        <f t="shared" si="6"/>
        <v>0.03</v>
      </c>
      <c r="N66" s="242">
        <f t="shared" si="46"/>
        <v>0</v>
      </c>
      <c r="O66" s="242">
        <f t="shared" si="47"/>
        <v>0</v>
      </c>
      <c r="P66" s="243">
        <f t="shared" si="48"/>
        <v>0</v>
      </c>
      <c r="Q66" s="243">
        <f t="shared" si="49"/>
        <v>0</v>
      </c>
      <c r="S66" s="225">
        <f t="shared" si="1"/>
        <v>0</v>
      </c>
      <c r="T66" s="226">
        <f t="shared" si="2"/>
        <v>0</v>
      </c>
      <c r="V66" s="123"/>
      <c r="W66" s="123"/>
      <c r="X66" s="123"/>
      <c r="Y66" s="123"/>
      <c r="AA66" s="190" t="e">
        <f t="shared" si="50"/>
        <v>#VALUE!</v>
      </c>
      <c r="AB66" s="190" t="e">
        <f t="shared" si="51"/>
        <v>#VALUE!</v>
      </c>
      <c r="AC66" s="191" t="e">
        <f t="shared" ca="1" si="52"/>
        <v>#VALUE!</v>
      </c>
      <c r="AD66" s="192">
        <f t="shared" ca="1" si="14"/>
        <v>44387</v>
      </c>
      <c r="AE66" s="191" t="e">
        <f t="shared" ca="1" si="53"/>
        <v>#VALUE!</v>
      </c>
      <c r="AF66" s="190" t="e">
        <f t="shared" si="54"/>
        <v>#VALUE!</v>
      </c>
      <c r="AG66" s="190" t="e">
        <f t="shared" si="55"/>
        <v>#VALUE!</v>
      </c>
      <c r="AH66" s="190" t="e">
        <f t="shared" si="56"/>
        <v>#VALUE!</v>
      </c>
      <c r="AI66" s="190" t="e">
        <f t="shared" si="57"/>
        <v>#VALUE!</v>
      </c>
      <c r="AJ66" s="190" t="e">
        <f t="shared" si="58"/>
        <v>#VALUE!</v>
      </c>
      <c r="AK66" s="190" t="e">
        <f t="shared" si="59"/>
        <v>#VALUE!</v>
      </c>
      <c r="AL66" s="190">
        <f t="shared" si="60"/>
        <v>0</v>
      </c>
    </row>
    <row r="67" spans="1:38" ht="23.25" customHeight="1" x14ac:dyDescent="0.15">
      <c r="A67" s="260">
        <f t="shared" si="61"/>
        <v>60</v>
      </c>
      <c r="B67" s="282" t="str">
        <f t="shared" si="3"/>
        <v>A팀</v>
      </c>
      <c r="C67" s="232"/>
      <c r="D67" s="233"/>
      <c r="E67" s="248" t="str">
        <f t="shared" si="62"/>
        <v/>
      </c>
      <c r="F67" s="248"/>
      <c r="G67" s="246" t="str">
        <f t="shared" si="4"/>
        <v/>
      </c>
      <c r="H67" s="281" t="str">
        <f t="shared" si="63"/>
        <v/>
      </c>
      <c r="I67" s="265" t="str">
        <f t="shared" si="64"/>
        <v/>
      </c>
      <c r="J67" s="247" t="str">
        <f t="shared" si="5"/>
        <v/>
      </c>
      <c r="K67" s="239"/>
      <c r="L67" s="240">
        <f t="shared" si="0"/>
        <v>0</v>
      </c>
      <c r="M67" s="241">
        <f t="shared" si="6"/>
        <v>0.03</v>
      </c>
      <c r="N67" s="242">
        <f t="shared" si="46"/>
        <v>0</v>
      </c>
      <c r="O67" s="242">
        <f t="shared" si="47"/>
        <v>0</v>
      </c>
      <c r="P67" s="243">
        <f t="shared" si="48"/>
        <v>0</v>
      </c>
      <c r="Q67" s="243">
        <f t="shared" si="49"/>
        <v>0</v>
      </c>
      <c r="S67" s="225">
        <f t="shared" si="1"/>
        <v>0</v>
      </c>
      <c r="T67" s="226">
        <f t="shared" si="2"/>
        <v>0</v>
      </c>
      <c r="V67" s="123"/>
      <c r="W67" s="123"/>
      <c r="X67" s="123"/>
      <c r="Y67" s="123"/>
      <c r="AA67" s="190" t="e">
        <f t="shared" si="50"/>
        <v>#VALUE!</v>
      </c>
      <c r="AB67" s="190" t="e">
        <f t="shared" si="51"/>
        <v>#VALUE!</v>
      </c>
      <c r="AC67" s="191" t="e">
        <f t="shared" ca="1" si="52"/>
        <v>#VALUE!</v>
      </c>
      <c r="AD67" s="192">
        <f t="shared" ca="1" si="14"/>
        <v>44387</v>
      </c>
      <c r="AE67" s="191" t="e">
        <f t="shared" ca="1" si="53"/>
        <v>#VALUE!</v>
      </c>
      <c r="AF67" s="190" t="e">
        <f t="shared" si="54"/>
        <v>#VALUE!</v>
      </c>
      <c r="AG67" s="190" t="e">
        <f t="shared" si="55"/>
        <v>#VALUE!</v>
      </c>
      <c r="AH67" s="190" t="e">
        <f t="shared" si="56"/>
        <v>#VALUE!</v>
      </c>
      <c r="AI67" s="190" t="e">
        <f t="shared" si="57"/>
        <v>#VALUE!</v>
      </c>
      <c r="AJ67" s="190" t="e">
        <f t="shared" si="58"/>
        <v>#VALUE!</v>
      </c>
      <c r="AK67" s="190" t="e">
        <f t="shared" si="59"/>
        <v>#VALUE!</v>
      </c>
      <c r="AL67" s="190">
        <f t="shared" si="60"/>
        <v>0</v>
      </c>
    </row>
    <row r="68" spans="1:38" ht="23.25" customHeight="1" x14ac:dyDescent="0.15">
      <c r="A68" s="260">
        <f t="shared" si="61"/>
        <v>61</v>
      </c>
      <c r="B68" s="282" t="str">
        <f t="shared" si="3"/>
        <v>A팀</v>
      </c>
      <c r="C68" s="232"/>
      <c r="D68" s="233"/>
      <c r="E68" s="232"/>
      <c r="F68" s="232"/>
      <c r="G68" s="246" t="str">
        <f t="shared" si="4"/>
        <v/>
      </c>
      <c r="H68" s="281"/>
      <c r="I68" s="265"/>
      <c r="J68" s="247" t="str">
        <f t="shared" si="5"/>
        <v>토</v>
      </c>
      <c r="K68" s="239"/>
      <c r="L68" s="240">
        <f t="shared" si="0"/>
        <v>0</v>
      </c>
      <c r="M68" s="241">
        <f>$M$7</f>
        <v>0.03</v>
      </c>
      <c r="N68" s="242">
        <f>IF(L68&gt;33330,TRUNC(L68*$M$7,-1),0)</f>
        <v>0</v>
      </c>
      <c r="O68" s="242">
        <f>TRUNC(N68*10%,-1)</f>
        <v>0</v>
      </c>
      <c r="P68" s="243">
        <f>SUM(N68:O68)</f>
        <v>0</v>
      </c>
      <c r="Q68" s="243">
        <f>L68-P68</f>
        <v>0</v>
      </c>
      <c r="S68" s="225">
        <f t="shared" si="1"/>
        <v>0</v>
      </c>
      <c r="T68" s="226">
        <f t="shared" si="2"/>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4"/>
        <v/>
      </c>
      <c r="H69" s="281" t="str">
        <f>IF(C69="","",$H$8)</f>
        <v/>
      </c>
      <c r="I69" s="265" t="str">
        <f>IF(C69="","",$I$8)</f>
        <v/>
      </c>
      <c r="J69" s="247" t="str">
        <f t="shared" si="5"/>
        <v/>
      </c>
      <c r="K69" s="239"/>
      <c r="L69" s="240">
        <f t="shared" si="0"/>
        <v>0</v>
      </c>
      <c r="M69" s="241">
        <f t="shared" si="6"/>
        <v>0.03</v>
      </c>
      <c r="N69" s="242">
        <f t="shared" ref="N69:N107" si="65">IF(L69&gt;33330,TRUNC(L69*$M$7,-1),0)</f>
        <v>0</v>
      </c>
      <c r="O69" s="242">
        <f t="shared" ref="O69:O107" si="66">TRUNC(N69*10%,-1)</f>
        <v>0</v>
      </c>
      <c r="P69" s="243">
        <f t="shared" ref="P69:P107" si="67">SUM(N69:O69)</f>
        <v>0</v>
      </c>
      <c r="Q69" s="243">
        <f t="shared" ref="Q69:Q107" si="68">L69-P69</f>
        <v>0</v>
      </c>
      <c r="S69" s="225">
        <f t="shared" si="1"/>
        <v>0</v>
      </c>
      <c r="T69" s="226">
        <f t="shared" si="2"/>
        <v>0</v>
      </c>
      <c r="V69" s="123"/>
      <c r="W69" s="123"/>
      <c r="X69" s="123"/>
      <c r="Y69" s="123"/>
      <c r="AA69" s="190" t="e">
        <f t="shared" ref="AA69:AA107" si="69">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107" si="70">IF(INT(RIGHT(D69,1))=AA69,"OK","주민오류")</f>
        <v>#VALUE!</v>
      </c>
      <c r="AC69" s="191" t="e">
        <f t="shared" ref="AC69:AC107" ca="1" si="71">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107" ca="1" si="72">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107" si="73">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107" si="74">CHOOSE(14-LEN(CLEAN(D69)),MID(D69,7,1),MID(D69,6,1),MID(D69,5,1),MID(D69,4,1))</f>
        <v>#VALUE!</v>
      </c>
      <c r="AH69" s="190" t="e">
        <f t="shared" ref="AH69:AH107" si="75">CHOOSE(AG69,"내국인","내국인","내국인","내국인","외국인","외국인","외국인","외국인")</f>
        <v>#VALUE!</v>
      </c>
      <c r="AI69" s="190" t="e">
        <f t="shared" ref="AI69:AI107" si="76">IF(AH69="외국인","고용허가체크","")</f>
        <v>#VALUE!</v>
      </c>
      <c r="AJ69" s="190" t="e">
        <f t="shared" ref="AJ69:AJ107" si="77">IF(LEN(CLEAN(D69))=12,MOD(MID(D69,7,1)*10+MID(D69,8,1),2),MOD(MID(D69,8,1)*10+MID(D69,9,1),2))</f>
        <v>#VALUE!</v>
      </c>
      <c r="AK69" s="190" t="e">
        <f t="shared" ref="AK69:AK107" si="78">IF(AJ69=0,"OK","")</f>
        <v>#VALUE!</v>
      </c>
      <c r="AL69" s="190">
        <f t="shared" ref="AL69:AL107" si="79">LEN(CLEAN(D69))</f>
        <v>0</v>
      </c>
    </row>
    <row r="70" spans="1:38" ht="23.25" customHeight="1" x14ac:dyDescent="0.15">
      <c r="A70" s="260">
        <f t="shared" ref="A70:A107" si="80">A69+1</f>
        <v>63</v>
      </c>
      <c r="B70" s="282" t="str">
        <f t="shared" si="3"/>
        <v>A팀</v>
      </c>
      <c r="C70" s="232"/>
      <c r="D70" s="233"/>
      <c r="E70" s="248" t="str">
        <f t="shared" ref="E70:E107" si="81">IF(C70="","",$E$8)</f>
        <v/>
      </c>
      <c r="F70" s="248"/>
      <c r="G70" s="246" t="str">
        <f t="shared" si="4"/>
        <v/>
      </c>
      <c r="H70" s="281" t="str">
        <f t="shared" ref="H70:H107" si="82">IF(C70="","",$H$8)</f>
        <v/>
      </c>
      <c r="I70" s="265" t="str">
        <f t="shared" ref="I70:I107" si="83">IF(C70="","",$I$8)</f>
        <v/>
      </c>
      <c r="J70" s="247" t="str">
        <f t="shared" si="5"/>
        <v/>
      </c>
      <c r="K70" s="239"/>
      <c r="L70" s="240">
        <f t="shared" si="0"/>
        <v>0</v>
      </c>
      <c r="M70" s="241">
        <f t="shared" si="6"/>
        <v>0.03</v>
      </c>
      <c r="N70" s="242">
        <f t="shared" si="65"/>
        <v>0</v>
      </c>
      <c r="O70" s="242">
        <f t="shared" si="66"/>
        <v>0</v>
      </c>
      <c r="P70" s="243">
        <f t="shared" si="67"/>
        <v>0</v>
      </c>
      <c r="Q70" s="243">
        <f t="shared" si="68"/>
        <v>0</v>
      </c>
      <c r="S70" s="225">
        <f t="shared" si="1"/>
        <v>0</v>
      </c>
      <c r="T70" s="226">
        <f t="shared" si="2"/>
        <v>0</v>
      </c>
      <c r="V70" s="123"/>
      <c r="W70" s="123"/>
      <c r="X70" s="123"/>
      <c r="Y70" s="123"/>
      <c r="AA70" s="190" t="e">
        <f t="shared" si="69"/>
        <v>#VALUE!</v>
      </c>
      <c r="AB70" s="190" t="e">
        <f t="shared" si="70"/>
        <v>#VALUE!</v>
      </c>
      <c r="AC70" s="191" t="e">
        <f t="shared" ca="1" si="71"/>
        <v>#VALUE!</v>
      </c>
      <c r="AD70" s="192">
        <f t="shared" ca="1" si="14"/>
        <v>44387</v>
      </c>
      <c r="AE70" s="191" t="e">
        <f t="shared" ca="1" si="72"/>
        <v>#VALUE!</v>
      </c>
      <c r="AF70" s="190" t="e">
        <f t="shared" si="73"/>
        <v>#VALUE!</v>
      </c>
      <c r="AG70" s="190" t="e">
        <f t="shared" si="74"/>
        <v>#VALUE!</v>
      </c>
      <c r="AH70" s="190" t="e">
        <f t="shared" si="75"/>
        <v>#VALUE!</v>
      </c>
      <c r="AI70" s="190" t="e">
        <f t="shared" si="76"/>
        <v>#VALUE!</v>
      </c>
      <c r="AJ70" s="190" t="e">
        <f t="shared" si="77"/>
        <v>#VALUE!</v>
      </c>
      <c r="AK70" s="190" t="e">
        <f t="shared" si="78"/>
        <v>#VALUE!</v>
      </c>
      <c r="AL70" s="190">
        <f t="shared" si="79"/>
        <v>0</v>
      </c>
    </row>
    <row r="71" spans="1:38" ht="23.25" customHeight="1" x14ac:dyDescent="0.15">
      <c r="A71" s="260">
        <f t="shared" si="80"/>
        <v>64</v>
      </c>
      <c r="B71" s="282" t="str">
        <f t="shared" si="3"/>
        <v>A팀</v>
      </c>
      <c r="C71" s="232"/>
      <c r="D71" s="233"/>
      <c r="E71" s="248" t="str">
        <f t="shared" si="81"/>
        <v/>
      </c>
      <c r="F71" s="248"/>
      <c r="G71" s="246" t="str">
        <f t="shared" si="4"/>
        <v/>
      </c>
      <c r="H71" s="281" t="str">
        <f t="shared" si="82"/>
        <v/>
      </c>
      <c r="I71" s="265" t="str">
        <f t="shared" si="83"/>
        <v/>
      </c>
      <c r="J71" s="247" t="str">
        <f t="shared" si="5"/>
        <v/>
      </c>
      <c r="K71" s="239"/>
      <c r="L71" s="240">
        <f t="shared" si="0"/>
        <v>0</v>
      </c>
      <c r="M71" s="241">
        <f t="shared" si="6"/>
        <v>0.03</v>
      </c>
      <c r="N71" s="242">
        <f t="shared" si="65"/>
        <v>0</v>
      </c>
      <c r="O71" s="242">
        <f t="shared" si="66"/>
        <v>0</v>
      </c>
      <c r="P71" s="243">
        <f t="shared" si="67"/>
        <v>0</v>
      </c>
      <c r="Q71" s="243">
        <f t="shared" si="68"/>
        <v>0</v>
      </c>
      <c r="S71" s="225">
        <f t="shared" si="1"/>
        <v>0</v>
      </c>
      <c r="T71" s="226">
        <f t="shared" si="2"/>
        <v>0</v>
      </c>
      <c r="V71" s="123"/>
      <c r="W71" s="123"/>
      <c r="X71" s="123"/>
      <c r="Y71" s="123"/>
      <c r="AA71" s="190" t="e">
        <f t="shared" si="69"/>
        <v>#VALUE!</v>
      </c>
      <c r="AB71" s="190" t="e">
        <f t="shared" si="70"/>
        <v>#VALUE!</v>
      </c>
      <c r="AC71" s="191" t="e">
        <f t="shared" ca="1" si="71"/>
        <v>#VALUE!</v>
      </c>
      <c r="AD71" s="192">
        <f t="shared" ca="1" si="14"/>
        <v>44387</v>
      </c>
      <c r="AE71" s="191" t="e">
        <f t="shared" ca="1" si="72"/>
        <v>#VALUE!</v>
      </c>
      <c r="AF71" s="190" t="e">
        <f t="shared" si="73"/>
        <v>#VALUE!</v>
      </c>
      <c r="AG71" s="190" t="e">
        <f t="shared" si="74"/>
        <v>#VALUE!</v>
      </c>
      <c r="AH71" s="190" t="e">
        <f t="shared" si="75"/>
        <v>#VALUE!</v>
      </c>
      <c r="AI71" s="190" t="e">
        <f t="shared" si="76"/>
        <v>#VALUE!</v>
      </c>
      <c r="AJ71" s="190" t="e">
        <f t="shared" si="77"/>
        <v>#VALUE!</v>
      </c>
      <c r="AK71" s="190" t="e">
        <f t="shared" si="78"/>
        <v>#VALUE!</v>
      </c>
      <c r="AL71" s="190">
        <f t="shared" si="79"/>
        <v>0</v>
      </c>
    </row>
    <row r="72" spans="1:38" ht="23.25" customHeight="1" x14ac:dyDescent="0.15">
      <c r="A72" s="260">
        <f t="shared" si="80"/>
        <v>65</v>
      </c>
      <c r="B72" s="282" t="str">
        <f t="shared" si="3"/>
        <v>A팀</v>
      </c>
      <c r="C72" s="232"/>
      <c r="D72" s="233"/>
      <c r="E72" s="248" t="str">
        <f t="shared" si="81"/>
        <v/>
      </c>
      <c r="F72" s="248"/>
      <c r="G72" s="246" t="str">
        <f t="shared" si="4"/>
        <v/>
      </c>
      <c r="H72" s="281" t="str">
        <f t="shared" si="82"/>
        <v/>
      </c>
      <c r="I72" s="265" t="str">
        <f t="shared" si="83"/>
        <v/>
      </c>
      <c r="J72" s="247" t="str">
        <f t="shared" si="5"/>
        <v/>
      </c>
      <c r="K72" s="239"/>
      <c r="L72" s="240">
        <f t="shared" ref="L72:L107" si="84">IF(OR($N$3=1,K72&lt;=33330),K72,TRUNC(K72/96.7%,-1))</f>
        <v>0</v>
      </c>
      <c r="M72" s="241">
        <f t="shared" si="6"/>
        <v>0.03</v>
      </c>
      <c r="N72" s="242">
        <f t="shared" si="65"/>
        <v>0</v>
      </c>
      <c r="O72" s="242">
        <f t="shared" si="66"/>
        <v>0</v>
      </c>
      <c r="P72" s="243">
        <f t="shared" si="67"/>
        <v>0</v>
      </c>
      <c r="Q72" s="243">
        <f t="shared" si="68"/>
        <v>0</v>
      </c>
      <c r="S72" s="225">
        <f t="shared" ref="S72:S107" si="85">IF($N$3=2,L72-(Q72-K72),0)</f>
        <v>0</v>
      </c>
      <c r="T72" s="226">
        <f t="shared" ref="T72:T107" si="86">IF($N$3=2,S72-L72,0)</f>
        <v>0</v>
      </c>
      <c r="V72" s="123"/>
      <c r="W72" s="123"/>
      <c r="X72" s="123"/>
      <c r="Y72" s="123"/>
      <c r="AA72" s="190" t="e">
        <f t="shared" si="69"/>
        <v>#VALUE!</v>
      </c>
      <c r="AB72" s="190" t="e">
        <f t="shared" si="70"/>
        <v>#VALUE!</v>
      </c>
      <c r="AC72" s="191" t="e">
        <f t="shared" ca="1" si="71"/>
        <v>#VALUE!</v>
      </c>
      <c r="AD72" s="192">
        <f t="shared" ca="1" si="14"/>
        <v>44387</v>
      </c>
      <c r="AE72" s="191" t="e">
        <f t="shared" ca="1" si="72"/>
        <v>#VALUE!</v>
      </c>
      <c r="AF72" s="190" t="e">
        <f t="shared" si="73"/>
        <v>#VALUE!</v>
      </c>
      <c r="AG72" s="190" t="e">
        <f t="shared" si="74"/>
        <v>#VALUE!</v>
      </c>
      <c r="AH72" s="190" t="e">
        <f t="shared" si="75"/>
        <v>#VALUE!</v>
      </c>
      <c r="AI72" s="190" t="e">
        <f t="shared" si="76"/>
        <v>#VALUE!</v>
      </c>
      <c r="AJ72" s="190" t="e">
        <f t="shared" si="77"/>
        <v>#VALUE!</v>
      </c>
      <c r="AK72" s="190" t="e">
        <f t="shared" si="78"/>
        <v>#VALUE!</v>
      </c>
      <c r="AL72" s="190">
        <f t="shared" si="79"/>
        <v>0</v>
      </c>
    </row>
    <row r="73" spans="1:38" ht="23.25" customHeight="1" x14ac:dyDescent="0.15">
      <c r="A73" s="260">
        <f t="shared" si="80"/>
        <v>66</v>
      </c>
      <c r="B73" s="282" t="str">
        <f t="shared" ref="B73:B107" si="87">$N$4</f>
        <v>A팀</v>
      </c>
      <c r="C73" s="232"/>
      <c r="D73" s="233"/>
      <c r="E73" s="248" t="str">
        <f t="shared" si="81"/>
        <v/>
      </c>
      <c r="F73" s="248"/>
      <c r="G73" s="246" t="str">
        <f t="shared" ref="G73:G107" si="88">IF(E73="","",VLOOKUP(E73,종목,2))</f>
        <v/>
      </c>
      <c r="H73" s="281" t="str">
        <f t="shared" si="82"/>
        <v/>
      </c>
      <c r="I73" s="265" t="str">
        <f t="shared" si="83"/>
        <v/>
      </c>
      <c r="J73" s="247" t="str">
        <f t="shared" ref="J73:J107" si="89">TEXT(I73,"aaa")</f>
        <v/>
      </c>
      <c r="K73" s="239"/>
      <c r="L73" s="240">
        <f t="shared" si="84"/>
        <v>0</v>
      </c>
      <c r="M73" s="241">
        <f t="shared" ref="M73:M107" si="90">$M$7</f>
        <v>0.03</v>
      </c>
      <c r="N73" s="242">
        <f t="shared" si="65"/>
        <v>0</v>
      </c>
      <c r="O73" s="242">
        <f t="shared" si="66"/>
        <v>0</v>
      </c>
      <c r="P73" s="243">
        <f t="shared" si="67"/>
        <v>0</v>
      </c>
      <c r="Q73" s="243">
        <f t="shared" si="68"/>
        <v>0</v>
      </c>
      <c r="S73" s="225">
        <f t="shared" si="85"/>
        <v>0</v>
      </c>
      <c r="T73" s="226">
        <f t="shared" si="86"/>
        <v>0</v>
      </c>
      <c r="V73" s="123"/>
      <c r="W73" s="123"/>
      <c r="X73" s="123"/>
      <c r="Y73" s="123"/>
      <c r="AA73" s="190" t="e">
        <f t="shared" si="69"/>
        <v>#VALUE!</v>
      </c>
      <c r="AB73" s="190" t="e">
        <f t="shared" si="70"/>
        <v>#VALUE!</v>
      </c>
      <c r="AC73" s="191" t="e">
        <f t="shared" ca="1" si="71"/>
        <v>#VALUE!</v>
      </c>
      <c r="AD73" s="192">
        <f t="shared" ref="AD73:AD107" ca="1" si="91">TODAY()</f>
        <v>44387</v>
      </c>
      <c r="AE73" s="191" t="e">
        <f t="shared" ca="1" si="72"/>
        <v>#VALUE!</v>
      </c>
      <c r="AF73" s="190" t="e">
        <f t="shared" si="73"/>
        <v>#VALUE!</v>
      </c>
      <c r="AG73" s="190" t="e">
        <f t="shared" si="74"/>
        <v>#VALUE!</v>
      </c>
      <c r="AH73" s="190" t="e">
        <f t="shared" si="75"/>
        <v>#VALUE!</v>
      </c>
      <c r="AI73" s="190" t="e">
        <f t="shared" si="76"/>
        <v>#VALUE!</v>
      </c>
      <c r="AJ73" s="190" t="e">
        <f t="shared" si="77"/>
        <v>#VALUE!</v>
      </c>
      <c r="AK73" s="190" t="e">
        <f t="shared" si="78"/>
        <v>#VALUE!</v>
      </c>
      <c r="AL73" s="190">
        <f t="shared" si="79"/>
        <v>0</v>
      </c>
    </row>
    <row r="74" spans="1:38" ht="23.25" customHeight="1" x14ac:dyDescent="0.15">
      <c r="A74" s="260">
        <f t="shared" si="80"/>
        <v>67</v>
      </c>
      <c r="B74" s="282" t="str">
        <f t="shared" si="87"/>
        <v>A팀</v>
      </c>
      <c r="C74" s="232"/>
      <c r="D74" s="233"/>
      <c r="E74" s="248" t="str">
        <f t="shared" si="81"/>
        <v/>
      </c>
      <c r="F74" s="248"/>
      <c r="G74" s="246" t="str">
        <f t="shared" si="88"/>
        <v/>
      </c>
      <c r="H74" s="281" t="str">
        <f t="shared" si="82"/>
        <v/>
      </c>
      <c r="I74" s="265" t="str">
        <f t="shared" si="83"/>
        <v/>
      </c>
      <c r="J74" s="247" t="str">
        <f t="shared" si="89"/>
        <v/>
      </c>
      <c r="K74" s="239"/>
      <c r="L74" s="240">
        <f t="shared" si="84"/>
        <v>0</v>
      </c>
      <c r="M74" s="241">
        <f t="shared" si="90"/>
        <v>0.03</v>
      </c>
      <c r="N74" s="242">
        <f t="shared" si="65"/>
        <v>0</v>
      </c>
      <c r="O74" s="242">
        <f t="shared" si="66"/>
        <v>0</v>
      </c>
      <c r="P74" s="243">
        <f t="shared" si="67"/>
        <v>0</v>
      </c>
      <c r="Q74" s="243">
        <f t="shared" si="68"/>
        <v>0</v>
      </c>
      <c r="S74" s="225">
        <f t="shared" si="85"/>
        <v>0</v>
      </c>
      <c r="T74" s="226">
        <f t="shared" si="86"/>
        <v>0</v>
      </c>
      <c r="V74" s="123"/>
      <c r="W74" s="123"/>
      <c r="X74" s="123"/>
      <c r="Y74" s="123"/>
      <c r="AA74" s="190" t="e">
        <f t="shared" si="69"/>
        <v>#VALUE!</v>
      </c>
      <c r="AB74" s="190" t="e">
        <f t="shared" si="70"/>
        <v>#VALUE!</v>
      </c>
      <c r="AC74" s="191" t="e">
        <f t="shared" ca="1" si="71"/>
        <v>#VALUE!</v>
      </c>
      <c r="AD74" s="192">
        <f t="shared" ca="1" si="91"/>
        <v>44387</v>
      </c>
      <c r="AE74" s="191" t="e">
        <f t="shared" ca="1" si="72"/>
        <v>#VALUE!</v>
      </c>
      <c r="AF74" s="190" t="e">
        <f t="shared" si="73"/>
        <v>#VALUE!</v>
      </c>
      <c r="AG74" s="190" t="e">
        <f t="shared" si="74"/>
        <v>#VALUE!</v>
      </c>
      <c r="AH74" s="190" t="e">
        <f t="shared" si="75"/>
        <v>#VALUE!</v>
      </c>
      <c r="AI74" s="190" t="e">
        <f t="shared" si="76"/>
        <v>#VALUE!</v>
      </c>
      <c r="AJ74" s="190" t="e">
        <f t="shared" si="77"/>
        <v>#VALUE!</v>
      </c>
      <c r="AK74" s="190" t="e">
        <f t="shared" si="78"/>
        <v>#VALUE!</v>
      </c>
      <c r="AL74" s="190">
        <f t="shared" si="79"/>
        <v>0</v>
      </c>
    </row>
    <row r="75" spans="1:38" ht="23.25" customHeight="1" x14ac:dyDescent="0.15">
      <c r="A75" s="260">
        <f t="shared" si="80"/>
        <v>68</v>
      </c>
      <c r="B75" s="282" t="str">
        <f t="shared" si="87"/>
        <v>A팀</v>
      </c>
      <c r="C75" s="232"/>
      <c r="D75" s="233"/>
      <c r="E75" s="248" t="str">
        <f t="shared" si="81"/>
        <v/>
      </c>
      <c r="F75" s="248"/>
      <c r="G75" s="246" t="str">
        <f t="shared" si="88"/>
        <v/>
      </c>
      <c r="H75" s="281" t="str">
        <f t="shared" si="82"/>
        <v/>
      </c>
      <c r="I75" s="265" t="str">
        <f t="shared" si="83"/>
        <v/>
      </c>
      <c r="J75" s="247" t="str">
        <f t="shared" si="89"/>
        <v/>
      </c>
      <c r="K75" s="239"/>
      <c r="L75" s="240">
        <f t="shared" si="84"/>
        <v>0</v>
      </c>
      <c r="M75" s="241">
        <f t="shared" si="90"/>
        <v>0.03</v>
      </c>
      <c r="N75" s="242">
        <f t="shared" si="65"/>
        <v>0</v>
      </c>
      <c r="O75" s="242">
        <f t="shared" si="66"/>
        <v>0</v>
      </c>
      <c r="P75" s="243">
        <f t="shared" si="67"/>
        <v>0</v>
      </c>
      <c r="Q75" s="243">
        <f t="shared" si="68"/>
        <v>0</v>
      </c>
      <c r="S75" s="225">
        <f t="shared" si="85"/>
        <v>0</v>
      </c>
      <c r="T75" s="226">
        <f t="shared" si="86"/>
        <v>0</v>
      </c>
      <c r="V75" s="123"/>
      <c r="W75" s="123"/>
      <c r="X75" s="123"/>
      <c r="Y75" s="123"/>
      <c r="AA75" s="190" t="e">
        <f t="shared" si="69"/>
        <v>#VALUE!</v>
      </c>
      <c r="AB75" s="190" t="e">
        <f t="shared" si="70"/>
        <v>#VALUE!</v>
      </c>
      <c r="AC75" s="191" t="e">
        <f t="shared" ca="1" si="71"/>
        <v>#VALUE!</v>
      </c>
      <c r="AD75" s="192">
        <f t="shared" ca="1" si="91"/>
        <v>44387</v>
      </c>
      <c r="AE75" s="191" t="e">
        <f t="shared" ca="1" si="72"/>
        <v>#VALUE!</v>
      </c>
      <c r="AF75" s="190" t="e">
        <f t="shared" si="73"/>
        <v>#VALUE!</v>
      </c>
      <c r="AG75" s="190" t="e">
        <f t="shared" si="74"/>
        <v>#VALUE!</v>
      </c>
      <c r="AH75" s="190" t="e">
        <f t="shared" si="75"/>
        <v>#VALUE!</v>
      </c>
      <c r="AI75" s="190" t="e">
        <f t="shared" si="76"/>
        <v>#VALUE!</v>
      </c>
      <c r="AJ75" s="190" t="e">
        <f t="shared" si="77"/>
        <v>#VALUE!</v>
      </c>
      <c r="AK75" s="190" t="e">
        <f t="shared" si="78"/>
        <v>#VALUE!</v>
      </c>
      <c r="AL75" s="190">
        <f t="shared" si="79"/>
        <v>0</v>
      </c>
    </row>
    <row r="76" spans="1:38" ht="23.25" customHeight="1" x14ac:dyDescent="0.15">
      <c r="A76" s="260">
        <f t="shared" si="80"/>
        <v>69</v>
      </c>
      <c r="B76" s="282" t="str">
        <f t="shared" si="87"/>
        <v>A팀</v>
      </c>
      <c r="C76" s="232"/>
      <c r="D76" s="233"/>
      <c r="E76" s="248" t="str">
        <f t="shared" si="81"/>
        <v/>
      </c>
      <c r="F76" s="248"/>
      <c r="G76" s="246" t="str">
        <f t="shared" si="88"/>
        <v/>
      </c>
      <c r="H76" s="281" t="str">
        <f t="shared" si="82"/>
        <v/>
      </c>
      <c r="I76" s="265" t="str">
        <f t="shared" si="83"/>
        <v/>
      </c>
      <c r="J76" s="247" t="str">
        <f t="shared" si="89"/>
        <v/>
      </c>
      <c r="K76" s="239"/>
      <c r="L76" s="240">
        <f t="shared" si="84"/>
        <v>0</v>
      </c>
      <c r="M76" s="241">
        <f t="shared" si="90"/>
        <v>0.03</v>
      </c>
      <c r="N76" s="242">
        <f t="shared" si="65"/>
        <v>0</v>
      </c>
      <c r="O76" s="242">
        <f t="shared" si="66"/>
        <v>0</v>
      </c>
      <c r="P76" s="243">
        <f t="shared" si="67"/>
        <v>0</v>
      </c>
      <c r="Q76" s="243">
        <f t="shared" si="68"/>
        <v>0</v>
      </c>
      <c r="S76" s="225">
        <f t="shared" si="85"/>
        <v>0</v>
      </c>
      <c r="T76" s="226">
        <f t="shared" si="86"/>
        <v>0</v>
      </c>
      <c r="V76" s="123"/>
      <c r="W76" s="123"/>
      <c r="X76" s="123"/>
      <c r="Y76" s="123"/>
      <c r="AA76" s="190" t="e">
        <f t="shared" si="69"/>
        <v>#VALUE!</v>
      </c>
      <c r="AB76" s="190" t="e">
        <f t="shared" si="70"/>
        <v>#VALUE!</v>
      </c>
      <c r="AC76" s="191" t="e">
        <f t="shared" ca="1" si="71"/>
        <v>#VALUE!</v>
      </c>
      <c r="AD76" s="192">
        <f t="shared" ca="1" si="91"/>
        <v>44387</v>
      </c>
      <c r="AE76" s="191" t="e">
        <f t="shared" ca="1" si="72"/>
        <v>#VALUE!</v>
      </c>
      <c r="AF76" s="190" t="e">
        <f t="shared" si="73"/>
        <v>#VALUE!</v>
      </c>
      <c r="AG76" s="190" t="e">
        <f t="shared" si="74"/>
        <v>#VALUE!</v>
      </c>
      <c r="AH76" s="190" t="e">
        <f t="shared" si="75"/>
        <v>#VALUE!</v>
      </c>
      <c r="AI76" s="190" t="e">
        <f t="shared" si="76"/>
        <v>#VALUE!</v>
      </c>
      <c r="AJ76" s="190" t="e">
        <f t="shared" si="77"/>
        <v>#VALUE!</v>
      </c>
      <c r="AK76" s="190" t="e">
        <f t="shared" si="78"/>
        <v>#VALUE!</v>
      </c>
      <c r="AL76" s="190">
        <f t="shared" si="79"/>
        <v>0</v>
      </c>
    </row>
    <row r="77" spans="1:38" ht="23.25" customHeight="1" x14ac:dyDescent="0.15">
      <c r="A77" s="260">
        <f t="shared" si="80"/>
        <v>70</v>
      </c>
      <c r="B77" s="282" t="str">
        <f t="shared" si="87"/>
        <v>A팀</v>
      </c>
      <c r="C77" s="232"/>
      <c r="D77" s="233"/>
      <c r="E77" s="248" t="str">
        <f t="shared" si="81"/>
        <v/>
      </c>
      <c r="F77" s="248"/>
      <c r="G77" s="246" t="str">
        <f t="shared" si="88"/>
        <v/>
      </c>
      <c r="H77" s="281" t="str">
        <f t="shared" si="82"/>
        <v/>
      </c>
      <c r="I77" s="265" t="str">
        <f t="shared" si="83"/>
        <v/>
      </c>
      <c r="J77" s="247" t="str">
        <f t="shared" si="89"/>
        <v/>
      </c>
      <c r="K77" s="239"/>
      <c r="L77" s="240">
        <f t="shared" si="84"/>
        <v>0</v>
      </c>
      <c r="M77" s="241">
        <f t="shared" si="90"/>
        <v>0.03</v>
      </c>
      <c r="N77" s="242">
        <f t="shared" si="65"/>
        <v>0</v>
      </c>
      <c r="O77" s="242">
        <f t="shared" si="66"/>
        <v>0</v>
      </c>
      <c r="P77" s="243">
        <f t="shared" si="67"/>
        <v>0</v>
      </c>
      <c r="Q77" s="243">
        <f t="shared" si="68"/>
        <v>0</v>
      </c>
      <c r="S77" s="225">
        <f t="shared" si="85"/>
        <v>0</v>
      </c>
      <c r="T77" s="226">
        <f t="shared" si="86"/>
        <v>0</v>
      </c>
      <c r="V77" s="123"/>
      <c r="W77" s="123"/>
      <c r="X77" s="123"/>
      <c r="Y77" s="123"/>
      <c r="AA77" s="190" t="e">
        <f t="shared" si="69"/>
        <v>#VALUE!</v>
      </c>
      <c r="AB77" s="190" t="e">
        <f t="shared" si="70"/>
        <v>#VALUE!</v>
      </c>
      <c r="AC77" s="191" t="e">
        <f t="shared" ca="1" si="71"/>
        <v>#VALUE!</v>
      </c>
      <c r="AD77" s="192">
        <f t="shared" ca="1" si="91"/>
        <v>44387</v>
      </c>
      <c r="AE77" s="191" t="e">
        <f t="shared" ca="1" si="72"/>
        <v>#VALUE!</v>
      </c>
      <c r="AF77" s="190" t="e">
        <f t="shared" si="73"/>
        <v>#VALUE!</v>
      </c>
      <c r="AG77" s="190" t="e">
        <f t="shared" si="74"/>
        <v>#VALUE!</v>
      </c>
      <c r="AH77" s="190" t="e">
        <f t="shared" si="75"/>
        <v>#VALUE!</v>
      </c>
      <c r="AI77" s="190" t="e">
        <f t="shared" si="76"/>
        <v>#VALUE!</v>
      </c>
      <c r="AJ77" s="190" t="e">
        <f t="shared" si="77"/>
        <v>#VALUE!</v>
      </c>
      <c r="AK77" s="190" t="e">
        <f t="shared" si="78"/>
        <v>#VALUE!</v>
      </c>
      <c r="AL77" s="190">
        <f t="shared" si="79"/>
        <v>0</v>
      </c>
    </row>
    <row r="78" spans="1:38" ht="23.25" customHeight="1" x14ac:dyDescent="0.15">
      <c r="A78" s="260">
        <f t="shared" si="80"/>
        <v>71</v>
      </c>
      <c r="B78" s="282" t="str">
        <f t="shared" si="87"/>
        <v>A팀</v>
      </c>
      <c r="C78" s="232"/>
      <c r="D78" s="233"/>
      <c r="E78" s="248" t="str">
        <f t="shared" si="81"/>
        <v/>
      </c>
      <c r="F78" s="248"/>
      <c r="G78" s="246" t="str">
        <f t="shared" si="88"/>
        <v/>
      </c>
      <c r="H78" s="281" t="str">
        <f t="shared" si="82"/>
        <v/>
      </c>
      <c r="I78" s="265" t="str">
        <f t="shared" si="83"/>
        <v/>
      </c>
      <c r="J78" s="247" t="str">
        <f t="shared" si="89"/>
        <v/>
      </c>
      <c r="K78" s="239"/>
      <c r="L78" s="240">
        <f t="shared" si="84"/>
        <v>0</v>
      </c>
      <c r="M78" s="241">
        <f t="shared" si="90"/>
        <v>0.03</v>
      </c>
      <c r="N78" s="242">
        <f t="shared" si="65"/>
        <v>0</v>
      </c>
      <c r="O78" s="242">
        <f t="shared" si="66"/>
        <v>0</v>
      </c>
      <c r="P78" s="243">
        <f t="shared" si="67"/>
        <v>0</v>
      </c>
      <c r="Q78" s="243">
        <f t="shared" si="68"/>
        <v>0</v>
      </c>
      <c r="S78" s="225">
        <f t="shared" si="85"/>
        <v>0</v>
      </c>
      <c r="T78" s="226">
        <f t="shared" si="86"/>
        <v>0</v>
      </c>
      <c r="V78" s="123"/>
      <c r="W78" s="123"/>
      <c r="X78" s="123"/>
      <c r="Y78" s="123"/>
      <c r="AA78" s="190" t="e">
        <f t="shared" si="69"/>
        <v>#VALUE!</v>
      </c>
      <c r="AB78" s="190" t="e">
        <f t="shared" si="70"/>
        <v>#VALUE!</v>
      </c>
      <c r="AC78" s="191" t="e">
        <f t="shared" ca="1" si="71"/>
        <v>#VALUE!</v>
      </c>
      <c r="AD78" s="192">
        <f t="shared" ca="1" si="91"/>
        <v>44387</v>
      </c>
      <c r="AE78" s="191" t="e">
        <f t="shared" ca="1" si="72"/>
        <v>#VALUE!</v>
      </c>
      <c r="AF78" s="190" t="e">
        <f t="shared" si="73"/>
        <v>#VALUE!</v>
      </c>
      <c r="AG78" s="190" t="e">
        <f t="shared" si="74"/>
        <v>#VALUE!</v>
      </c>
      <c r="AH78" s="190" t="e">
        <f t="shared" si="75"/>
        <v>#VALUE!</v>
      </c>
      <c r="AI78" s="190" t="e">
        <f t="shared" si="76"/>
        <v>#VALUE!</v>
      </c>
      <c r="AJ78" s="190" t="e">
        <f t="shared" si="77"/>
        <v>#VALUE!</v>
      </c>
      <c r="AK78" s="190" t="e">
        <f t="shared" si="78"/>
        <v>#VALUE!</v>
      </c>
      <c r="AL78" s="190">
        <f t="shared" si="79"/>
        <v>0</v>
      </c>
    </row>
    <row r="79" spans="1:38" ht="23.25" customHeight="1" x14ac:dyDescent="0.15">
      <c r="A79" s="260">
        <f t="shared" si="80"/>
        <v>72</v>
      </c>
      <c r="B79" s="282" t="str">
        <f t="shared" si="87"/>
        <v>A팀</v>
      </c>
      <c r="C79" s="232"/>
      <c r="D79" s="233"/>
      <c r="E79" s="248" t="str">
        <f t="shared" si="81"/>
        <v/>
      </c>
      <c r="F79" s="248"/>
      <c r="G79" s="246" t="str">
        <f t="shared" si="88"/>
        <v/>
      </c>
      <c r="H79" s="281" t="str">
        <f t="shared" si="82"/>
        <v/>
      </c>
      <c r="I79" s="265" t="str">
        <f t="shared" si="83"/>
        <v/>
      </c>
      <c r="J79" s="247" t="str">
        <f t="shared" si="89"/>
        <v/>
      </c>
      <c r="K79" s="239"/>
      <c r="L79" s="240">
        <f t="shared" si="84"/>
        <v>0</v>
      </c>
      <c r="M79" s="241">
        <f t="shared" si="90"/>
        <v>0.03</v>
      </c>
      <c r="N79" s="242">
        <f t="shared" si="65"/>
        <v>0</v>
      </c>
      <c r="O79" s="242">
        <f t="shared" si="66"/>
        <v>0</v>
      </c>
      <c r="P79" s="243">
        <f t="shared" si="67"/>
        <v>0</v>
      </c>
      <c r="Q79" s="243">
        <f t="shared" si="68"/>
        <v>0</v>
      </c>
      <c r="S79" s="225">
        <f t="shared" si="85"/>
        <v>0</v>
      </c>
      <c r="T79" s="226">
        <f t="shared" si="86"/>
        <v>0</v>
      </c>
      <c r="V79" s="123"/>
      <c r="W79" s="123"/>
      <c r="X79" s="123"/>
      <c r="Y79" s="123"/>
      <c r="AA79" s="190" t="e">
        <f t="shared" si="69"/>
        <v>#VALUE!</v>
      </c>
      <c r="AB79" s="190" t="e">
        <f t="shared" si="70"/>
        <v>#VALUE!</v>
      </c>
      <c r="AC79" s="191" t="e">
        <f t="shared" ca="1" si="71"/>
        <v>#VALUE!</v>
      </c>
      <c r="AD79" s="192">
        <f t="shared" ca="1" si="91"/>
        <v>44387</v>
      </c>
      <c r="AE79" s="191" t="e">
        <f t="shared" ca="1" si="72"/>
        <v>#VALUE!</v>
      </c>
      <c r="AF79" s="190" t="e">
        <f t="shared" si="73"/>
        <v>#VALUE!</v>
      </c>
      <c r="AG79" s="190" t="e">
        <f t="shared" si="74"/>
        <v>#VALUE!</v>
      </c>
      <c r="AH79" s="190" t="e">
        <f t="shared" si="75"/>
        <v>#VALUE!</v>
      </c>
      <c r="AI79" s="190" t="e">
        <f t="shared" si="76"/>
        <v>#VALUE!</v>
      </c>
      <c r="AJ79" s="190" t="e">
        <f t="shared" si="77"/>
        <v>#VALUE!</v>
      </c>
      <c r="AK79" s="190" t="e">
        <f t="shared" si="78"/>
        <v>#VALUE!</v>
      </c>
      <c r="AL79" s="190">
        <f t="shared" si="79"/>
        <v>0</v>
      </c>
    </row>
    <row r="80" spans="1:38" ht="23.25" customHeight="1" x14ac:dyDescent="0.15">
      <c r="A80" s="260">
        <f t="shared" si="80"/>
        <v>73</v>
      </c>
      <c r="B80" s="282" t="str">
        <f t="shared" si="87"/>
        <v>A팀</v>
      </c>
      <c r="C80" s="232"/>
      <c r="D80" s="233"/>
      <c r="E80" s="248" t="str">
        <f t="shared" si="81"/>
        <v/>
      </c>
      <c r="F80" s="248"/>
      <c r="G80" s="246" t="str">
        <f t="shared" si="88"/>
        <v/>
      </c>
      <c r="H80" s="281" t="str">
        <f t="shared" si="82"/>
        <v/>
      </c>
      <c r="I80" s="265" t="str">
        <f t="shared" si="83"/>
        <v/>
      </c>
      <c r="J80" s="247" t="str">
        <f t="shared" si="89"/>
        <v/>
      </c>
      <c r="K80" s="239"/>
      <c r="L80" s="240">
        <f t="shared" si="84"/>
        <v>0</v>
      </c>
      <c r="M80" s="241">
        <f t="shared" si="90"/>
        <v>0.03</v>
      </c>
      <c r="N80" s="242">
        <f t="shared" si="65"/>
        <v>0</v>
      </c>
      <c r="O80" s="242">
        <f t="shared" si="66"/>
        <v>0</v>
      </c>
      <c r="P80" s="243">
        <f t="shared" si="67"/>
        <v>0</v>
      </c>
      <c r="Q80" s="243">
        <f t="shared" si="68"/>
        <v>0</v>
      </c>
      <c r="S80" s="225">
        <f t="shared" si="85"/>
        <v>0</v>
      </c>
      <c r="T80" s="226">
        <f t="shared" si="86"/>
        <v>0</v>
      </c>
      <c r="V80" s="123"/>
      <c r="W80" s="123"/>
      <c r="X80" s="123"/>
      <c r="Y80" s="123"/>
      <c r="AA80" s="190" t="e">
        <f t="shared" si="69"/>
        <v>#VALUE!</v>
      </c>
      <c r="AB80" s="190" t="e">
        <f t="shared" si="70"/>
        <v>#VALUE!</v>
      </c>
      <c r="AC80" s="191" t="e">
        <f t="shared" ca="1" si="71"/>
        <v>#VALUE!</v>
      </c>
      <c r="AD80" s="192">
        <f t="shared" ca="1" si="91"/>
        <v>44387</v>
      </c>
      <c r="AE80" s="191" t="e">
        <f t="shared" ca="1" si="72"/>
        <v>#VALUE!</v>
      </c>
      <c r="AF80" s="190" t="e">
        <f t="shared" si="73"/>
        <v>#VALUE!</v>
      </c>
      <c r="AG80" s="190" t="e">
        <f t="shared" si="74"/>
        <v>#VALUE!</v>
      </c>
      <c r="AH80" s="190" t="e">
        <f t="shared" si="75"/>
        <v>#VALUE!</v>
      </c>
      <c r="AI80" s="190" t="e">
        <f t="shared" si="76"/>
        <v>#VALUE!</v>
      </c>
      <c r="AJ80" s="190" t="e">
        <f t="shared" si="77"/>
        <v>#VALUE!</v>
      </c>
      <c r="AK80" s="190" t="e">
        <f t="shared" si="78"/>
        <v>#VALUE!</v>
      </c>
      <c r="AL80" s="190">
        <f t="shared" si="79"/>
        <v>0</v>
      </c>
    </row>
    <row r="81" spans="1:38" ht="23.25" customHeight="1" x14ac:dyDescent="0.15">
      <c r="A81" s="260">
        <f t="shared" si="80"/>
        <v>74</v>
      </c>
      <c r="B81" s="282" t="str">
        <f t="shared" si="87"/>
        <v>A팀</v>
      </c>
      <c r="C81" s="232"/>
      <c r="D81" s="233"/>
      <c r="E81" s="248" t="str">
        <f t="shared" si="81"/>
        <v/>
      </c>
      <c r="F81" s="248"/>
      <c r="G81" s="246" t="str">
        <f t="shared" si="88"/>
        <v/>
      </c>
      <c r="H81" s="281" t="str">
        <f t="shared" si="82"/>
        <v/>
      </c>
      <c r="I81" s="265" t="str">
        <f t="shared" si="83"/>
        <v/>
      </c>
      <c r="J81" s="247" t="str">
        <f t="shared" si="89"/>
        <v/>
      </c>
      <c r="K81" s="239"/>
      <c r="L81" s="240">
        <f t="shared" si="84"/>
        <v>0</v>
      </c>
      <c r="M81" s="241">
        <f t="shared" si="90"/>
        <v>0.03</v>
      </c>
      <c r="N81" s="242">
        <f t="shared" si="65"/>
        <v>0</v>
      </c>
      <c r="O81" s="242">
        <f t="shared" si="66"/>
        <v>0</v>
      </c>
      <c r="P81" s="243">
        <f t="shared" si="67"/>
        <v>0</v>
      </c>
      <c r="Q81" s="243">
        <f t="shared" si="68"/>
        <v>0</v>
      </c>
      <c r="S81" s="225">
        <f t="shared" si="85"/>
        <v>0</v>
      </c>
      <c r="T81" s="226">
        <f t="shared" si="86"/>
        <v>0</v>
      </c>
      <c r="V81" s="123"/>
      <c r="W81" s="123"/>
      <c r="X81" s="123"/>
      <c r="Y81" s="123"/>
      <c r="AA81" s="190" t="e">
        <f t="shared" si="69"/>
        <v>#VALUE!</v>
      </c>
      <c r="AB81" s="190" t="e">
        <f t="shared" si="70"/>
        <v>#VALUE!</v>
      </c>
      <c r="AC81" s="191" t="e">
        <f t="shared" ca="1" si="71"/>
        <v>#VALUE!</v>
      </c>
      <c r="AD81" s="192">
        <f t="shared" ca="1" si="91"/>
        <v>44387</v>
      </c>
      <c r="AE81" s="191" t="e">
        <f t="shared" ca="1" si="72"/>
        <v>#VALUE!</v>
      </c>
      <c r="AF81" s="190" t="e">
        <f t="shared" si="73"/>
        <v>#VALUE!</v>
      </c>
      <c r="AG81" s="190" t="e">
        <f t="shared" si="74"/>
        <v>#VALUE!</v>
      </c>
      <c r="AH81" s="190" t="e">
        <f t="shared" si="75"/>
        <v>#VALUE!</v>
      </c>
      <c r="AI81" s="190" t="e">
        <f t="shared" si="76"/>
        <v>#VALUE!</v>
      </c>
      <c r="AJ81" s="190" t="e">
        <f t="shared" si="77"/>
        <v>#VALUE!</v>
      </c>
      <c r="AK81" s="190" t="e">
        <f t="shared" si="78"/>
        <v>#VALUE!</v>
      </c>
      <c r="AL81" s="190">
        <f t="shared" si="79"/>
        <v>0</v>
      </c>
    </row>
    <row r="82" spans="1:38" ht="23.25" customHeight="1" x14ac:dyDescent="0.15">
      <c r="A82" s="260">
        <f t="shared" si="80"/>
        <v>75</v>
      </c>
      <c r="B82" s="282" t="str">
        <f t="shared" si="87"/>
        <v>A팀</v>
      </c>
      <c r="C82" s="232"/>
      <c r="D82" s="233"/>
      <c r="E82" s="248" t="str">
        <f t="shared" si="81"/>
        <v/>
      </c>
      <c r="F82" s="248"/>
      <c r="G82" s="246" t="str">
        <f t="shared" si="88"/>
        <v/>
      </c>
      <c r="H82" s="281" t="str">
        <f t="shared" si="82"/>
        <v/>
      </c>
      <c r="I82" s="265" t="str">
        <f t="shared" si="83"/>
        <v/>
      </c>
      <c r="J82" s="247" t="str">
        <f t="shared" si="89"/>
        <v/>
      </c>
      <c r="K82" s="239"/>
      <c r="L82" s="240">
        <f t="shared" si="84"/>
        <v>0</v>
      </c>
      <c r="M82" s="241">
        <f t="shared" si="90"/>
        <v>0.03</v>
      </c>
      <c r="N82" s="242">
        <f t="shared" si="65"/>
        <v>0</v>
      </c>
      <c r="O82" s="242">
        <f t="shared" si="66"/>
        <v>0</v>
      </c>
      <c r="P82" s="243">
        <f t="shared" si="67"/>
        <v>0</v>
      </c>
      <c r="Q82" s="243">
        <f t="shared" si="68"/>
        <v>0</v>
      </c>
      <c r="S82" s="225">
        <f t="shared" si="85"/>
        <v>0</v>
      </c>
      <c r="T82" s="226">
        <f t="shared" si="86"/>
        <v>0</v>
      </c>
      <c r="V82" s="123"/>
      <c r="W82" s="123"/>
      <c r="X82" s="123"/>
      <c r="Y82" s="123"/>
      <c r="AA82" s="190" t="e">
        <f t="shared" si="69"/>
        <v>#VALUE!</v>
      </c>
      <c r="AB82" s="190" t="e">
        <f t="shared" si="70"/>
        <v>#VALUE!</v>
      </c>
      <c r="AC82" s="191" t="e">
        <f t="shared" ca="1" si="71"/>
        <v>#VALUE!</v>
      </c>
      <c r="AD82" s="192">
        <f t="shared" ca="1" si="91"/>
        <v>44387</v>
      </c>
      <c r="AE82" s="191" t="e">
        <f t="shared" ca="1" si="72"/>
        <v>#VALUE!</v>
      </c>
      <c r="AF82" s="190" t="e">
        <f t="shared" si="73"/>
        <v>#VALUE!</v>
      </c>
      <c r="AG82" s="190" t="e">
        <f t="shared" si="74"/>
        <v>#VALUE!</v>
      </c>
      <c r="AH82" s="190" t="e">
        <f t="shared" si="75"/>
        <v>#VALUE!</v>
      </c>
      <c r="AI82" s="190" t="e">
        <f t="shared" si="76"/>
        <v>#VALUE!</v>
      </c>
      <c r="AJ82" s="190" t="e">
        <f t="shared" si="77"/>
        <v>#VALUE!</v>
      </c>
      <c r="AK82" s="190" t="e">
        <f t="shared" si="78"/>
        <v>#VALUE!</v>
      </c>
      <c r="AL82" s="190">
        <f t="shared" si="79"/>
        <v>0</v>
      </c>
    </row>
    <row r="83" spans="1:38" ht="23.25" customHeight="1" x14ac:dyDescent="0.15">
      <c r="A83" s="260">
        <f t="shared" si="80"/>
        <v>76</v>
      </c>
      <c r="B83" s="282" t="str">
        <f t="shared" si="87"/>
        <v>A팀</v>
      </c>
      <c r="C83" s="232"/>
      <c r="D83" s="233"/>
      <c r="E83" s="248" t="str">
        <f t="shared" si="81"/>
        <v/>
      </c>
      <c r="F83" s="248"/>
      <c r="G83" s="246" t="str">
        <f t="shared" si="88"/>
        <v/>
      </c>
      <c r="H83" s="281" t="str">
        <f t="shared" si="82"/>
        <v/>
      </c>
      <c r="I83" s="265" t="str">
        <f t="shared" si="83"/>
        <v/>
      </c>
      <c r="J83" s="247" t="str">
        <f t="shared" si="89"/>
        <v/>
      </c>
      <c r="K83" s="239"/>
      <c r="L83" s="240">
        <f t="shared" si="84"/>
        <v>0</v>
      </c>
      <c r="M83" s="241">
        <f t="shared" si="90"/>
        <v>0.03</v>
      </c>
      <c r="N83" s="242">
        <f t="shared" si="65"/>
        <v>0</v>
      </c>
      <c r="O83" s="242">
        <f t="shared" si="66"/>
        <v>0</v>
      </c>
      <c r="P83" s="243">
        <f t="shared" si="67"/>
        <v>0</v>
      </c>
      <c r="Q83" s="243">
        <f t="shared" si="68"/>
        <v>0</v>
      </c>
      <c r="S83" s="225">
        <f t="shared" si="85"/>
        <v>0</v>
      </c>
      <c r="T83" s="226">
        <f t="shared" si="86"/>
        <v>0</v>
      </c>
      <c r="V83" s="123"/>
      <c r="W83" s="123"/>
      <c r="X83" s="123"/>
      <c r="Y83" s="123"/>
      <c r="AA83" s="190" t="e">
        <f t="shared" si="69"/>
        <v>#VALUE!</v>
      </c>
      <c r="AB83" s="190" t="e">
        <f t="shared" si="70"/>
        <v>#VALUE!</v>
      </c>
      <c r="AC83" s="191" t="e">
        <f t="shared" ca="1" si="71"/>
        <v>#VALUE!</v>
      </c>
      <c r="AD83" s="192">
        <f t="shared" ca="1" si="91"/>
        <v>44387</v>
      </c>
      <c r="AE83" s="191" t="e">
        <f t="shared" ca="1" si="72"/>
        <v>#VALUE!</v>
      </c>
      <c r="AF83" s="190" t="e">
        <f t="shared" si="73"/>
        <v>#VALUE!</v>
      </c>
      <c r="AG83" s="190" t="e">
        <f t="shared" si="74"/>
        <v>#VALUE!</v>
      </c>
      <c r="AH83" s="190" t="e">
        <f t="shared" si="75"/>
        <v>#VALUE!</v>
      </c>
      <c r="AI83" s="190" t="e">
        <f t="shared" si="76"/>
        <v>#VALUE!</v>
      </c>
      <c r="AJ83" s="190" t="e">
        <f t="shared" si="77"/>
        <v>#VALUE!</v>
      </c>
      <c r="AK83" s="190" t="e">
        <f t="shared" si="78"/>
        <v>#VALUE!</v>
      </c>
      <c r="AL83" s="190">
        <f t="shared" si="79"/>
        <v>0</v>
      </c>
    </row>
    <row r="84" spans="1:38" ht="23.25" customHeight="1" x14ac:dyDescent="0.15">
      <c r="A84" s="260">
        <f t="shared" si="80"/>
        <v>77</v>
      </c>
      <c r="B84" s="282" t="str">
        <f t="shared" si="87"/>
        <v>A팀</v>
      </c>
      <c r="C84" s="232"/>
      <c r="D84" s="233"/>
      <c r="E84" s="248" t="str">
        <f t="shared" si="81"/>
        <v/>
      </c>
      <c r="F84" s="248"/>
      <c r="G84" s="246" t="str">
        <f t="shared" si="88"/>
        <v/>
      </c>
      <c r="H84" s="281" t="str">
        <f t="shared" si="82"/>
        <v/>
      </c>
      <c r="I84" s="265" t="str">
        <f t="shared" si="83"/>
        <v/>
      </c>
      <c r="J84" s="247" t="str">
        <f t="shared" si="89"/>
        <v/>
      </c>
      <c r="K84" s="239"/>
      <c r="L84" s="240">
        <f t="shared" si="84"/>
        <v>0</v>
      </c>
      <c r="M84" s="241">
        <f t="shared" si="90"/>
        <v>0.03</v>
      </c>
      <c r="N84" s="242">
        <f t="shared" si="65"/>
        <v>0</v>
      </c>
      <c r="O84" s="242">
        <f t="shared" si="66"/>
        <v>0</v>
      </c>
      <c r="P84" s="243">
        <f t="shared" si="67"/>
        <v>0</v>
      </c>
      <c r="Q84" s="243">
        <f t="shared" si="68"/>
        <v>0</v>
      </c>
      <c r="S84" s="225">
        <f t="shared" si="85"/>
        <v>0</v>
      </c>
      <c r="T84" s="226">
        <f t="shared" si="86"/>
        <v>0</v>
      </c>
      <c r="V84" s="123"/>
      <c r="W84" s="123"/>
      <c r="X84" s="123"/>
      <c r="Y84" s="123"/>
      <c r="AA84" s="190" t="e">
        <f t="shared" si="69"/>
        <v>#VALUE!</v>
      </c>
      <c r="AB84" s="190" t="e">
        <f t="shared" si="70"/>
        <v>#VALUE!</v>
      </c>
      <c r="AC84" s="191" t="e">
        <f t="shared" ca="1" si="71"/>
        <v>#VALUE!</v>
      </c>
      <c r="AD84" s="192">
        <f t="shared" ca="1" si="91"/>
        <v>44387</v>
      </c>
      <c r="AE84" s="191" t="e">
        <f t="shared" ca="1" si="72"/>
        <v>#VALUE!</v>
      </c>
      <c r="AF84" s="190" t="e">
        <f t="shared" si="73"/>
        <v>#VALUE!</v>
      </c>
      <c r="AG84" s="190" t="e">
        <f t="shared" si="74"/>
        <v>#VALUE!</v>
      </c>
      <c r="AH84" s="190" t="e">
        <f t="shared" si="75"/>
        <v>#VALUE!</v>
      </c>
      <c r="AI84" s="190" t="e">
        <f t="shared" si="76"/>
        <v>#VALUE!</v>
      </c>
      <c r="AJ84" s="190" t="e">
        <f t="shared" si="77"/>
        <v>#VALUE!</v>
      </c>
      <c r="AK84" s="190" t="e">
        <f t="shared" si="78"/>
        <v>#VALUE!</v>
      </c>
      <c r="AL84" s="190">
        <f t="shared" si="79"/>
        <v>0</v>
      </c>
    </row>
    <row r="85" spans="1:38" ht="23.25" customHeight="1" x14ac:dyDescent="0.15">
      <c r="A85" s="260">
        <f t="shared" si="80"/>
        <v>78</v>
      </c>
      <c r="B85" s="282" t="str">
        <f t="shared" si="87"/>
        <v>A팀</v>
      </c>
      <c r="C85" s="232"/>
      <c r="D85" s="233"/>
      <c r="E85" s="248" t="str">
        <f t="shared" si="81"/>
        <v/>
      </c>
      <c r="F85" s="248"/>
      <c r="G85" s="246" t="str">
        <f t="shared" si="88"/>
        <v/>
      </c>
      <c r="H85" s="281" t="str">
        <f t="shared" si="82"/>
        <v/>
      </c>
      <c r="I85" s="265" t="str">
        <f t="shared" si="83"/>
        <v/>
      </c>
      <c r="J85" s="247" t="str">
        <f t="shared" si="89"/>
        <v/>
      </c>
      <c r="K85" s="239"/>
      <c r="L85" s="240">
        <f t="shared" si="84"/>
        <v>0</v>
      </c>
      <c r="M85" s="241">
        <f t="shared" si="90"/>
        <v>0.03</v>
      </c>
      <c r="N85" s="242">
        <f t="shared" si="65"/>
        <v>0</v>
      </c>
      <c r="O85" s="242">
        <f t="shared" si="66"/>
        <v>0</v>
      </c>
      <c r="P85" s="243">
        <f t="shared" si="67"/>
        <v>0</v>
      </c>
      <c r="Q85" s="243">
        <f t="shared" si="68"/>
        <v>0</v>
      </c>
      <c r="S85" s="225">
        <f t="shared" si="85"/>
        <v>0</v>
      </c>
      <c r="T85" s="226">
        <f t="shared" si="86"/>
        <v>0</v>
      </c>
      <c r="V85" s="123"/>
      <c r="W85" s="123"/>
      <c r="X85" s="123"/>
      <c r="Y85" s="123"/>
      <c r="AA85" s="190" t="e">
        <f t="shared" si="69"/>
        <v>#VALUE!</v>
      </c>
      <c r="AB85" s="190" t="e">
        <f t="shared" si="70"/>
        <v>#VALUE!</v>
      </c>
      <c r="AC85" s="191" t="e">
        <f t="shared" ca="1" si="71"/>
        <v>#VALUE!</v>
      </c>
      <c r="AD85" s="192">
        <f t="shared" ca="1" si="91"/>
        <v>44387</v>
      </c>
      <c r="AE85" s="191" t="e">
        <f t="shared" ca="1" si="72"/>
        <v>#VALUE!</v>
      </c>
      <c r="AF85" s="190" t="e">
        <f t="shared" si="73"/>
        <v>#VALUE!</v>
      </c>
      <c r="AG85" s="190" t="e">
        <f t="shared" si="74"/>
        <v>#VALUE!</v>
      </c>
      <c r="AH85" s="190" t="e">
        <f t="shared" si="75"/>
        <v>#VALUE!</v>
      </c>
      <c r="AI85" s="190" t="e">
        <f t="shared" si="76"/>
        <v>#VALUE!</v>
      </c>
      <c r="AJ85" s="190" t="e">
        <f t="shared" si="77"/>
        <v>#VALUE!</v>
      </c>
      <c r="AK85" s="190" t="e">
        <f t="shared" si="78"/>
        <v>#VALUE!</v>
      </c>
      <c r="AL85" s="190">
        <f t="shared" si="79"/>
        <v>0</v>
      </c>
    </row>
    <row r="86" spans="1:38" ht="23.25" customHeight="1" x14ac:dyDescent="0.15">
      <c r="A86" s="260">
        <f t="shared" si="80"/>
        <v>79</v>
      </c>
      <c r="B86" s="282" t="str">
        <f t="shared" si="87"/>
        <v>A팀</v>
      </c>
      <c r="C86" s="232"/>
      <c r="D86" s="233"/>
      <c r="E86" s="248" t="str">
        <f t="shared" si="81"/>
        <v/>
      </c>
      <c r="F86" s="248"/>
      <c r="G86" s="246" t="str">
        <f t="shared" si="88"/>
        <v/>
      </c>
      <c r="H86" s="281" t="str">
        <f t="shared" si="82"/>
        <v/>
      </c>
      <c r="I86" s="265" t="str">
        <f t="shared" si="83"/>
        <v/>
      </c>
      <c r="J86" s="247" t="str">
        <f t="shared" si="89"/>
        <v/>
      </c>
      <c r="K86" s="239"/>
      <c r="L86" s="240">
        <f t="shared" si="84"/>
        <v>0</v>
      </c>
      <c r="M86" s="241">
        <f t="shared" si="90"/>
        <v>0.03</v>
      </c>
      <c r="N86" s="242">
        <f t="shared" si="65"/>
        <v>0</v>
      </c>
      <c r="O86" s="242">
        <f t="shared" si="66"/>
        <v>0</v>
      </c>
      <c r="P86" s="243">
        <f t="shared" si="67"/>
        <v>0</v>
      </c>
      <c r="Q86" s="243">
        <f t="shared" si="68"/>
        <v>0</v>
      </c>
      <c r="S86" s="225">
        <f t="shared" si="85"/>
        <v>0</v>
      </c>
      <c r="T86" s="226">
        <f t="shared" si="86"/>
        <v>0</v>
      </c>
      <c r="V86" s="123"/>
      <c r="W86" s="123"/>
      <c r="X86" s="123"/>
      <c r="Y86" s="123"/>
      <c r="AA86" s="190" t="e">
        <f t="shared" si="69"/>
        <v>#VALUE!</v>
      </c>
      <c r="AB86" s="190" t="e">
        <f t="shared" si="70"/>
        <v>#VALUE!</v>
      </c>
      <c r="AC86" s="191" t="e">
        <f t="shared" ca="1" si="71"/>
        <v>#VALUE!</v>
      </c>
      <c r="AD86" s="192">
        <f t="shared" ca="1" si="91"/>
        <v>44387</v>
      </c>
      <c r="AE86" s="191" t="e">
        <f t="shared" ca="1" si="72"/>
        <v>#VALUE!</v>
      </c>
      <c r="AF86" s="190" t="e">
        <f t="shared" si="73"/>
        <v>#VALUE!</v>
      </c>
      <c r="AG86" s="190" t="e">
        <f t="shared" si="74"/>
        <v>#VALUE!</v>
      </c>
      <c r="AH86" s="190" t="e">
        <f t="shared" si="75"/>
        <v>#VALUE!</v>
      </c>
      <c r="AI86" s="190" t="e">
        <f t="shared" si="76"/>
        <v>#VALUE!</v>
      </c>
      <c r="AJ86" s="190" t="e">
        <f t="shared" si="77"/>
        <v>#VALUE!</v>
      </c>
      <c r="AK86" s="190" t="e">
        <f t="shared" si="78"/>
        <v>#VALUE!</v>
      </c>
      <c r="AL86" s="190">
        <f t="shared" si="79"/>
        <v>0</v>
      </c>
    </row>
    <row r="87" spans="1:38" ht="23.25" customHeight="1" x14ac:dyDescent="0.15">
      <c r="A87" s="260">
        <f t="shared" si="80"/>
        <v>80</v>
      </c>
      <c r="B87" s="282" t="str">
        <f t="shared" si="87"/>
        <v>A팀</v>
      </c>
      <c r="C87" s="232"/>
      <c r="D87" s="233"/>
      <c r="E87" s="248" t="str">
        <f t="shared" si="81"/>
        <v/>
      </c>
      <c r="F87" s="248"/>
      <c r="G87" s="246" t="str">
        <f t="shared" si="88"/>
        <v/>
      </c>
      <c r="H87" s="281" t="str">
        <f t="shared" si="82"/>
        <v/>
      </c>
      <c r="I87" s="265" t="str">
        <f t="shared" si="83"/>
        <v/>
      </c>
      <c r="J87" s="247" t="str">
        <f t="shared" si="89"/>
        <v/>
      </c>
      <c r="K87" s="239"/>
      <c r="L87" s="240">
        <f t="shared" si="84"/>
        <v>0</v>
      </c>
      <c r="M87" s="241">
        <f t="shared" si="90"/>
        <v>0.03</v>
      </c>
      <c r="N87" s="242">
        <f t="shared" si="65"/>
        <v>0</v>
      </c>
      <c r="O87" s="242">
        <f t="shared" si="66"/>
        <v>0</v>
      </c>
      <c r="P87" s="243">
        <f t="shared" si="67"/>
        <v>0</v>
      </c>
      <c r="Q87" s="243">
        <f t="shared" si="68"/>
        <v>0</v>
      </c>
      <c r="S87" s="225">
        <f t="shared" si="85"/>
        <v>0</v>
      </c>
      <c r="T87" s="226">
        <f t="shared" si="86"/>
        <v>0</v>
      </c>
      <c r="V87" s="123"/>
      <c r="W87" s="123"/>
      <c r="X87" s="123"/>
      <c r="Y87" s="123"/>
      <c r="AA87" s="190" t="e">
        <f t="shared" si="69"/>
        <v>#VALUE!</v>
      </c>
      <c r="AB87" s="190" t="e">
        <f t="shared" si="70"/>
        <v>#VALUE!</v>
      </c>
      <c r="AC87" s="191" t="e">
        <f t="shared" ca="1" si="71"/>
        <v>#VALUE!</v>
      </c>
      <c r="AD87" s="192">
        <f t="shared" ca="1" si="91"/>
        <v>44387</v>
      </c>
      <c r="AE87" s="191" t="e">
        <f t="shared" ca="1" si="72"/>
        <v>#VALUE!</v>
      </c>
      <c r="AF87" s="190" t="e">
        <f t="shared" si="73"/>
        <v>#VALUE!</v>
      </c>
      <c r="AG87" s="190" t="e">
        <f t="shared" si="74"/>
        <v>#VALUE!</v>
      </c>
      <c r="AH87" s="190" t="e">
        <f t="shared" si="75"/>
        <v>#VALUE!</v>
      </c>
      <c r="AI87" s="190" t="e">
        <f t="shared" si="76"/>
        <v>#VALUE!</v>
      </c>
      <c r="AJ87" s="190" t="e">
        <f t="shared" si="77"/>
        <v>#VALUE!</v>
      </c>
      <c r="AK87" s="190" t="e">
        <f t="shared" si="78"/>
        <v>#VALUE!</v>
      </c>
      <c r="AL87" s="190">
        <f t="shared" si="79"/>
        <v>0</v>
      </c>
    </row>
    <row r="88" spans="1:38" ht="23.25" customHeight="1" x14ac:dyDescent="0.15">
      <c r="A88" s="260">
        <f t="shared" si="80"/>
        <v>81</v>
      </c>
      <c r="B88" s="282" t="str">
        <f t="shared" si="87"/>
        <v>A팀</v>
      </c>
      <c r="C88" s="232"/>
      <c r="D88" s="233"/>
      <c r="E88" s="248" t="str">
        <f t="shared" si="81"/>
        <v/>
      </c>
      <c r="F88" s="248"/>
      <c r="G88" s="246" t="str">
        <f t="shared" si="88"/>
        <v/>
      </c>
      <c r="H88" s="281" t="str">
        <f t="shared" si="82"/>
        <v/>
      </c>
      <c r="I88" s="265" t="str">
        <f t="shared" si="83"/>
        <v/>
      </c>
      <c r="J88" s="247" t="str">
        <f t="shared" si="89"/>
        <v/>
      </c>
      <c r="K88" s="239"/>
      <c r="L88" s="240">
        <f t="shared" si="84"/>
        <v>0</v>
      </c>
      <c r="M88" s="241">
        <f t="shared" si="90"/>
        <v>0.03</v>
      </c>
      <c r="N88" s="242">
        <f t="shared" si="65"/>
        <v>0</v>
      </c>
      <c r="O88" s="242">
        <f t="shared" si="66"/>
        <v>0</v>
      </c>
      <c r="P88" s="243">
        <f t="shared" si="67"/>
        <v>0</v>
      </c>
      <c r="Q88" s="243">
        <f t="shared" si="68"/>
        <v>0</v>
      </c>
      <c r="S88" s="225">
        <f t="shared" si="85"/>
        <v>0</v>
      </c>
      <c r="T88" s="226">
        <f t="shared" si="86"/>
        <v>0</v>
      </c>
      <c r="V88" s="123"/>
      <c r="W88" s="123"/>
      <c r="X88" s="123"/>
      <c r="Y88" s="123"/>
      <c r="AA88" s="190" t="e">
        <f t="shared" si="69"/>
        <v>#VALUE!</v>
      </c>
      <c r="AB88" s="190" t="e">
        <f t="shared" si="70"/>
        <v>#VALUE!</v>
      </c>
      <c r="AC88" s="191" t="e">
        <f t="shared" ca="1" si="71"/>
        <v>#VALUE!</v>
      </c>
      <c r="AD88" s="192">
        <f t="shared" ca="1" si="91"/>
        <v>44387</v>
      </c>
      <c r="AE88" s="191" t="e">
        <f t="shared" ca="1" si="72"/>
        <v>#VALUE!</v>
      </c>
      <c r="AF88" s="190" t="e">
        <f t="shared" si="73"/>
        <v>#VALUE!</v>
      </c>
      <c r="AG88" s="190" t="e">
        <f t="shared" si="74"/>
        <v>#VALUE!</v>
      </c>
      <c r="AH88" s="190" t="e">
        <f t="shared" si="75"/>
        <v>#VALUE!</v>
      </c>
      <c r="AI88" s="190" t="e">
        <f t="shared" si="76"/>
        <v>#VALUE!</v>
      </c>
      <c r="AJ88" s="190" t="e">
        <f t="shared" si="77"/>
        <v>#VALUE!</v>
      </c>
      <c r="AK88" s="190" t="e">
        <f t="shared" si="78"/>
        <v>#VALUE!</v>
      </c>
      <c r="AL88" s="190">
        <f t="shared" si="79"/>
        <v>0</v>
      </c>
    </row>
    <row r="89" spans="1:38" ht="23.25" customHeight="1" x14ac:dyDescent="0.15">
      <c r="A89" s="260">
        <f t="shared" si="80"/>
        <v>82</v>
      </c>
      <c r="B89" s="282" t="str">
        <f t="shared" si="87"/>
        <v>A팀</v>
      </c>
      <c r="C89" s="232"/>
      <c r="D89" s="233"/>
      <c r="E89" s="248" t="str">
        <f t="shared" si="81"/>
        <v/>
      </c>
      <c r="F89" s="248"/>
      <c r="G89" s="246" t="str">
        <f t="shared" si="88"/>
        <v/>
      </c>
      <c r="H89" s="281" t="str">
        <f t="shared" si="82"/>
        <v/>
      </c>
      <c r="I89" s="265" t="str">
        <f t="shared" si="83"/>
        <v/>
      </c>
      <c r="J89" s="247" t="str">
        <f t="shared" si="89"/>
        <v/>
      </c>
      <c r="K89" s="239"/>
      <c r="L89" s="240">
        <f t="shared" si="84"/>
        <v>0</v>
      </c>
      <c r="M89" s="241">
        <f t="shared" si="90"/>
        <v>0.03</v>
      </c>
      <c r="N89" s="242">
        <f t="shared" si="65"/>
        <v>0</v>
      </c>
      <c r="O89" s="242">
        <f t="shared" si="66"/>
        <v>0</v>
      </c>
      <c r="P89" s="243">
        <f t="shared" si="67"/>
        <v>0</v>
      </c>
      <c r="Q89" s="243">
        <f t="shared" si="68"/>
        <v>0</v>
      </c>
      <c r="S89" s="225">
        <f t="shared" si="85"/>
        <v>0</v>
      </c>
      <c r="T89" s="226">
        <f t="shared" si="86"/>
        <v>0</v>
      </c>
      <c r="V89" s="123"/>
      <c r="W89" s="123"/>
      <c r="X89" s="123"/>
      <c r="Y89" s="123"/>
      <c r="AA89" s="190" t="e">
        <f t="shared" si="69"/>
        <v>#VALUE!</v>
      </c>
      <c r="AB89" s="190" t="e">
        <f t="shared" si="70"/>
        <v>#VALUE!</v>
      </c>
      <c r="AC89" s="191" t="e">
        <f t="shared" ca="1" si="71"/>
        <v>#VALUE!</v>
      </c>
      <c r="AD89" s="192">
        <f t="shared" ca="1" si="91"/>
        <v>44387</v>
      </c>
      <c r="AE89" s="191" t="e">
        <f t="shared" ca="1" si="72"/>
        <v>#VALUE!</v>
      </c>
      <c r="AF89" s="190" t="e">
        <f t="shared" si="73"/>
        <v>#VALUE!</v>
      </c>
      <c r="AG89" s="190" t="e">
        <f t="shared" si="74"/>
        <v>#VALUE!</v>
      </c>
      <c r="AH89" s="190" t="e">
        <f t="shared" si="75"/>
        <v>#VALUE!</v>
      </c>
      <c r="AI89" s="190" t="e">
        <f t="shared" si="76"/>
        <v>#VALUE!</v>
      </c>
      <c r="AJ89" s="190" t="e">
        <f t="shared" si="77"/>
        <v>#VALUE!</v>
      </c>
      <c r="AK89" s="190" t="e">
        <f t="shared" si="78"/>
        <v>#VALUE!</v>
      </c>
      <c r="AL89" s="190">
        <f t="shared" si="79"/>
        <v>0</v>
      </c>
    </row>
    <row r="90" spans="1:38" ht="23.25" customHeight="1" x14ac:dyDescent="0.15">
      <c r="A90" s="260">
        <f t="shared" si="80"/>
        <v>83</v>
      </c>
      <c r="B90" s="282" t="str">
        <f t="shared" si="87"/>
        <v>A팀</v>
      </c>
      <c r="C90" s="232"/>
      <c r="D90" s="233"/>
      <c r="E90" s="248" t="str">
        <f t="shared" si="81"/>
        <v/>
      </c>
      <c r="F90" s="248"/>
      <c r="G90" s="246" t="str">
        <f t="shared" si="88"/>
        <v/>
      </c>
      <c r="H90" s="281" t="str">
        <f t="shared" si="82"/>
        <v/>
      </c>
      <c r="I90" s="265" t="str">
        <f t="shared" si="83"/>
        <v/>
      </c>
      <c r="J90" s="247" t="str">
        <f t="shared" si="89"/>
        <v/>
      </c>
      <c r="K90" s="239"/>
      <c r="L90" s="240">
        <f t="shared" si="84"/>
        <v>0</v>
      </c>
      <c r="M90" s="241">
        <f t="shared" si="90"/>
        <v>0.03</v>
      </c>
      <c r="N90" s="242">
        <f t="shared" si="65"/>
        <v>0</v>
      </c>
      <c r="O90" s="242">
        <f t="shared" si="66"/>
        <v>0</v>
      </c>
      <c r="P90" s="243">
        <f t="shared" si="67"/>
        <v>0</v>
      </c>
      <c r="Q90" s="243">
        <f t="shared" si="68"/>
        <v>0</v>
      </c>
      <c r="S90" s="225">
        <f t="shared" si="85"/>
        <v>0</v>
      </c>
      <c r="T90" s="226">
        <f t="shared" si="86"/>
        <v>0</v>
      </c>
      <c r="V90" s="123"/>
      <c r="W90" s="123"/>
      <c r="X90" s="123"/>
      <c r="Y90" s="123"/>
      <c r="AA90" s="190" t="e">
        <f t="shared" si="69"/>
        <v>#VALUE!</v>
      </c>
      <c r="AB90" s="190" t="e">
        <f t="shared" si="70"/>
        <v>#VALUE!</v>
      </c>
      <c r="AC90" s="191" t="e">
        <f t="shared" ca="1" si="71"/>
        <v>#VALUE!</v>
      </c>
      <c r="AD90" s="192">
        <f t="shared" ca="1" si="91"/>
        <v>44387</v>
      </c>
      <c r="AE90" s="191" t="e">
        <f t="shared" ca="1" si="72"/>
        <v>#VALUE!</v>
      </c>
      <c r="AF90" s="190" t="e">
        <f t="shared" si="73"/>
        <v>#VALUE!</v>
      </c>
      <c r="AG90" s="190" t="e">
        <f t="shared" si="74"/>
        <v>#VALUE!</v>
      </c>
      <c r="AH90" s="190" t="e">
        <f t="shared" si="75"/>
        <v>#VALUE!</v>
      </c>
      <c r="AI90" s="190" t="e">
        <f t="shared" si="76"/>
        <v>#VALUE!</v>
      </c>
      <c r="AJ90" s="190" t="e">
        <f t="shared" si="77"/>
        <v>#VALUE!</v>
      </c>
      <c r="AK90" s="190" t="e">
        <f t="shared" si="78"/>
        <v>#VALUE!</v>
      </c>
      <c r="AL90" s="190">
        <f t="shared" si="79"/>
        <v>0</v>
      </c>
    </row>
    <row r="91" spans="1:38" ht="23.25" customHeight="1" x14ac:dyDescent="0.15">
      <c r="A91" s="260">
        <f t="shared" si="80"/>
        <v>84</v>
      </c>
      <c r="B91" s="282" t="str">
        <f t="shared" si="87"/>
        <v>A팀</v>
      </c>
      <c r="C91" s="232"/>
      <c r="D91" s="233"/>
      <c r="E91" s="248" t="str">
        <f t="shared" si="81"/>
        <v/>
      </c>
      <c r="F91" s="248"/>
      <c r="G91" s="246" t="str">
        <f t="shared" si="88"/>
        <v/>
      </c>
      <c r="H91" s="281" t="str">
        <f t="shared" si="82"/>
        <v/>
      </c>
      <c r="I91" s="265" t="str">
        <f t="shared" si="83"/>
        <v/>
      </c>
      <c r="J91" s="247" t="str">
        <f t="shared" si="89"/>
        <v/>
      </c>
      <c r="K91" s="239"/>
      <c r="L91" s="240">
        <f t="shared" si="84"/>
        <v>0</v>
      </c>
      <c r="M91" s="241">
        <f t="shared" si="90"/>
        <v>0.03</v>
      </c>
      <c r="N91" s="242">
        <f t="shared" si="65"/>
        <v>0</v>
      </c>
      <c r="O91" s="242">
        <f t="shared" si="66"/>
        <v>0</v>
      </c>
      <c r="P91" s="243">
        <f t="shared" si="67"/>
        <v>0</v>
      </c>
      <c r="Q91" s="243">
        <f t="shared" si="68"/>
        <v>0</v>
      </c>
      <c r="S91" s="225">
        <f t="shared" si="85"/>
        <v>0</v>
      </c>
      <c r="T91" s="226">
        <f t="shared" si="86"/>
        <v>0</v>
      </c>
      <c r="V91" s="123"/>
      <c r="W91" s="123"/>
      <c r="X91" s="123"/>
      <c r="Y91" s="123"/>
      <c r="AA91" s="190" t="e">
        <f t="shared" si="69"/>
        <v>#VALUE!</v>
      </c>
      <c r="AB91" s="190" t="e">
        <f t="shared" si="70"/>
        <v>#VALUE!</v>
      </c>
      <c r="AC91" s="191" t="e">
        <f t="shared" ca="1" si="71"/>
        <v>#VALUE!</v>
      </c>
      <c r="AD91" s="192">
        <f t="shared" ca="1" si="91"/>
        <v>44387</v>
      </c>
      <c r="AE91" s="191" t="e">
        <f t="shared" ca="1" si="72"/>
        <v>#VALUE!</v>
      </c>
      <c r="AF91" s="190" t="e">
        <f t="shared" si="73"/>
        <v>#VALUE!</v>
      </c>
      <c r="AG91" s="190" t="e">
        <f t="shared" si="74"/>
        <v>#VALUE!</v>
      </c>
      <c r="AH91" s="190" t="e">
        <f t="shared" si="75"/>
        <v>#VALUE!</v>
      </c>
      <c r="AI91" s="190" t="e">
        <f t="shared" si="76"/>
        <v>#VALUE!</v>
      </c>
      <c r="AJ91" s="190" t="e">
        <f t="shared" si="77"/>
        <v>#VALUE!</v>
      </c>
      <c r="AK91" s="190" t="e">
        <f t="shared" si="78"/>
        <v>#VALUE!</v>
      </c>
      <c r="AL91" s="190">
        <f t="shared" si="79"/>
        <v>0</v>
      </c>
    </row>
    <row r="92" spans="1:38" ht="23.25" customHeight="1" x14ac:dyDescent="0.15">
      <c r="A92" s="260">
        <f t="shared" si="80"/>
        <v>85</v>
      </c>
      <c r="B92" s="282" t="str">
        <f t="shared" si="87"/>
        <v>A팀</v>
      </c>
      <c r="C92" s="232"/>
      <c r="D92" s="233"/>
      <c r="E92" s="248" t="str">
        <f t="shared" si="81"/>
        <v/>
      </c>
      <c r="F92" s="248"/>
      <c r="G92" s="246" t="str">
        <f t="shared" si="88"/>
        <v/>
      </c>
      <c r="H92" s="281" t="str">
        <f t="shared" si="82"/>
        <v/>
      </c>
      <c r="I92" s="265" t="str">
        <f t="shared" si="83"/>
        <v/>
      </c>
      <c r="J92" s="247" t="str">
        <f t="shared" si="89"/>
        <v/>
      </c>
      <c r="K92" s="239"/>
      <c r="L92" s="240">
        <f t="shared" si="84"/>
        <v>0</v>
      </c>
      <c r="M92" s="241">
        <f t="shared" si="90"/>
        <v>0.03</v>
      </c>
      <c r="N92" s="242">
        <f t="shared" si="65"/>
        <v>0</v>
      </c>
      <c r="O92" s="242">
        <f t="shared" si="66"/>
        <v>0</v>
      </c>
      <c r="P92" s="243">
        <f t="shared" si="67"/>
        <v>0</v>
      </c>
      <c r="Q92" s="243">
        <f t="shared" si="68"/>
        <v>0</v>
      </c>
      <c r="S92" s="225">
        <f t="shared" si="85"/>
        <v>0</v>
      </c>
      <c r="T92" s="226">
        <f t="shared" si="86"/>
        <v>0</v>
      </c>
      <c r="V92" s="123"/>
      <c r="W92" s="123"/>
      <c r="X92" s="123"/>
      <c r="Y92" s="123"/>
      <c r="AA92" s="190" t="e">
        <f t="shared" si="69"/>
        <v>#VALUE!</v>
      </c>
      <c r="AB92" s="190" t="e">
        <f t="shared" si="70"/>
        <v>#VALUE!</v>
      </c>
      <c r="AC92" s="191" t="e">
        <f t="shared" ca="1" si="71"/>
        <v>#VALUE!</v>
      </c>
      <c r="AD92" s="192">
        <f t="shared" ca="1" si="91"/>
        <v>44387</v>
      </c>
      <c r="AE92" s="191" t="e">
        <f t="shared" ca="1" si="72"/>
        <v>#VALUE!</v>
      </c>
      <c r="AF92" s="190" t="e">
        <f t="shared" si="73"/>
        <v>#VALUE!</v>
      </c>
      <c r="AG92" s="190" t="e">
        <f t="shared" si="74"/>
        <v>#VALUE!</v>
      </c>
      <c r="AH92" s="190" t="e">
        <f t="shared" si="75"/>
        <v>#VALUE!</v>
      </c>
      <c r="AI92" s="190" t="e">
        <f t="shared" si="76"/>
        <v>#VALUE!</v>
      </c>
      <c r="AJ92" s="190" t="e">
        <f t="shared" si="77"/>
        <v>#VALUE!</v>
      </c>
      <c r="AK92" s="190" t="e">
        <f t="shared" si="78"/>
        <v>#VALUE!</v>
      </c>
      <c r="AL92" s="190">
        <f t="shared" si="79"/>
        <v>0</v>
      </c>
    </row>
    <row r="93" spans="1:38" ht="23.25" customHeight="1" x14ac:dyDescent="0.15">
      <c r="A93" s="260">
        <f t="shared" si="80"/>
        <v>86</v>
      </c>
      <c r="B93" s="282" t="str">
        <f t="shared" si="87"/>
        <v>A팀</v>
      </c>
      <c r="C93" s="232"/>
      <c r="D93" s="233"/>
      <c r="E93" s="248" t="str">
        <f t="shared" si="81"/>
        <v/>
      </c>
      <c r="F93" s="248"/>
      <c r="G93" s="246" t="str">
        <f t="shared" si="88"/>
        <v/>
      </c>
      <c r="H93" s="281" t="str">
        <f t="shared" si="82"/>
        <v/>
      </c>
      <c r="I93" s="265" t="str">
        <f t="shared" si="83"/>
        <v/>
      </c>
      <c r="J93" s="247" t="str">
        <f t="shared" si="89"/>
        <v/>
      </c>
      <c r="K93" s="239"/>
      <c r="L93" s="240">
        <f t="shared" si="84"/>
        <v>0</v>
      </c>
      <c r="M93" s="241">
        <f t="shared" si="90"/>
        <v>0.03</v>
      </c>
      <c r="N93" s="242">
        <f t="shared" si="65"/>
        <v>0</v>
      </c>
      <c r="O93" s="242">
        <f t="shared" si="66"/>
        <v>0</v>
      </c>
      <c r="P93" s="243">
        <f t="shared" si="67"/>
        <v>0</v>
      </c>
      <c r="Q93" s="243">
        <f t="shared" si="68"/>
        <v>0</v>
      </c>
      <c r="S93" s="225">
        <f t="shared" si="85"/>
        <v>0</v>
      </c>
      <c r="T93" s="226">
        <f t="shared" si="86"/>
        <v>0</v>
      </c>
      <c r="V93" s="123"/>
      <c r="W93" s="123"/>
      <c r="X93" s="123"/>
      <c r="Y93" s="123"/>
      <c r="AA93" s="190" t="e">
        <f t="shared" si="69"/>
        <v>#VALUE!</v>
      </c>
      <c r="AB93" s="190" t="e">
        <f t="shared" si="70"/>
        <v>#VALUE!</v>
      </c>
      <c r="AC93" s="191" t="e">
        <f t="shared" ca="1" si="71"/>
        <v>#VALUE!</v>
      </c>
      <c r="AD93" s="192">
        <f t="shared" ca="1" si="91"/>
        <v>44387</v>
      </c>
      <c r="AE93" s="191" t="e">
        <f t="shared" ca="1" si="72"/>
        <v>#VALUE!</v>
      </c>
      <c r="AF93" s="190" t="e">
        <f t="shared" si="73"/>
        <v>#VALUE!</v>
      </c>
      <c r="AG93" s="190" t="e">
        <f t="shared" si="74"/>
        <v>#VALUE!</v>
      </c>
      <c r="AH93" s="190" t="e">
        <f t="shared" si="75"/>
        <v>#VALUE!</v>
      </c>
      <c r="AI93" s="190" t="e">
        <f t="shared" si="76"/>
        <v>#VALUE!</v>
      </c>
      <c r="AJ93" s="190" t="e">
        <f t="shared" si="77"/>
        <v>#VALUE!</v>
      </c>
      <c r="AK93" s="190" t="e">
        <f t="shared" si="78"/>
        <v>#VALUE!</v>
      </c>
      <c r="AL93" s="190">
        <f t="shared" si="79"/>
        <v>0</v>
      </c>
    </row>
    <row r="94" spans="1:38" ht="23.25" customHeight="1" x14ac:dyDescent="0.15">
      <c r="A94" s="260">
        <f t="shared" si="80"/>
        <v>87</v>
      </c>
      <c r="B94" s="282" t="str">
        <f t="shared" si="87"/>
        <v>A팀</v>
      </c>
      <c r="C94" s="232"/>
      <c r="D94" s="233"/>
      <c r="E94" s="248" t="str">
        <f t="shared" si="81"/>
        <v/>
      </c>
      <c r="F94" s="248"/>
      <c r="G94" s="246" t="str">
        <f t="shared" si="88"/>
        <v/>
      </c>
      <c r="H94" s="281" t="str">
        <f t="shared" si="82"/>
        <v/>
      </c>
      <c r="I94" s="265" t="str">
        <f t="shared" si="83"/>
        <v/>
      </c>
      <c r="J94" s="247" t="str">
        <f t="shared" si="89"/>
        <v/>
      </c>
      <c r="K94" s="239"/>
      <c r="L94" s="240">
        <f t="shared" si="84"/>
        <v>0</v>
      </c>
      <c r="M94" s="241">
        <f t="shared" si="90"/>
        <v>0.03</v>
      </c>
      <c r="N94" s="242">
        <f t="shared" si="65"/>
        <v>0</v>
      </c>
      <c r="O94" s="242">
        <f t="shared" si="66"/>
        <v>0</v>
      </c>
      <c r="P94" s="243">
        <f t="shared" si="67"/>
        <v>0</v>
      </c>
      <c r="Q94" s="243">
        <f t="shared" si="68"/>
        <v>0</v>
      </c>
      <c r="S94" s="225">
        <f t="shared" si="85"/>
        <v>0</v>
      </c>
      <c r="T94" s="226">
        <f t="shared" si="86"/>
        <v>0</v>
      </c>
      <c r="V94" s="123"/>
      <c r="W94" s="123"/>
      <c r="X94" s="123"/>
      <c r="Y94" s="123"/>
      <c r="AA94" s="190" t="e">
        <f t="shared" si="69"/>
        <v>#VALUE!</v>
      </c>
      <c r="AB94" s="190" t="e">
        <f t="shared" si="70"/>
        <v>#VALUE!</v>
      </c>
      <c r="AC94" s="191" t="e">
        <f t="shared" ca="1" si="71"/>
        <v>#VALUE!</v>
      </c>
      <c r="AD94" s="192">
        <f t="shared" ca="1" si="91"/>
        <v>44387</v>
      </c>
      <c r="AE94" s="191" t="e">
        <f t="shared" ca="1" si="72"/>
        <v>#VALUE!</v>
      </c>
      <c r="AF94" s="190" t="e">
        <f t="shared" si="73"/>
        <v>#VALUE!</v>
      </c>
      <c r="AG94" s="190" t="e">
        <f t="shared" si="74"/>
        <v>#VALUE!</v>
      </c>
      <c r="AH94" s="190" t="e">
        <f t="shared" si="75"/>
        <v>#VALUE!</v>
      </c>
      <c r="AI94" s="190" t="e">
        <f t="shared" si="76"/>
        <v>#VALUE!</v>
      </c>
      <c r="AJ94" s="190" t="e">
        <f t="shared" si="77"/>
        <v>#VALUE!</v>
      </c>
      <c r="AK94" s="190" t="e">
        <f t="shared" si="78"/>
        <v>#VALUE!</v>
      </c>
      <c r="AL94" s="190">
        <f t="shared" si="79"/>
        <v>0</v>
      </c>
    </row>
    <row r="95" spans="1:38" ht="23.25" customHeight="1" x14ac:dyDescent="0.15">
      <c r="A95" s="260">
        <f t="shared" si="80"/>
        <v>88</v>
      </c>
      <c r="B95" s="282" t="str">
        <f t="shared" si="87"/>
        <v>A팀</v>
      </c>
      <c r="C95" s="232"/>
      <c r="D95" s="233"/>
      <c r="E95" s="248" t="str">
        <f t="shared" si="81"/>
        <v/>
      </c>
      <c r="F95" s="248"/>
      <c r="G95" s="246" t="str">
        <f t="shared" si="88"/>
        <v/>
      </c>
      <c r="H95" s="281" t="str">
        <f t="shared" si="82"/>
        <v/>
      </c>
      <c r="I95" s="265" t="str">
        <f t="shared" si="83"/>
        <v/>
      </c>
      <c r="J95" s="247" t="str">
        <f t="shared" si="89"/>
        <v/>
      </c>
      <c r="K95" s="239"/>
      <c r="L95" s="240">
        <f t="shared" si="84"/>
        <v>0</v>
      </c>
      <c r="M95" s="241">
        <f t="shared" si="90"/>
        <v>0.03</v>
      </c>
      <c r="N95" s="242">
        <f t="shared" si="65"/>
        <v>0</v>
      </c>
      <c r="O95" s="242">
        <f t="shared" si="66"/>
        <v>0</v>
      </c>
      <c r="P95" s="243">
        <f t="shared" si="67"/>
        <v>0</v>
      </c>
      <c r="Q95" s="243">
        <f t="shared" si="68"/>
        <v>0</v>
      </c>
      <c r="S95" s="225">
        <f t="shared" si="85"/>
        <v>0</v>
      </c>
      <c r="T95" s="226">
        <f t="shared" si="86"/>
        <v>0</v>
      </c>
      <c r="V95" s="123"/>
      <c r="W95" s="123"/>
      <c r="X95" s="123"/>
      <c r="Y95" s="123"/>
      <c r="AA95" s="190" t="e">
        <f t="shared" si="69"/>
        <v>#VALUE!</v>
      </c>
      <c r="AB95" s="190" t="e">
        <f t="shared" si="70"/>
        <v>#VALUE!</v>
      </c>
      <c r="AC95" s="191" t="e">
        <f t="shared" ca="1" si="71"/>
        <v>#VALUE!</v>
      </c>
      <c r="AD95" s="192">
        <f t="shared" ca="1" si="91"/>
        <v>44387</v>
      </c>
      <c r="AE95" s="191" t="e">
        <f t="shared" ca="1" si="72"/>
        <v>#VALUE!</v>
      </c>
      <c r="AF95" s="190" t="e">
        <f t="shared" si="73"/>
        <v>#VALUE!</v>
      </c>
      <c r="AG95" s="190" t="e">
        <f t="shared" si="74"/>
        <v>#VALUE!</v>
      </c>
      <c r="AH95" s="190" t="e">
        <f t="shared" si="75"/>
        <v>#VALUE!</v>
      </c>
      <c r="AI95" s="190" t="e">
        <f t="shared" si="76"/>
        <v>#VALUE!</v>
      </c>
      <c r="AJ95" s="190" t="e">
        <f t="shared" si="77"/>
        <v>#VALUE!</v>
      </c>
      <c r="AK95" s="190" t="e">
        <f t="shared" si="78"/>
        <v>#VALUE!</v>
      </c>
      <c r="AL95" s="190">
        <f t="shared" si="79"/>
        <v>0</v>
      </c>
    </row>
    <row r="96" spans="1:38" ht="23.25" customHeight="1" x14ac:dyDescent="0.15">
      <c r="A96" s="260">
        <f t="shared" si="80"/>
        <v>89</v>
      </c>
      <c r="B96" s="282" t="str">
        <f t="shared" si="87"/>
        <v>A팀</v>
      </c>
      <c r="C96" s="232"/>
      <c r="D96" s="233"/>
      <c r="E96" s="248" t="str">
        <f t="shared" si="81"/>
        <v/>
      </c>
      <c r="F96" s="248"/>
      <c r="G96" s="246" t="str">
        <f t="shared" si="88"/>
        <v/>
      </c>
      <c r="H96" s="281" t="str">
        <f t="shared" si="82"/>
        <v/>
      </c>
      <c r="I96" s="265" t="str">
        <f t="shared" si="83"/>
        <v/>
      </c>
      <c r="J96" s="247" t="str">
        <f t="shared" si="89"/>
        <v/>
      </c>
      <c r="K96" s="239"/>
      <c r="L96" s="240">
        <f t="shared" si="84"/>
        <v>0</v>
      </c>
      <c r="M96" s="241">
        <f t="shared" si="90"/>
        <v>0.03</v>
      </c>
      <c r="N96" s="242">
        <f t="shared" si="65"/>
        <v>0</v>
      </c>
      <c r="O96" s="242">
        <f t="shared" si="66"/>
        <v>0</v>
      </c>
      <c r="P96" s="243">
        <f t="shared" si="67"/>
        <v>0</v>
      </c>
      <c r="Q96" s="243">
        <f t="shared" si="68"/>
        <v>0</v>
      </c>
      <c r="S96" s="225">
        <f t="shared" si="85"/>
        <v>0</v>
      </c>
      <c r="T96" s="226">
        <f t="shared" si="86"/>
        <v>0</v>
      </c>
      <c r="V96" s="123"/>
      <c r="W96" s="123"/>
      <c r="X96" s="123"/>
      <c r="Y96" s="123"/>
      <c r="AA96" s="190" t="e">
        <f t="shared" si="69"/>
        <v>#VALUE!</v>
      </c>
      <c r="AB96" s="190" t="e">
        <f t="shared" si="70"/>
        <v>#VALUE!</v>
      </c>
      <c r="AC96" s="191" t="e">
        <f t="shared" ca="1" si="71"/>
        <v>#VALUE!</v>
      </c>
      <c r="AD96" s="192">
        <f t="shared" ca="1" si="91"/>
        <v>44387</v>
      </c>
      <c r="AE96" s="191" t="e">
        <f t="shared" ca="1" si="72"/>
        <v>#VALUE!</v>
      </c>
      <c r="AF96" s="190" t="e">
        <f t="shared" si="73"/>
        <v>#VALUE!</v>
      </c>
      <c r="AG96" s="190" t="e">
        <f t="shared" si="74"/>
        <v>#VALUE!</v>
      </c>
      <c r="AH96" s="190" t="e">
        <f t="shared" si="75"/>
        <v>#VALUE!</v>
      </c>
      <c r="AI96" s="190" t="e">
        <f t="shared" si="76"/>
        <v>#VALUE!</v>
      </c>
      <c r="AJ96" s="190" t="e">
        <f t="shared" si="77"/>
        <v>#VALUE!</v>
      </c>
      <c r="AK96" s="190" t="e">
        <f t="shared" si="78"/>
        <v>#VALUE!</v>
      </c>
      <c r="AL96" s="190">
        <f t="shared" si="79"/>
        <v>0</v>
      </c>
    </row>
    <row r="97" spans="1:38" ht="23.25" customHeight="1" x14ac:dyDescent="0.15">
      <c r="A97" s="260">
        <f t="shared" si="80"/>
        <v>90</v>
      </c>
      <c r="B97" s="282" t="str">
        <f t="shared" si="87"/>
        <v>A팀</v>
      </c>
      <c r="C97" s="232"/>
      <c r="D97" s="233"/>
      <c r="E97" s="248" t="str">
        <f t="shared" si="81"/>
        <v/>
      </c>
      <c r="F97" s="248"/>
      <c r="G97" s="246" t="str">
        <f t="shared" si="88"/>
        <v/>
      </c>
      <c r="H97" s="281" t="str">
        <f t="shared" si="82"/>
        <v/>
      </c>
      <c r="I97" s="265" t="str">
        <f t="shared" si="83"/>
        <v/>
      </c>
      <c r="J97" s="247" t="str">
        <f t="shared" si="89"/>
        <v/>
      </c>
      <c r="K97" s="239"/>
      <c r="L97" s="240">
        <f t="shared" si="84"/>
        <v>0</v>
      </c>
      <c r="M97" s="241">
        <f t="shared" si="90"/>
        <v>0.03</v>
      </c>
      <c r="N97" s="242">
        <f t="shared" si="65"/>
        <v>0</v>
      </c>
      <c r="O97" s="242">
        <f t="shared" si="66"/>
        <v>0</v>
      </c>
      <c r="P97" s="243">
        <f t="shared" si="67"/>
        <v>0</v>
      </c>
      <c r="Q97" s="243">
        <f t="shared" si="68"/>
        <v>0</v>
      </c>
      <c r="S97" s="225">
        <f t="shared" si="85"/>
        <v>0</v>
      </c>
      <c r="T97" s="226">
        <f t="shared" si="86"/>
        <v>0</v>
      </c>
      <c r="V97" s="123"/>
      <c r="W97" s="123"/>
      <c r="X97" s="123"/>
      <c r="Y97" s="123"/>
      <c r="AA97" s="190" t="e">
        <f t="shared" si="69"/>
        <v>#VALUE!</v>
      </c>
      <c r="AB97" s="190" t="e">
        <f t="shared" si="70"/>
        <v>#VALUE!</v>
      </c>
      <c r="AC97" s="191" t="e">
        <f t="shared" ca="1" si="71"/>
        <v>#VALUE!</v>
      </c>
      <c r="AD97" s="192">
        <f t="shared" ca="1" si="91"/>
        <v>44387</v>
      </c>
      <c r="AE97" s="191" t="e">
        <f t="shared" ca="1" si="72"/>
        <v>#VALUE!</v>
      </c>
      <c r="AF97" s="190" t="e">
        <f t="shared" si="73"/>
        <v>#VALUE!</v>
      </c>
      <c r="AG97" s="190" t="e">
        <f t="shared" si="74"/>
        <v>#VALUE!</v>
      </c>
      <c r="AH97" s="190" t="e">
        <f t="shared" si="75"/>
        <v>#VALUE!</v>
      </c>
      <c r="AI97" s="190" t="e">
        <f t="shared" si="76"/>
        <v>#VALUE!</v>
      </c>
      <c r="AJ97" s="190" t="e">
        <f t="shared" si="77"/>
        <v>#VALUE!</v>
      </c>
      <c r="AK97" s="190" t="e">
        <f t="shared" si="78"/>
        <v>#VALUE!</v>
      </c>
      <c r="AL97" s="190">
        <f t="shared" si="79"/>
        <v>0</v>
      </c>
    </row>
    <row r="98" spans="1:38" ht="23.25" customHeight="1" x14ac:dyDescent="0.15">
      <c r="A98" s="260">
        <f t="shared" si="80"/>
        <v>91</v>
      </c>
      <c r="B98" s="282" t="str">
        <f t="shared" si="87"/>
        <v>A팀</v>
      </c>
      <c r="C98" s="232"/>
      <c r="D98" s="233"/>
      <c r="E98" s="248" t="str">
        <f t="shared" si="81"/>
        <v/>
      </c>
      <c r="F98" s="248"/>
      <c r="G98" s="246" t="str">
        <f t="shared" si="88"/>
        <v/>
      </c>
      <c r="H98" s="281" t="str">
        <f t="shared" si="82"/>
        <v/>
      </c>
      <c r="I98" s="265" t="str">
        <f t="shared" si="83"/>
        <v/>
      </c>
      <c r="J98" s="247" t="str">
        <f t="shared" si="89"/>
        <v/>
      </c>
      <c r="K98" s="239"/>
      <c r="L98" s="240">
        <f t="shared" si="84"/>
        <v>0</v>
      </c>
      <c r="M98" s="241">
        <f t="shared" si="90"/>
        <v>0.03</v>
      </c>
      <c r="N98" s="242">
        <f t="shared" si="65"/>
        <v>0</v>
      </c>
      <c r="O98" s="242">
        <f t="shared" si="66"/>
        <v>0</v>
      </c>
      <c r="P98" s="243">
        <f t="shared" si="67"/>
        <v>0</v>
      </c>
      <c r="Q98" s="243">
        <f t="shared" si="68"/>
        <v>0</v>
      </c>
      <c r="S98" s="225">
        <f t="shared" si="85"/>
        <v>0</v>
      </c>
      <c r="T98" s="226">
        <f t="shared" si="86"/>
        <v>0</v>
      </c>
      <c r="V98" s="123"/>
      <c r="W98" s="123"/>
      <c r="X98" s="123"/>
      <c r="Y98" s="123"/>
      <c r="AA98" s="190" t="e">
        <f t="shared" si="69"/>
        <v>#VALUE!</v>
      </c>
      <c r="AB98" s="190" t="e">
        <f t="shared" si="70"/>
        <v>#VALUE!</v>
      </c>
      <c r="AC98" s="191" t="e">
        <f t="shared" ca="1" si="71"/>
        <v>#VALUE!</v>
      </c>
      <c r="AD98" s="192">
        <f t="shared" ca="1" si="91"/>
        <v>44387</v>
      </c>
      <c r="AE98" s="191" t="e">
        <f t="shared" ca="1" si="72"/>
        <v>#VALUE!</v>
      </c>
      <c r="AF98" s="190" t="e">
        <f t="shared" si="73"/>
        <v>#VALUE!</v>
      </c>
      <c r="AG98" s="190" t="e">
        <f t="shared" si="74"/>
        <v>#VALUE!</v>
      </c>
      <c r="AH98" s="190" t="e">
        <f t="shared" si="75"/>
        <v>#VALUE!</v>
      </c>
      <c r="AI98" s="190" t="e">
        <f t="shared" si="76"/>
        <v>#VALUE!</v>
      </c>
      <c r="AJ98" s="190" t="e">
        <f t="shared" si="77"/>
        <v>#VALUE!</v>
      </c>
      <c r="AK98" s="190" t="e">
        <f t="shared" si="78"/>
        <v>#VALUE!</v>
      </c>
      <c r="AL98" s="190">
        <f t="shared" si="79"/>
        <v>0</v>
      </c>
    </row>
    <row r="99" spans="1:38" ht="23.25" customHeight="1" x14ac:dyDescent="0.15">
      <c r="A99" s="260">
        <f t="shared" si="80"/>
        <v>92</v>
      </c>
      <c r="B99" s="282" t="str">
        <f t="shared" si="87"/>
        <v>A팀</v>
      </c>
      <c r="C99" s="232"/>
      <c r="D99" s="233"/>
      <c r="E99" s="248" t="str">
        <f t="shared" si="81"/>
        <v/>
      </c>
      <c r="F99" s="248"/>
      <c r="G99" s="246" t="str">
        <f t="shared" si="88"/>
        <v/>
      </c>
      <c r="H99" s="281" t="str">
        <f t="shared" si="82"/>
        <v/>
      </c>
      <c r="I99" s="265" t="str">
        <f t="shared" si="83"/>
        <v/>
      </c>
      <c r="J99" s="247" t="str">
        <f t="shared" si="89"/>
        <v/>
      </c>
      <c r="K99" s="239"/>
      <c r="L99" s="240">
        <f t="shared" si="84"/>
        <v>0</v>
      </c>
      <c r="M99" s="241">
        <f t="shared" si="90"/>
        <v>0.03</v>
      </c>
      <c r="N99" s="242">
        <f t="shared" si="65"/>
        <v>0</v>
      </c>
      <c r="O99" s="242">
        <f t="shared" si="66"/>
        <v>0</v>
      </c>
      <c r="P99" s="243">
        <f t="shared" si="67"/>
        <v>0</v>
      </c>
      <c r="Q99" s="243">
        <f t="shared" si="68"/>
        <v>0</v>
      </c>
      <c r="S99" s="225">
        <f t="shared" si="85"/>
        <v>0</v>
      </c>
      <c r="T99" s="226">
        <f t="shared" si="86"/>
        <v>0</v>
      </c>
      <c r="V99" s="123"/>
      <c r="W99" s="123"/>
      <c r="X99" s="123"/>
      <c r="Y99" s="123"/>
      <c r="AA99" s="190" t="e">
        <f t="shared" si="69"/>
        <v>#VALUE!</v>
      </c>
      <c r="AB99" s="190" t="e">
        <f t="shared" si="70"/>
        <v>#VALUE!</v>
      </c>
      <c r="AC99" s="191" t="e">
        <f t="shared" ca="1" si="71"/>
        <v>#VALUE!</v>
      </c>
      <c r="AD99" s="192">
        <f t="shared" ca="1" si="91"/>
        <v>44387</v>
      </c>
      <c r="AE99" s="191" t="e">
        <f t="shared" ca="1" si="72"/>
        <v>#VALUE!</v>
      </c>
      <c r="AF99" s="190" t="e">
        <f t="shared" si="73"/>
        <v>#VALUE!</v>
      </c>
      <c r="AG99" s="190" t="e">
        <f t="shared" si="74"/>
        <v>#VALUE!</v>
      </c>
      <c r="AH99" s="190" t="e">
        <f t="shared" si="75"/>
        <v>#VALUE!</v>
      </c>
      <c r="AI99" s="190" t="e">
        <f t="shared" si="76"/>
        <v>#VALUE!</v>
      </c>
      <c r="AJ99" s="190" t="e">
        <f t="shared" si="77"/>
        <v>#VALUE!</v>
      </c>
      <c r="AK99" s="190" t="e">
        <f t="shared" si="78"/>
        <v>#VALUE!</v>
      </c>
      <c r="AL99" s="190">
        <f t="shared" si="79"/>
        <v>0</v>
      </c>
    </row>
    <row r="100" spans="1:38" ht="23.25" customHeight="1" x14ac:dyDescent="0.15">
      <c r="A100" s="260">
        <f t="shared" si="80"/>
        <v>93</v>
      </c>
      <c r="B100" s="282" t="str">
        <f t="shared" si="87"/>
        <v>A팀</v>
      </c>
      <c r="C100" s="232"/>
      <c r="D100" s="233"/>
      <c r="E100" s="248" t="str">
        <f t="shared" si="81"/>
        <v/>
      </c>
      <c r="F100" s="248"/>
      <c r="G100" s="246" t="str">
        <f t="shared" si="88"/>
        <v/>
      </c>
      <c r="H100" s="281" t="str">
        <f t="shared" si="82"/>
        <v/>
      </c>
      <c r="I100" s="265" t="str">
        <f t="shared" si="83"/>
        <v/>
      </c>
      <c r="J100" s="247" t="str">
        <f t="shared" si="89"/>
        <v/>
      </c>
      <c r="K100" s="239"/>
      <c r="L100" s="240">
        <f t="shared" si="84"/>
        <v>0</v>
      </c>
      <c r="M100" s="241">
        <f t="shared" si="90"/>
        <v>0.03</v>
      </c>
      <c r="N100" s="242">
        <f t="shared" si="65"/>
        <v>0</v>
      </c>
      <c r="O100" s="242">
        <f t="shared" si="66"/>
        <v>0</v>
      </c>
      <c r="P100" s="243">
        <f t="shared" si="67"/>
        <v>0</v>
      </c>
      <c r="Q100" s="243">
        <f t="shared" si="68"/>
        <v>0</v>
      </c>
      <c r="S100" s="225">
        <f t="shared" si="85"/>
        <v>0</v>
      </c>
      <c r="T100" s="226">
        <f t="shared" si="86"/>
        <v>0</v>
      </c>
      <c r="V100" s="123"/>
      <c r="W100" s="123"/>
      <c r="X100" s="123"/>
      <c r="Y100" s="123"/>
      <c r="AA100" s="190" t="e">
        <f t="shared" si="69"/>
        <v>#VALUE!</v>
      </c>
      <c r="AB100" s="190" t="e">
        <f t="shared" si="70"/>
        <v>#VALUE!</v>
      </c>
      <c r="AC100" s="191" t="e">
        <f t="shared" ca="1" si="71"/>
        <v>#VALUE!</v>
      </c>
      <c r="AD100" s="192">
        <f t="shared" ca="1" si="91"/>
        <v>44387</v>
      </c>
      <c r="AE100" s="191" t="e">
        <f t="shared" ca="1" si="72"/>
        <v>#VALUE!</v>
      </c>
      <c r="AF100" s="190" t="e">
        <f t="shared" si="73"/>
        <v>#VALUE!</v>
      </c>
      <c r="AG100" s="190" t="e">
        <f t="shared" si="74"/>
        <v>#VALUE!</v>
      </c>
      <c r="AH100" s="190" t="e">
        <f t="shared" si="75"/>
        <v>#VALUE!</v>
      </c>
      <c r="AI100" s="190" t="e">
        <f t="shared" si="76"/>
        <v>#VALUE!</v>
      </c>
      <c r="AJ100" s="190" t="e">
        <f t="shared" si="77"/>
        <v>#VALUE!</v>
      </c>
      <c r="AK100" s="190" t="e">
        <f t="shared" si="78"/>
        <v>#VALUE!</v>
      </c>
      <c r="AL100" s="190">
        <f t="shared" si="79"/>
        <v>0</v>
      </c>
    </row>
    <row r="101" spans="1:38" ht="23.25" customHeight="1" x14ac:dyDescent="0.15">
      <c r="A101" s="260">
        <f t="shared" si="80"/>
        <v>94</v>
      </c>
      <c r="B101" s="282" t="str">
        <f t="shared" si="87"/>
        <v>A팀</v>
      </c>
      <c r="C101" s="232"/>
      <c r="D101" s="233"/>
      <c r="E101" s="248" t="str">
        <f t="shared" si="81"/>
        <v/>
      </c>
      <c r="F101" s="248"/>
      <c r="G101" s="246" t="str">
        <f t="shared" si="88"/>
        <v/>
      </c>
      <c r="H101" s="281" t="str">
        <f t="shared" si="82"/>
        <v/>
      </c>
      <c r="I101" s="265" t="str">
        <f t="shared" si="83"/>
        <v/>
      </c>
      <c r="J101" s="247" t="str">
        <f t="shared" si="89"/>
        <v/>
      </c>
      <c r="K101" s="239"/>
      <c r="L101" s="240">
        <f t="shared" si="84"/>
        <v>0</v>
      </c>
      <c r="M101" s="241">
        <f t="shared" si="90"/>
        <v>0.03</v>
      </c>
      <c r="N101" s="242">
        <f t="shared" si="65"/>
        <v>0</v>
      </c>
      <c r="O101" s="242">
        <f t="shared" si="66"/>
        <v>0</v>
      </c>
      <c r="P101" s="243">
        <f t="shared" si="67"/>
        <v>0</v>
      </c>
      <c r="Q101" s="243">
        <f t="shared" si="68"/>
        <v>0</v>
      </c>
      <c r="S101" s="225">
        <f t="shared" si="85"/>
        <v>0</v>
      </c>
      <c r="T101" s="226">
        <f t="shared" si="86"/>
        <v>0</v>
      </c>
      <c r="V101" s="123"/>
      <c r="W101" s="123"/>
      <c r="X101" s="123"/>
      <c r="Y101" s="123"/>
      <c r="AA101" s="190" t="e">
        <f t="shared" si="69"/>
        <v>#VALUE!</v>
      </c>
      <c r="AB101" s="190" t="e">
        <f t="shared" si="70"/>
        <v>#VALUE!</v>
      </c>
      <c r="AC101" s="191" t="e">
        <f t="shared" ca="1" si="71"/>
        <v>#VALUE!</v>
      </c>
      <c r="AD101" s="192">
        <f t="shared" ca="1" si="91"/>
        <v>44387</v>
      </c>
      <c r="AE101" s="191" t="e">
        <f t="shared" ca="1" si="72"/>
        <v>#VALUE!</v>
      </c>
      <c r="AF101" s="190" t="e">
        <f t="shared" si="73"/>
        <v>#VALUE!</v>
      </c>
      <c r="AG101" s="190" t="e">
        <f t="shared" si="74"/>
        <v>#VALUE!</v>
      </c>
      <c r="AH101" s="190" t="e">
        <f t="shared" si="75"/>
        <v>#VALUE!</v>
      </c>
      <c r="AI101" s="190" t="e">
        <f t="shared" si="76"/>
        <v>#VALUE!</v>
      </c>
      <c r="AJ101" s="190" t="e">
        <f t="shared" si="77"/>
        <v>#VALUE!</v>
      </c>
      <c r="AK101" s="190" t="e">
        <f t="shared" si="78"/>
        <v>#VALUE!</v>
      </c>
      <c r="AL101" s="190">
        <f t="shared" si="79"/>
        <v>0</v>
      </c>
    </row>
    <row r="102" spans="1:38" ht="23.25" customHeight="1" x14ac:dyDescent="0.15">
      <c r="A102" s="260">
        <f t="shared" si="80"/>
        <v>95</v>
      </c>
      <c r="B102" s="282" t="str">
        <f t="shared" si="87"/>
        <v>A팀</v>
      </c>
      <c r="C102" s="232"/>
      <c r="D102" s="233"/>
      <c r="E102" s="248" t="str">
        <f t="shared" si="81"/>
        <v/>
      </c>
      <c r="F102" s="248"/>
      <c r="G102" s="246" t="str">
        <f t="shared" si="88"/>
        <v/>
      </c>
      <c r="H102" s="281" t="str">
        <f t="shared" si="82"/>
        <v/>
      </c>
      <c r="I102" s="265" t="str">
        <f t="shared" si="83"/>
        <v/>
      </c>
      <c r="J102" s="247" t="str">
        <f t="shared" si="89"/>
        <v/>
      </c>
      <c r="K102" s="239"/>
      <c r="L102" s="240">
        <f t="shared" si="84"/>
        <v>0</v>
      </c>
      <c r="M102" s="241">
        <f t="shared" si="90"/>
        <v>0.03</v>
      </c>
      <c r="N102" s="242">
        <f t="shared" si="65"/>
        <v>0</v>
      </c>
      <c r="O102" s="242">
        <f t="shared" si="66"/>
        <v>0</v>
      </c>
      <c r="P102" s="243">
        <f t="shared" si="67"/>
        <v>0</v>
      </c>
      <c r="Q102" s="243">
        <f t="shared" si="68"/>
        <v>0</v>
      </c>
      <c r="S102" s="225">
        <f t="shared" si="85"/>
        <v>0</v>
      </c>
      <c r="T102" s="226">
        <f t="shared" si="86"/>
        <v>0</v>
      </c>
      <c r="V102" s="123"/>
      <c r="W102" s="123"/>
      <c r="X102" s="123"/>
      <c r="Y102" s="123"/>
      <c r="AA102" s="190" t="e">
        <f t="shared" si="69"/>
        <v>#VALUE!</v>
      </c>
      <c r="AB102" s="190" t="e">
        <f t="shared" si="70"/>
        <v>#VALUE!</v>
      </c>
      <c r="AC102" s="191" t="e">
        <f t="shared" ca="1" si="71"/>
        <v>#VALUE!</v>
      </c>
      <c r="AD102" s="192">
        <f t="shared" ca="1" si="91"/>
        <v>44387</v>
      </c>
      <c r="AE102" s="191" t="e">
        <f t="shared" ca="1" si="72"/>
        <v>#VALUE!</v>
      </c>
      <c r="AF102" s="190" t="e">
        <f t="shared" si="73"/>
        <v>#VALUE!</v>
      </c>
      <c r="AG102" s="190" t="e">
        <f t="shared" si="74"/>
        <v>#VALUE!</v>
      </c>
      <c r="AH102" s="190" t="e">
        <f t="shared" si="75"/>
        <v>#VALUE!</v>
      </c>
      <c r="AI102" s="190" t="e">
        <f t="shared" si="76"/>
        <v>#VALUE!</v>
      </c>
      <c r="AJ102" s="190" t="e">
        <f t="shared" si="77"/>
        <v>#VALUE!</v>
      </c>
      <c r="AK102" s="190" t="e">
        <f t="shared" si="78"/>
        <v>#VALUE!</v>
      </c>
      <c r="AL102" s="190">
        <f t="shared" si="79"/>
        <v>0</v>
      </c>
    </row>
    <row r="103" spans="1:38" ht="23.25" customHeight="1" x14ac:dyDescent="0.15">
      <c r="A103" s="260">
        <f t="shared" si="80"/>
        <v>96</v>
      </c>
      <c r="B103" s="282" t="str">
        <f t="shared" si="87"/>
        <v>A팀</v>
      </c>
      <c r="C103" s="232"/>
      <c r="D103" s="233"/>
      <c r="E103" s="248" t="str">
        <f t="shared" si="81"/>
        <v/>
      </c>
      <c r="F103" s="248"/>
      <c r="G103" s="246" t="str">
        <f t="shared" si="88"/>
        <v/>
      </c>
      <c r="H103" s="281" t="str">
        <f t="shared" si="82"/>
        <v/>
      </c>
      <c r="I103" s="265" t="str">
        <f t="shared" si="83"/>
        <v/>
      </c>
      <c r="J103" s="247" t="str">
        <f t="shared" si="89"/>
        <v/>
      </c>
      <c r="K103" s="239"/>
      <c r="L103" s="240">
        <f t="shared" si="84"/>
        <v>0</v>
      </c>
      <c r="M103" s="241">
        <f t="shared" si="90"/>
        <v>0.03</v>
      </c>
      <c r="N103" s="242">
        <f t="shared" si="65"/>
        <v>0</v>
      </c>
      <c r="O103" s="242">
        <f t="shared" si="66"/>
        <v>0</v>
      </c>
      <c r="P103" s="243">
        <f t="shared" si="67"/>
        <v>0</v>
      </c>
      <c r="Q103" s="243">
        <f t="shared" si="68"/>
        <v>0</v>
      </c>
      <c r="S103" s="225">
        <f t="shared" si="85"/>
        <v>0</v>
      </c>
      <c r="T103" s="226">
        <f t="shared" si="86"/>
        <v>0</v>
      </c>
      <c r="V103" s="123"/>
      <c r="W103" s="123"/>
      <c r="X103" s="123"/>
      <c r="Y103" s="123"/>
      <c r="AA103" s="190" t="e">
        <f t="shared" si="69"/>
        <v>#VALUE!</v>
      </c>
      <c r="AB103" s="190" t="e">
        <f t="shared" si="70"/>
        <v>#VALUE!</v>
      </c>
      <c r="AC103" s="191" t="e">
        <f t="shared" ca="1" si="71"/>
        <v>#VALUE!</v>
      </c>
      <c r="AD103" s="192">
        <f t="shared" ca="1" si="91"/>
        <v>44387</v>
      </c>
      <c r="AE103" s="191" t="e">
        <f t="shared" ca="1" si="72"/>
        <v>#VALUE!</v>
      </c>
      <c r="AF103" s="190" t="e">
        <f t="shared" si="73"/>
        <v>#VALUE!</v>
      </c>
      <c r="AG103" s="190" t="e">
        <f t="shared" si="74"/>
        <v>#VALUE!</v>
      </c>
      <c r="AH103" s="190" t="e">
        <f t="shared" si="75"/>
        <v>#VALUE!</v>
      </c>
      <c r="AI103" s="190" t="e">
        <f t="shared" si="76"/>
        <v>#VALUE!</v>
      </c>
      <c r="AJ103" s="190" t="e">
        <f t="shared" si="77"/>
        <v>#VALUE!</v>
      </c>
      <c r="AK103" s="190" t="e">
        <f t="shared" si="78"/>
        <v>#VALUE!</v>
      </c>
      <c r="AL103" s="190">
        <f t="shared" si="79"/>
        <v>0</v>
      </c>
    </row>
    <row r="104" spans="1:38" ht="23.25" customHeight="1" x14ac:dyDescent="0.15">
      <c r="A104" s="260">
        <f t="shared" si="80"/>
        <v>97</v>
      </c>
      <c r="B104" s="282" t="str">
        <f t="shared" si="87"/>
        <v>A팀</v>
      </c>
      <c r="C104" s="232"/>
      <c r="D104" s="233"/>
      <c r="E104" s="248" t="str">
        <f t="shared" si="81"/>
        <v/>
      </c>
      <c r="F104" s="248"/>
      <c r="G104" s="246" t="str">
        <f t="shared" si="88"/>
        <v/>
      </c>
      <c r="H104" s="281" t="str">
        <f t="shared" si="82"/>
        <v/>
      </c>
      <c r="I104" s="265" t="str">
        <f t="shared" si="83"/>
        <v/>
      </c>
      <c r="J104" s="247" t="str">
        <f t="shared" si="89"/>
        <v/>
      </c>
      <c r="K104" s="239"/>
      <c r="L104" s="240">
        <f t="shared" si="84"/>
        <v>0</v>
      </c>
      <c r="M104" s="241">
        <f t="shared" si="90"/>
        <v>0.03</v>
      </c>
      <c r="N104" s="242">
        <f t="shared" si="65"/>
        <v>0</v>
      </c>
      <c r="O104" s="242">
        <f t="shared" si="66"/>
        <v>0</v>
      </c>
      <c r="P104" s="243">
        <f t="shared" si="67"/>
        <v>0</v>
      </c>
      <c r="Q104" s="243">
        <f t="shared" si="68"/>
        <v>0</v>
      </c>
      <c r="S104" s="225">
        <f t="shared" si="85"/>
        <v>0</v>
      </c>
      <c r="T104" s="226">
        <f t="shared" si="86"/>
        <v>0</v>
      </c>
      <c r="V104" s="123"/>
      <c r="W104" s="123"/>
      <c r="X104" s="123"/>
      <c r="Y104" s="123"/>
      <c r="AA104" s="190" t="e">
        <f t="shared" si="69"/>
        <v>#VALUE!</v>
      </c>
      <c r="AB104" s="190" t="e">
        <f t="shared" si="70"/>
        <v>#VALUE!</v>
      </c>
      <c r="AC104" s="191" t="e">
        <f t="shared" ca="1" si="71"/>
        <v>#VALUE!</v>
      </c>
      <c r="AD104" s="192">
        <f t="shared" ca="1" si="91"/>
        <v>44387</v>
      </c>
      <c r="AE104" s="191" t="e">
        <f t="shared" ca="1" si="72"/>
        <v>#VALUE!</v>
      </c>
      <c r="AF104" s="190" t="e">
        <f t="shared" si="73"/>
        <v>#VALUE!</v>
      </c>
      <c r="AG104" s="190" t="e">
        <f t="shared" si="74"/>
        <v>#VALUE!</v>
      </c>
      <c r="AH104" s="190" t="e">
        <f t="shared" si="75"/>
        <v>#VALUE!</v>
      </c>
      <c r="AI104" s="190" t="e">
        <f t="shared" si="76"/>
        <v>#VALUE!</v>
      </c>
      <c r="AJ104" s="190" t="e">
        <f t="shared" si="77"/>
        <v>#VALUE!</v>
      </c>
      <c r="AK104" s="190" t="e">
        <f t="shared" si="78"/>
        <v>#VALUE!</v>
      </c>
      <c r="AL104" s="190">
        <f t="shared" si="79"/>
        <v>0</v>
      </c>
    </row>
    <row r="105" spans="1:38" ht="23.25" customHeight="1" x14ac:dyDescent="0.15">
      <c r="A105" s="260">
        <f t="shared" si="80"/>
        <v>98</v>
      </c>
      <c r="B105" s="282" t="str">
        <f t="shared" si="87"/>
        <v>A팀</v>
      </c>
      <c r="C105" s="232"/>
      <c r="D105" s="233"/>
      <c r="E105" s="248" t="str">
        <f t="shared" si="81"/>
        <v/>
      </c>
      <c r="F105" s="248"/>
      <c r="G105" s="246" t="str">
        <f t="shared" si="88"/>
        <v/>
      </c>
      <c r="H105" s="281" t="str">
        <f t="shared" si="82"/>
        <v/>
      </c>
      <c r="I105" s="265" t="str">
        <f t="shared" si="83"/>
        <v/>
      </c>
      <c r="J105" s="247" t="str">
        <f t="shared" si="89"/>
        <v/>
      </c>
      <c r="K105" s="239"/>
      <c r="L105" s="240">
        <f t="shared" si="84"/>
        <v>0</v>
      </c>
      <c r="M105" s="241">
        <f t="shared" si="90"/>
        <v>0.03</v>
      </c>
      <c r="N105" s="242">
        <f t="shared" si="65"/>
        <v>0</v>
      </c>
      <c r="O105" s="242">
        <f t="shared" si="66"/>
        <v>0</v>
      </c>
      <c r="P105" s="243">
        <f t="shared" si="67"/>
        <v>0</v>
      </c>
      <c r="Q105" s="243">
        <f t="shared" si="68"/>
        <v>0</v>
      </c>
      <c r="S105" s="225">
        <f t="shared" si="85"/>
        <v>0</v>
      </c>
      <c r="T105" s="226">
        <f t="shared" si="86"/>
        <v>0</v>
      </c>
      <c r="V105" s="123"/>
      <c r="W105" s="123"/>
      <c r="X105" s="123"/>
      <c r="Y105" s="123"/>
      <c r="AA105" s="190" t="e">
        <f t="shared" si="69"/>
        <v>#VALUE!</v>
      </c>
      <c r="AB105" s="190" t="e">
        <f t="shared" si="70"/>
        <v>#VALUE!</v>
      </c>
      <c r="AC105" s="191" t="e">
        <f t="shared" ca="1" si="71"/>
        <v>#VALUE!</v>
      </c>
      <c r="AD105" s="192">
        <f t="shared" ca="1" si="91"/>
        <v>44387</v>
      </c>
      <c r="AE105" s="191" t="e">
        <f t="shared" ca="1" si="72"/>
        <v>#VALUE!</v>
      </c>
      <c r="AF105" s="190" t="e">
        <f t="shared" si="73"/>
        <v>#VALUE!</v>
      </c>
      <c r="AG105" s="190" t="e">
        <f t="shared" si="74"/>
        <v>#VALUE!</v>
      </c>
      <c r="AH105" s="190" t="e">
        <f t="shared" si="75"/>
        <v>#VALUE!</v>
      </c>
      <c r="AI105" s="190" t="e">
        <f t="shared" si="76"/>
        <v>#VALUE!</v>
      </c>
      <c r="AJ105" s="190" t="e">
        <f t="shared" si="77"/>
        <v>#VALUE!</v>
      </c>
      <c r="AK105" s="190" t="e">
        <f t="shared" si="78"/>
        <v>#VALUE!</v>
      </c>
      <c r="AL105" s="190">
        <f t="shared" si="79"/>
        <v>0</v>
      </c>
    </row>
    <row r="106" spans="1:38" ht="23.25" customHeight="1" x14ac:dyDescent="0.15">
      <c r="A106" s="260">
        <f t="shared" si="80"/>
        <v>99</v>
      </c>
      <c r="B106" s="282" t="str">
        <f t="shared" si="87"/>
        <v>A팀</v>
      </c>
      <c r="C106" s="232"/>
      <c r="D106" s="233"/>
      <c r="E106" s="248" t="str">
        <f t="shared" si="81"/>
        <v/>
      </c>
      <c r="F106" s="248"/>
      <c r="G106" s="246" t="str">
        <f t="shared" si="88"/>
        <v/>
      </c>
      <c r="H106" s="281" t="str">
        <f t="shared" si="82"/>
        <v/>
      </c>
      <c r="I106" s="265" t="str">
        <f t="shared" si="83"/>
        <v/>
      </c>
      <c r="J106" s="247" t="str">
        <f t="shared" si="89"/>
        <v/>
      </c>
      <c r="K106" s="239"/>
      <c r="L106" s="240">
        <f t="shared" si="84"/>
        <v>0</v>
      </c>
      <c r="M106" s="241">
        <f t="shared" si="90"/>
        <v>0.03</v>
      </c>
      <c r="N106" s="242">
        <f t="shared" si="65"/>
        <v>0</v>
      </c>
      <c r="O106" s="242">
        <f t="shared" si="66"/>
        <v>0</v>
      </c>
      <c r="P106" s="243">
        <f t="shared" si="67"/>
        <v>0</v>
      </c>
      <c r="Q106" s="243">
        <f t="shared" si="68"/>
        <v>0</v>
      </c>
      <c r="S106" s="225">
        <f t="shared" si="85"/>
        <v>0</v>
      </c>
      <c r="T106" s="226">
        <f t="shared" si="86"/>
        <v>0</v>
      </c>
      <c r="V106" s="123"/>
      <c r="W106" s="123"/>
      <c r="X106" s="123"/>
      <c r="Y106" s="123"/>
      <c r="AA106" s="190" t="e">
        <f t="shared" si="69"/>
        <v>#VALUE!</v>
      </c>
      <c r="AB106" s="190" t="e">
        <f t="shared" si="70"/>
        <v>#VALUE!</v>
      </c>
      <c r="AC106" s="191" t="e">
        <f t="shared" ca="1" si="71"/>
        <v>#VALUE!</v>
      </c>
      <c r="AD106" s="192">
        <f t="shared" ca="1" si="91"/>
        <v>44387</v>
      </c>
      <c r="AE106" s="191" t="e">
        <f t="shared" ca="1" si="72"/>
        <v>#VALUE!</v>
      </c>
      <c r="AF106" s="190" t="e">
        <f t="shared" si="73"/>
        <v>#VALUE!</v>
      </c>
      <c r="AG106" s="190" t="e">
        <f t="shared" si="74"/>
        <v>#VALUE!</v>
      </c>
      <c r="AH106" s="190" t="e">
        <f t="shared" si="75"/>
        <v>#VALUE!</v>
      </c>
      <c r="AI106" s="190" t="e">
        <f t="shared" si="76"/>
        <v>#VALUE!</v>
      </c>
      <c r="AJ106" s="190" t="e">
        <f t="shared" si="77"/>
        <v>#VALUE!</v>
      </c>
      <c r="AK106" s="190" t="e">
        <f t="shared" si="78"/>
        <v>#VALUE!</v>
      </c>
      <c r="AL106" s="190">
        <f t="shared" si="79"/>
        <v>0</v>
      </c>
    </row>
    <row r="107" spans="1:38" ht="23.25" customHeight="1" x14ac:dyDescent="0.15">
      <c r="A107" s="260">
        <f t="shared" si="80"/>
        <v>100</v>
      </c>
      <c r="B107" s="282" t="str">
        <f t="shared" si="87"/>
        <v>A팀</v>
      </c>
      <c r="C107" s="232"/>
      <c r="D107" s="233"/>
      <c r="E107" s="248" t="str">
        <f t="shared" si="81"/>
        <v/>
      </c>
      <c r="F107" s="248"/>
      <c r="G107" s="246" t="str">
        <f t="shared" si="88"/>
        <v/>
      </c>
      <c r="H107" s="281" t="str">
        <f t="shared" si="82"/>
        <v/>
      </c>
      <c r="I107" s="265" t="str">
        <f t="shared" si="83"/>
        <v/>
      </c>
      <c r="J107" s="247" t="str">
        <f t="shared" si="89"/>
        <v/>
      </c>
      <c r="K107" s="239"/>
      <c r="L107" s="240">
        <f t="shared" si="84"/>
        <v>0</v>
      </c>
      <c r="M107" s="241">
        <f t="shared" si="90"/>
        <v>0.03</v>
      </c>
      <c r="N107" s="242">
        <f t="shared" si="65"/>
        <v>0</v>
      </c>
      <c r="O107" s="242">
        <f t="shared" si="66"/>
        <v>0</v>
      </c>
      <c r="P107" s="243">
        <f t="shared" si="67"/>
        <v>0</v>
      </c>
      <c r="Q107" s="243">
        <f t="shared" si="68"/>
        <v>0</v>
      </c>
      <c r="S107" s="225">
        <f t="shared" si="85"/>
        <v>0</v>
      </c>
      <c r="T107" s="226">
        <f t="shared" si="86"/>
        <v>0</v>
      </c>
      <c r="V107" s="123"/>
      <c r="W107" s="123"/>
      <c r="X107" s="123"/>
      <c r="Y107" s="123"/>
      <c r="AA107" s="190" t="e">
        <f t="shared" si="69"/>
        <v>#VALUE!</v>
      </c>
      <c r="AB107" s="190" t="e">
        <f t="shared" si="70"/>
        <v>#VALUE!</v>
      </c>
      <c r="AC107" s="191" t="e">
        <f t="shared" ca="1" si="71"/>
        <v>#VALUE!</v>
      </c>
      <c r="AD107" s="192">
        <f t="shared" ca="1" si="91"/>
        <v>44387</v>
      </c>
      <c r="AE107" s="191" t="e">
        <f t="shared" ca="1" si="72"/>
        <v>#VALUE!</v>
      </c>
      <c r="AF107" s="190" t="e">
        <f t="shared" si="73"/>
        <v>#VALUE!</v>
      </c>
      <c r="AG107" s="190" t="e">
        <f t="shared" si="74"/>
        <v>#VALUE!</v>
      </c>
      <c r="AH107" s="190" t="e">
        <f t="shared" si="75"/>
        <v>#VALUE!</v>
      </c>
      <c r="AI107" s="190" t="e">
        <f t="shared" si="76"/>
        <v>#VALUE!</v>
      </c>
      <c r="AJ107" s="190" t="e">
        <f t="shared" si="77"/>
        <v>#VALUE!</v>
      </c>
      <c r="AK107" s="190" t="e">
        <f t="shared" si="78"/>
        <v>#VALUE!</v>
      </c>
      <c r="AL107" s="190">
        <f t="shared" si="79"/>
        <v>0</v>
      </c>
    </row>
    <row r="108" spans="1:38" ht="23.25" customHeight="1" x14ac:dyDescent="0.15">
      <c r="A108" s="344" t="s">
        <v>599</v>
      </c>
      <c r="B108" s="344"/>
      <c r="C108" s="344"/>
      <c r="D108" s="250">
        <f>COUNT(K8:K27)</f>
        <v>0</v>
      </c>
      <c r="E108" s="344" t="s">
        <v>600</v>
      </c>
      <c r="F108" s="344"/>
      <c r="G108" s="344"/>
      <c r="H108" s="344"/>
      <c r="I108" s="344"/>
      <c r="J108" s="260"/>
      <c r="K108" s="244">
        <f>SUM(K8:K27)</f>
        <v>0</v>
      </c>
      <c r="L108" s="244">
        <f>SUM(L8:L27)</f>
        <v>0</v>
      </c>
      <c r="M108" s="251"/>
      <c r="N108" s="244">
        <f>SUM(N8:N27)</f>
        <v>0</v>
      </c>
      <c r="O108" s="244">
        <f t="shared" ref="O108:Q108" si="92">SUM(O8:O27)</f>
        <v>0</v>
      </c>
      <c r="P108" s="244">
        <f t="shared" si="92"/>
        <v>0</v>
      </c>
      <c r="Q108" s="244">
        <f t="shared" si="92"/>
        <v>0</v>
      </c>
    </row>
    <row r="109" spans="1:38" x14ac:dyDescent="0.15">
      <c r="L109" s="254" t="s">
        <v>630</v>
      </c>
    </row>
    <row r="110" spans="1:38" x14ac:dyDescent="0.15">
      <c r="K110" s="230" t="s">
        <v>420</v>
      </c>
      <c r="L110" s="252">
        <f>L108-K108</f>
        <v>0</v>
      </c>
    </row>
  </sheetData>
  <mergeCells count="28">
    <mergeCell ref="A108:C108"/>
    <mergeCell ref="E108:I108"/>
    <mergeCell ref="P6:P7"/>
    <mergeCell ref="Q6:Q7"/>
    <mergeCell ref="S6:S7"/>
    <mergeCell ref="A6:A7"/>
    <mergeCell ref="B6:B7"/>
    <mergeCell ref="C6:C7"/>
    <mergeCell ref="D6:D7"/>
    <mergeCell ref="E6:G6"/>
    <mergeCell ref="H6:H7"/>
    <mergeCell ref="T6:T7"/>
    <mergeCell ref="X6:X7"/>
    <mergeCell ref="Y6:Y7"/>
    <mergeCell ref="I6:I7"/>
    <mergeCell ref="J6:J7"/>
    <mergeCell ref="K6:K7"/>
    <mergeCell ref="L6:L7"/>
    <mergeCell ref="N6:N7"/>
    <mergeCell ref="O6:O7"/>
    <mergeCell ref="A4:C4"/>
    <mergeCell ref="G4:M4"/>
    <mergeCell ref="N4:O4"/>
    <mergeCell ref="A1:K1"/>
    <mergeCell ref="P2:Q2"/>
    <mergeCell ref="A3:C3"/>
    <mergeCell ref="G3:H3"/>
    <mergeCell ref="J3:K3"/>
  </mergeCells>
  <phoneticPr fontId="2" type="noConversion"/>
  <conditionalFormatting sqref="AL8:AL27">
    <cfRule type="cellIs" dxfId="129" priority="41" operator="equal">
      <formula>13</formula>
    </cfRule>
    <cfRule type="cellIs" dxfId="128" priority="42" operator="equal">
      <formula>"고용허가체크"</formula>
    </cfRule>
  </conditionalFormatting>
  <conditionalFormatting sqref="AJ8:AJ27">
    <cfRule type="cellIs" dxfId="127" priority="40" operator="greaterThan">
      <formula>0</formula>
    </cfRule>
  </conditionalFormatting>
  <conditionalFormatting sqref="AK8:AK27 AB8:AB27">
    <cfRule type="cellIs" dxfId="126" priority="39" operator="equal">
      <formula>"주민오류"</formula>
    </cfRule>
  </conditionalFormatting>
  <conditionalFormatting sqref="AH8:AH27">
    <cfRule type="cellIs" dxfId="125" priority="38" operator="equal">
      <formula>"외국인"</formula>
    </cfRule>
  </conditionalFormatting>
  <conditionalFormatting sqref="AI8:AI27">
    <cfRule type="cellIs" dxfId="124" priority="37" operator="equal">
      <formula>"고용허가체크"</formula>
    </cfRule>
  </conditionalFormatting>
  <conditionalFormatting sqref="Q3">
    <cfRule type="cellIs" dxfId="123" priority="35" operator="equal">
      <formula>"사업자오류"</formula>
    </cfRule>
    <cfRule type="cellIs" dxfId="122" priority="36" operator="equal">
      <formula>"OK"</formula>
    </cfRule>
  </conditionalFormatting>
  <conditionalFormatting sqref="D9">
    <cfRule type="expression" priority="34">
      <formula>"COUNT(13)"</formula>
    </cfRule>
  </conditionalFormatting>
  <conditionalFormatting sqref="AL28:AL47">
    <cfRule type="cellIs" dxfId="121" priority="32" operator="equal">
      <formula>13</formula>
    </cfRule>
    <cfRule type="cellIs" dxfId="120" priority="33" operator="equal">
      <formula>"고용허가체크"</formula>
    </cfRule>
  </conditionalFormatting>
  <conditionalFormatting sqref="AJ28:AJ47">
    <cfRule type="cellIs" dxfId="119" priority="31" operator="greaterThan">
      <formula>0</formula>
    </cfRule>
  </conditionalFormatting>
  <conditionalFormatting sqref="AK28:AK47 AB28:AB47">
    <cfRule type="cellIs" dxfId="118" priority="30" operator="equal">
      <formula>"주민오류"</formula>
    </cfRule>
  </conditionalFormatting>
  <conditionalFormatting sqref="AH28:AH47">
    <cfRule type="cellIs" dxfId="117" priority="29" operator="equal">
      <formula>"외국인"</formula>
    </cfRule>
  </conditionalFormatting>
  <conditionalFormatting sqref="AI28:AI47">
    <cfRule type="cellIs" dxfId="116" priority="28" operator="equal">
      <formula>"고용허가체크"</formula>
    </cfRule>
  </conditionalFormatting>
  <conditionalFormatting sqref="D29">
    <cfRule type="expression" priority="27">
      <formula>"COUNT(13)"</formula>
    </cfRule>
  </conditionalFormatting>
  <conditionalFormatting sqref="AL48:AL67">
    <cfRule type="cellIs" dxfId="115" priority="25" operator="equal">
      <formula>13</formula>
    </cfRule>
    <cfRule type="cellIs" dxfId="114" priority="26" operator="equal">
      <formula>"고용허가체크"</formula>
    </cfRule>
  </conditionalFormatting>
  <conditionalFormatting sqref="AJ48:AJ67">
    <cfRule type="cellIs" dxfId="113" priority="24" operator="greaterThan">
      <formula>0</formula>
    </cfRule>
  </conditionalFormatting>
  <conditionalFormatting sqref="AK48:AK67 AB48:AB67">
    <cfRule type="cellIs" dxfId="112" priority="23" operator="equal">
      <formula>"주민오류"</formula>
    </cfRule>
  </conditionalFormatting>
  <conditionalFormatting sqref="AH48:AH67">
    <cfRule type="cellIs" dxfId="111" priority="22" operator="equal">
      <formula>"외국인"</formula>
    </cfRule>
  </conditionalFormatting>
  <conditionalFormatting sqref="AI48:AI67">
    <cfRule type="cellIs" dxfId="110" priority="21" operator="equal">
      <formula>"고용허가체크"</formula>
    </cfRule>
  </conditionalFormatting>
  <conditionalFormatting sqref="D49">
    <cfRule type="expression" priority="20">
      <formula>"COUNT(13)"</formula>
    </cfRule>
  </conditionalFormatting>
  <conditionalFormatting sqref="AL68:AL87">
    <cfRule type="cellIs" dxfId="109" priority="18" operator="equal">
      <formula>13</formula>
    </cfRule>
    <cfRule type="cellIs" dxfId="108" priority="19" operator="equal">
      <formula>"고용허가체크"</formula>
    </cfRule>
  </conditionalFormatting>
  <conditionalFormatting sqref="AJ68:AJ87">
    <cfRule type="cellIs" dxfId="107" priority="17" operator="greaterThan">
      <formula>0</formula>
    </cfRule>
  </conditionalFormatting>
  <conditionalFormatting sqref="AK68:AK87 AB68:AB87">
    <cfRule type="cellIs" dxfId="106" priority="16" operator="equal">
      <formula>"주민오류"</formula>
    </cfRule>
  </conditionalFormatting>
  <conditionalFormatting sqref="AH68:AH87">
    <cfRule type="cellIs" dxfId="105" priority="15" operator="equal">
      <formula>"외국인"</formula>
    </cfRule>
  </conditionalFormatting>
  <conditionalFormatting sqref="AI68:AI87">
    <cfRule type="cellIs" dxfId="104" priority="14" operator="equal">
      <formula>"고용허가체크"</formula>
    </cfRule>
  </conditionalFormatting>
  <conditionalFormatting sqref="D69">
    <cfRule type="expression" priority="13">
      <formula>"COUNT(13)"</formula>
    </cfRule>
  </conditionalFormatting>
  <conditionalFormatting sqref="AL88:AL101">
    <cfRule type="cellIs" dxfId="103" priority="11" operator="equal">
      <formula>13</formula>
    </cfRule>
    <cfRule type="cellIs" dxfId="102" priority="12" operator="equal">
      <formula>"고용허가체크"</formula>
    </cfRule>
  </conditionalFormatting>
  <conditionalFormatting sqref="AJ88:AJ101">
    <cfRule type="cellIs" dxfId="101" priority="10" operator="greaterThan">
      <formula>0</formula>
    </cfRule>
  </conditionalFormatting>
  <conditionalFormatting sqref="AK88:AK101 AB88:AB101">
    <cfRule type="cellIs" dxfId="100" priority="9" operator="equal">
      <formula>"주민오류"</formula>
    </cfRule>
  </conditionalFormatting>
  <conditionalFormatting sqref="AH88:AH101">
    <cfRule type="cellIs" dxfId="99" priority="8" operator="equal">
      <formula>"외국인"</formula>
    </cfRule>
  </conditionalFormatting>
  <conditionalFormatting sqref="AI88:AI101">
    <cfRule type="cellIs" dxfId="98" priority="7" operator="equal">
      <formula>"고용허가체크"</formula>
    </cfRule>
  </conditionalFormatting>
  <conditionalFormatting sqref="AL102:AL107">
    <cfRule type="cellIs" dxfId="97" priority="5" operator="equal">
      <formula>13</formula>
    </cfRule>
    <cfRule type="cellIs" dxfId="96" priority="6" operator="equal">
      <formula>"고용허가체크"</formula>
    </cfRule>
  </conditionalFormatting>
  <conditionalFormatting sqref="AJ102:AJ107">
    <cfRule type="cellIs" dxfId="95" priority="4" operator="greaterThan">
      <formula>0</formula>
    </cfRule>
  </conditionalFormatting>
  <conditionalFormatting sqref="AK102:AK107 AB102:AB107">
    <cfRule type="cellIs" dxfId="94" priority="3" operator="equal">
      <formula>"주민오류"</formula>
    </cfRule>
  </conditionalFormatting>
  <conditionalFormatting sqref="AH102:AH107">
    <cfRule type="cellIs" dxfId="93" priority="2" operator="equal">
      <formula>"외국인"</formula>
    </cfRule>
  </conditionalFormatting>
  <conditionalFormatting sqref="AI102:AI107">
    <cfRule type="cellIs" dxfId="92"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88066"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88067"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88068"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88069"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88070"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88071"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88072"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88073"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88074" r:id="rId13" name="Drop Down 10">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1CFE-4358-4C3F-AFA6-D7D6CCE06E66}">
  <dimension ref="A1:AL110"/>
  <sheetViews>
    <sheetView showGridLines="0" workbookViewId="0">
      <pane ySplit="7" topLeftCell="A8" activePane="bottomLeft" state="frozen"/>
      <selection pane="bottomLeft" activeCell="N5" sqref="N5"/>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55" t="s">
        <v>596</v>
      </c>
      <c r="F3" s="254"/>
      <c r="G3" s="368" t="str">
        <f>기본입력사항!$D$3</f>
        <v>주황규</v>
      </c>
      <c r="H3" s="368"/>
      <c r="I3" s="255" t="s">
        <v>638</v>
      </c>
      <c r="J3" s="356">
        <v>44531</v>
      </c>
      <c r="K3" s="356"/>
      <c r="N3" s="266">
        <v>1</v>
      </c>
      <c r="P3" s="230">
        <f>IF(10-MOD(MID(D4,1,1)*1+MID(D4,2,1)*3+MID(D4,3,1)*7+MID(D4,4,1)*1+MID(D4,5,1)*3+MID(D4,6,1)*7+MID(D4,7,1)*1+MID(D4,8,1)*3+INT((MID(D4,9,1)*5)/10)+MOD(MID(D4,9,1)*5,10),10)=10,0,10-MOD(MID(D4,1,1)*1+MID(D4,2,1)*3+MID(D4,3,1)*7+MID(D4,4,1)*1+MID(D4,5,1)*3+MID(D4,6,1)*7+MID(D4,7,1)*1+MID(D4,8,1)*3+INT((MID(D4,9,1)*5)/10)+MOD(MID(D4,9,1)*5,10),10))</f>
        <v>7</v>
      </c>
      <c r="Q3" s="257"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58" t="s">
        <v>601</v>
      </c>
      <c r="W6" s="258"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1</v>
      </c>
      <c r="H7" s="371"/>
      <c r="I7" s="371"/>
      <c r="J7" s="371"/>
      <c r="K7" s="370"/>
      <c r="L7" s="370"/>
      <c r="M7" s="279">
        <v>0.03</v>
      </c>
      <c r="N7" s="370"/>
      <c r="O7" s="370"/>
      <c r="P7" s="370"/>
      <c r="Q7" s="370"/>
      <c r="S7" s="340"/>
      <c r="T7" s="343"/>
      <c r="V7" s="259" t="s">
        <v>603</v>
      </c>
      <c r="W7" s="259"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44531</v>
      </c>
      <c r="I8" s="271">
        <f>IF(H8="","",CHOOSE($R$3,EOMONTH($H$8,0),EOMONTH($H$8,0)+5,EOMONTH($H$8,0)+10,EOMONTH($H$8,0)+15,EOMONTH($H$8,0)+20))</f>
        <v>44561</v>
      </c>
      <c r="J8" s="272" t="str">
        <f>TEXT(I8,"aaa")</f>
        <v>금</v>
      </c>
      <c r="K8" s="273"/>
      <c r="L8" s="274">
        <f t="shared" ref="L8:L71" si="0">IF(OR($N$3=1,K8&lt;=33330),K8,TRUNC(K8/96.7%,-1))</f>
        <v>0</v>
      </c>
      <c r="M8" s="275">
        <f>$M$7</f>
        <v>0.03</v>
      </c>
      <c r="N8" s="276">
        <f>IF(L8&gt;33330,TRUNC(L8*$M$7,-1),0)</f>
        <v>0</v>
      </c>
      <c r="O8" s="276">
        <f>TRUNC(N8*10%,-1)</f>
        <v>0</v>
      </c>
      <c r="P8" s="277">
        <f>SUM(N8:O8)</f>
        <v>0</v>
      </c>
      <c r="Q8" s="277">
        <f>L8-P8</f>
        <v>0</v>
      </c>
      <c r="S8" s="225">
        <f t="shared" ref="S8:S71" si="1">IF($N$3=2,L8-(Q8-K8),0)</f>
        <v>0</v>
      </c>
      <c r="T8" s="226">
        <f t="shared" ref="T8:T71"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60">
        <f>A8+1</f>
        <v>2</v>
      </c>
      <c r="B9" s="282" t="str">
        <f t="shared" ref="B9:B72" si="3">$N$4</f>
        <v>A팀</v>
      </c>
      <c r="C9" s="232"/>
      <c r="D9" s="233"/>
      <c r="E9" s="248" t="str">
        <f>IF(C9="","",$E$8)</f>
        <v/>
      </c>
      <c r="F9" s="248"/>
      <c r="G9" s="246" t="str">
        <f t="shared" ref="G9:G72" si="4">IF(E9="","",VLOOKUP(E9,종목,2))</f>
        <v/>
      </c>
      <c r="H9" s="281" t="str">
        <f>IF(C9="","",$H$8)</f>
        <v/>
      </c>
      <c r="I9" s="265" t="str">
        <f>IF(C9="","",$I$8)</f>
        <v/>
      </c>
      <c r="J9" s="247" t="str">
        <f t="shared" ref="J9:J72"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si="4"/>
        <v/>
      </c>
      <c r="H28" s="281"/>
      <c r="I28" s="265"/>
      <c r="J28" s="247" t="str">
        <f t="shared" si="5"/>
        <v>토</v>
      </c>
      <c r="K28" s="239"/>
      <c r="L28" s="240">
        <f t="shared" si="0"/>
        <v>0</v>
      </c>
      <c r="M28" s="241">
        <f>$M$7</f>
        <v>0.03</v>
      </c>
      <c r="N28" s="242">
        <f>IF(L28&gt;33330,TRUNC(L28*$M$7,-1),0)</f>
        <v>0</v>
      </c>
      <c r="O28" s="242">
        <f>TRUNC(N28*10%,-1)</f>
        <v>0</v>
      </c>
      <c r="P28" s="243">
        <f>SUM(N28:O28)</f>
        <v>0</v>
      </c>
      <c r="Q28" s="243">
        <f>L28-P28</f>
        <v>0</v>
      </c>
      <c r="S28" s="225">
        <f t="shared" si="1"/>
        <v>0</v>
      </c>
      <c r="T28" s="226">
        <f t="shared" si="2"/>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4"/>
        <v/>
      </c>
      <c r="H29" s="281" t="str">
        <f>IF(C29="","",$H$8)</f>
        <v/>
      </c>
      <c r="I29" s="265" t="str">
        <f>IF(C29="","",$I$8)</f>
        <v/>
      </c>
      <c r="J29" s="247" t="str">
        <f t="shared" si="5"/>
        <v/>
      </c>
      <c r="K29" s="239"/>
      <c r="L29" s="240">
        <f t="shared" si="0"/>
        <v>0</v>
      </c>
      <c r="M29" s="241">
        <f t="shared" si="6"/>
        <v>0.03</v>
      </c>
      <c r="N29" s="242">
        <f t="shared" ref="N29:N47" si="27">IF(L29&gt;33330,TRUNC(L29*$M$7,-1),0)</f>
        <v>0</v>
      </c>
      <c r="O29" s="242">
        <f t="shared" ref="O29:O47" si="28">TRUNC(N29*10%,-1)</f>
        <v>0</v>
      </c>
      <c r="P29" s="243">
        <f t="shared" ref="P29:P47" si="29">SUM(N29:O29)</f>
        <v>0</v>
      </c>
      <c r="Q29" s="243">
        <f t="shared" ref="Q29:Q47" si="30">L29-P29</f>
        <v>0</v>
      </c>
      <c r="S29" s="225">
        <f t="shared" si="1"/>
        <v>0</v>
      </c>
      <c r="T29" s="226">
        <f t="shared" si="2"/>
        <v>0</v>
      </c>
      <c r="V29" s="123"/>
      <c r="W29" s="123"/>
      <c r="X29" s="123"/>
      <c r="Y29" s="123"/>
      <c r="AA29" s="190" t="e">
        <f t="shared" ref="AA29:AA47" si="31">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2">IF(INT(RIGHT(D29,1))=AA29,"OK","주민오류")</f>
        <v>#VALUE!</v>
      </c>
      <c r="AC29" s="191" t="e">
        <f t="shared" ref="AC29:AC47" ca="1" si="33">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4">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5">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36">CHOOSE(14-LEN(CLEAN(D29)),MID(D29,7,1),MID(D29,6,1),MID(D29,5,1),MID(D29,4,1))</f>
        <v>#VALUE!</v>
      </c>
      <c r="AH29" s="190" t="e">
        <f t="shared" ref="AH29:AH47" si="37">CHOOSE(AG29,"내국인","내국인","내국인","내국인","외국인","외국인","외국인","외국인")</f>
        <v>#VALUE!</v>
      </c>
      <c r="AI29" s="190" t="e">
        <f t="shared" ref="AI29:AI47" si="38">IF(AH29="외국인","고용허가체크","")</f>
        <v>#VALUE!</v>
      </c>
      <c r="AJ29" s="190" t="e">
        <f t="shared" ref="AJ29:AJ47" si="39">IF(LEN(CLEAN(D29))=12,MOD(MID(D29,7,1)*10+MID(D29,8,1),2),MOD(MID(D29,8,1)*10+MID(D29,9,1),2))</f>
        <v>#VALUE!</v>
      </c>
      <c r="AK29" s="190" t="e">
        <f t="shared" ref="AK29:AK47" si="40">IF(AJ29=0,"OK","")</f>
        <v>#VALUE!</v>
      </c>
      <c r="AL29" s="190">
        <f t="shared" ref="AL29:AL47" si="41">LEN(CLEAN(D29))</f>
        <v>0</v>
      </c>
    </row>
    <row r="30" spans="1:38" ht="23.25" customHeight="1" x14ac:dyDescent="0.15">
      <c r="A30" s="260">
        <f t="shared" ref="A30:A48" si="42">A29+1</f>
        <v>23</v>
      </c>
      <c r="B30" s="282" t="str">
        <f t="shared" si="3"/>
        <v>A팀</v>
      </c>
      <c r="C30" s="232"/>
      <c r="D30" s="233"/>
      <c r="E30" s="248" t="str">
        <f t="shared" ref="E30:E47" si="43">IF(C30="","",$E$8)</f>
        <v/>
      </c>
      <c r="F30" s="248"/>
      <c r="G30" s="246" t="str">
        <f t="shared" si="4"/>
        <v/>
      </c>
      <c r="H30" s="281" t="str">
        <f t="shared" ref="H30:H47" si="44">IF(C30="","",$H$8)</f>
        <v/>
      </c>
      <c r="I30" s="265" t="str">
        <f t="shared" ref="I30:I47" si="45">IF(C30="","",$I$8)</f>
        <v/>
      </c>
      <c r="J30" s="247" t="str">
        <f t="shared" si="5"/>
        <v/>
      </c>
      <c r="K30" s="239"/>
      <c r="L30" s="240">
        <f t="shared" si="0"/>
        <v>0</v>
      </c>
      <c r="M30" s="241">
        <f t="shared" si="6"/>
        <v>0.03</v>
      </c>
      <c r="N30" s="242">
        <f t="shared" si="27"/>
        <v>0</v>
      </c>
      <c r="O30" s="242">
        <f t="shared" si="28"/>
        <v>0</v>
      </c>
      <c r="P30" s="243">
        <f t="shared" si="29"/>
        <v>0</v>
      </c>
      <c r="Q30" s="243">
        <f t="shared" si="30"/>
        <v>0</v>
      </c>
      <c r="S30" s="225">
        <f t="shared" si="1"/>
        <v>0</v>
      </c>
      <c r="T30" s="226">
        <f t="shared" si="2"/>
        <v>0</v>
      </c>
      <c r="V30" s="123"/>
      <c r="W30" s="123"/>
      <c r="X30" s="123"/>
      <c r="Y30" s="123"/>
      <c r="AA30" s="190" t="e">
        <f t="shared" si="31"/>
        <v>#VALUE!</v>
      </c>
      <c r="AB30" s="190" t="e">
        <f t="shared" si="32"/>
        <v>#VALUE!</v>
      </c>
      <c r="AC30" s="191" t="e">
        <f t="shared" ca="1" si="33"/>
        <v>#VALUE!</v>
      </c>
      <c r="AD30" s="192">
        <f t="shared" ca="1" si="14"/>
        <v>44387</v>
      </c>
      <c r="AE30" s="191" t="e">
        <f t="shared" ca="1" si="34"/>
        <v>#VALUE!</v>
      </c>
      <c r="AF30" s="190" t="e">
        <f t="shared" si="35"/>
        <v>#VALUE!</v>
      </c>
      <c r="AG30" s="190" t="e">
        <f t="shared" si="36"/>
        <v>#VALUE!</v>
      </c>
      <c r="AH30" s="190" t="e">
        <f t="shared" si="37"/>
        <v>#VALUE!</v>
      </c>
      <c r="AI30" s="190" t="e">
        <f t="shared" si="38"/>
        <v>#VALUE!</v>
      </c>
      <c r="AJ30" s="190" t="e">
        <f t="shared" si="39"/>
        <v>#VALUE!</v>
      </c>
      <c r="AK30" s="190" t="e">
        <f t="shared" si="40"/>
        <v>#VALUE!</v>
      </c>
      <c r="AL30" s="190">
        <f t="shared" si="41"/>
        <v>0</v>
      </c>
    </row>
    <row r="31" spans="1:38" ht="23.25" customHeight="1" x14ac:dyDescent="0.15">
      <c r="A31" s="260">
        <f t="shared" si="42"/>
        <v>24</v>
      </c>
      <c r="B31" s="282" t="str">
        <f t="shared" si="3"/>
        <v>A팀</v>
      </c>
      <c r="C31" s="232"/>
      <c r="D31" s="233"/>
      <c r="E31" s="248" t="str">
        <f t="shared" si="43"/>
        <v/>
      </c>
      <c r="F31" s="248"/>
      <c r="G31" s="246" t="str">
        <f t="shared" si="4"/>
        <v/>
      </c>
      <c r="H31" s="281" t="str">
        <f t="shared" si="44"/>
        <v/>
      </c>
      <c r="I31" s="265" t="str">
        <f t="shared" si="45"/>
        <v/>
      </c>
      <c r="J31" s="247" t="str">
        <f t="shared" si="5"/>
        <v/>
      </c>
      <c r="K31" s="239"/>
      <c r="L31" s="240">
        <f t="shared" si="0"/>
        <v>0</v>
      </c>
      <c r="M31" s="241">
        <f t="shared" si="6"/>
        <v>0.03</v>
      </c>
      <c r="N31" s="242">
        <f t="shared" si="27"/>
        <v>0</v>
      </c>
      <c r="O31" s="242">
        <f t="shared" si="28"/>
        <v>0</v>
      </c>
      <c r="P31" s="243">
        <f t="shared" si="29"/>
        <v>0</v>
      </c>
      <c r="Q31" s="243">
        <f t="shared" si="30"/>
        <v>0</v>
      </c>
      <c r="S31" s="225">
        <f t="shared" si="1"/>
        <v>0</v>
      </c>
      <c r="T31" s="226">
        <f t="shared" si="2"/>
        <v>0</v>
      </c>
      <c r="V31" s="123"/>
      <c r="W31" s="123"/>
      <c r="X31" s="123"/>
      <c r="Y31" s="123"/>
      <c r="AA31" s="190" t="e">
        <f t="shared" si="31"/>
        <v>#VALUE!</v>
      </c>
      <c r="AB31" s="190" t="e">
        <f t="shared" si="32"/>
        <v>#VALUE!</v>
      </c>
      <c r="AC31" s="191" t="e">
        <f t="shared" ca="1" si="33"/>
        <v>#VALUE!</v>
      </c>
      <c r="AD31" s="192">
        <f t="shared" ca="1" si="14"/>
        <v>44387</v>
      </c>
      <c r="AE31" s="191" t="e">
        <f t="shared" ca="1" si="34"/>
        <v>#VALUE!</v>
      </c>
      <c r="AF31" s="190" t="e">
        <f t="shared" si="35"/>
        <v>#VALUE!</v>
      </c>
      <c r="AG31" s="190" t="e">
        <f t="shared" si="36"/>
        <v>#VALUE!</v>
      </c>
      <c r="AH31" s="190" t="e">
        <f t="shared" si="37"/>
        <v>#VALUE!</v>
      </c>
      <c r="AI31" s="190" t="e">
        <f t="shared" si="38"/>
        <v>#VALUE!</v>
      </c>
      <c r="AJ31" s="190" t="e">
        <f t="shared" si="39"/>
        <v>#VALUE!</v>
      </c>
      <c r="AK31" s="190" t="e">
        <f t="shared" si="40"/>
        <v>#VALUE!</v>
      </c>
      <c r="AL31" s="190">
        <f t="shared" si="41"/>
        <v>0</v>
      </c>
    </row>
    <row r="32" spans="1:38" ht="23.25" customHeight="1" x14ac:dyDescent="0.15">
      <c r="A32" s="260">
        <f t="shared" si="42"/>
        <v>25</v>
      </c>
      <c r="B32" s="282" t="str">
        <f t="shared" si="3"/>
        <v>A팀</v>
      </c>
      <c r="C32" s="232"/>
      <c r="D32" s="233"/>
      <c r="E32" s="248" t="str">
        <f t="shared" si="43"/>
        <v/>
      </c>
      <c r="F32" s="248"/>
      <c r="G32" s="246" t="str">
        <f t="shared" si="4"/>
        <v/>
      </c>
      <c r="H32" s="281" t="str">
        <f t="shared" si="44"/>
        <v/>
      </c>
      <c r="I32" s="265" t="str">
        <f t="shared" si="45"/>
        <v/>
      </c>
      <c r="J32" s="247" t="str">
        <f t="shared" si="5"/>
        <v/>
      </c>
      <c r="K32" s="239"/>
      <c r="L32" s="240">
        <f t="shared" si="0"/>
        <v>0</v>
      </c>
      <c r="M32" s="241">
        <f t="shared" si="6"/>
        <v>0.03</v>
      </c>
      <c r="N32" s="242">
        <f t="shared" si="27"/>
        <v>0</v>
      </c>
      <c r="O32" s="242">
        <f t="shared" si="28"/>
        <v>0</v>
      </c>
      <c r="P32" s="243">
        <f t="shared" si="29"/>
        <v>0</v>
      </c>
      <c r="Q32" s="243">
        <f t="shared" si="30"/>
        <v>0</v>
      </c>
      <c r="S32" s="225">
        <f t="shared" si="1"/>
        <v>0</v>
      </c>
      <c r="T32" s="226">
        <f t="shared" si="2"/>
        <v>0</v>
      </c>
      <c r="V32" s="123"/>
      <c r="W32" s="123"/>
      <c r="X32" s="123"/>
      <c r="Y32" s="123"/>
      <c r="AA32" s="190" t="e">
        <f t="shared" si="31"/>
        <v>#VALUE!</v>
      </c>
      <c r="AB32" s="190" t="e">
        <f t="shared" si="32"/>
        <v>#VALUE!</v>
      </c>
      <c r="AC32" s="191" t="e">
        <f t="shared" ca="1" si="33"/>
        <v>#VALUE!</v>
      </c>
      <c r="AD32" s="192">
        <f t="shared" ca="1" si="14"/>
        <v>44387</v>
      </c>
      <c r="AE32" s="191" t="e">
        <f t="shared" ca="1" si="34"/>
        <v>#VALUE!</v>
      </c>
      <c r="AF32" s="190" t="e">
        <f t="shared" si="35"/>
        <v>#VALUE!</v>
      </c>
      <c r="AG32" s="190" t="e">
        <f t="shared" si="36"/>
        <v>#VALUE!</v>
      </c>
      <c r="AH32" s="190" t="e">
        <f t="shared" si="37"/>
        <v>#VALUE!</v>
      </c>
      <c r="AI32" s="190" t="e">
        <f t="shared" si="38"/>
        <v>#VALUE!</v>
      </c>
      <c r="AJ32" s="190" t="e">
        <f t="shared" si="39"/>
        <v>#VALUE!</v>
      </c>
      <c r="AK32" s="190" t="e">
        <f t="shared" si="40"/>
        <v>#VALUE!</v>
      </c>
      <c r="AL32" s="190">
        <f t="shared" si="41"/>
        <v>0</v>
      </c>
    </row>
    <row r="33" spans="1:38" ht="23.25" customHeight="1" x14ac:dyDescent="0.15">
      <c r="A33" s="260">
        <f t="shared" si="42"/>
        <v>26</v>
      </c>
      <c r="B33" s="282" t="str">
        <f t="shared" si="3"/>
        <v>A팀</v>
      </c>
      <c r="C33" s="232"/>
      <c r="D33" s="233"/>
      <c r="E33" s="248" t="str">
        <f t="shared" si="43"/>
        <v/>
      </c>
      <c r="F33" s="248"/>
      <c r="G33" s="246" t="str">
        <f t="shared" si="4"/>
        <v/>
      </c>
      <c r="H33" s="281" t="str">
        <f t="shared" si="44"/>
        <v/>
      </c>
      <c r="I33" s="265" t="str">
        <f t="shared" si="45"/>
        <v/>
      </c>
      <c r="J33" s="247" t="str">
        <f t="shared" si="5"/>
        <v/>
      </c>
      <c r="K33" s="239"/>
      <c r="L33" s="240">
        <f t="shared" si="0"/>
        <v>0</v>
      </c>
      <c r="M33" s="241">
        <f t="shared" si="6"/>
        <v>0.03</v>
      </c>
      <c r="N33" s="242">
        <f t="shared" si="27"/>
        <v>0</v>
      </c>
      <c r="O33" s="242">
        <f t="shared" si="28"/>
        <v>0</v>
      </c>
      <c r="P33" s="243">
        <f t="shared" si="29"/>
        <v>0</v>
      </c>
      <c r="Q33" s="243">
        <f t="shared" si="30"/>
        <v>0</v>
      </c>
      <c r="S33" s="225">
        <f t="shared" si="1"/>
        <v>0</v>
      </c>
      <c r="T33" s="226">
        <f t="shared" si="2"/>
        <v>0</v>
      </c>
      <c r="V33" s="123"/>
      <c r="W33" s="123"/>
      <c r="X33" s="123"/>
      <c r="Y33" s="123"/>
      <c r="AA33" s="190" t="e">
        <f t="shared" si="31"/>
        <v>#VALUE!</v>
      </c>
      <c r="AB33" s="190" t="e">
        <f t="shared" si="32"/>
        <v>#VALUE!</v>
      </c>
      <c r="AC33" s="191" t="e">
        <f t="shared" ca="1" si="33"/>
        <v>#VALUE!</v>
      </c>
      <c r="AD33" s="192">
        <f t="shared" ca="1" si="14"/>
        <v>44387</v>
      </c>
      <c r="AE33" s="191" t="e">
        <f t="shared" ca="1" si="34"/>
        <v>#VALUE!</v>
      </c>
      <c r="AF33" s="190" t="e">
        <f t="shared" si="35"/>
        <v>#VALUE!</v>
      </c>
      <c r="AG33" s="190" t="e">
        <f t="shared" si="36"/>
        <v>#VALUE!</v>
      </c>
      <c r="AH33" s="190" t="e">
        <f t="shared" si="37"/>
        <v>#VALUE!</v>
      </c>
      <c r="AI33" s="190" t="e">
        <f t="shared" si="38"/>
        <v>#VALUE!</v>
      </c>
      <c r="AJ33" s="190" t="e">
        <f t="shared" si="39"/>
        <v>#VALUE!</v>
      </c>
      <c r="AK33" s="190" t="e">
        <f t="shared" si="40"/>
        <v>#VALUE!</v>
      </c>
      <c r="AL33" s="190">
        <f t="shared" si="41"/>
        <v>0</v>
      </c>
    </row>
    <row r="34" spans="1:38" ht="23.25" customHeight="1" x14ac:dyDescent="0.15">
      <c r="A34" s="260">
        <f t="shared" si="42"/>
        <v>27</v>
      </c>
      <c r="B34" s="282" t="str">
        <f t="shared" si="3"/>
        <v>A팀</v>
      </c>
      <c r="C34" s="232"/>
      <c r="D34" s="233"/>
      <c r="E34" s="248" t="str">
        <f t="shared" si="43"/>
        <v/>
      </c>
      <c r="F34" s="248"/>
      <c r="G34" s="246" t="str">
        <f t="shared" si="4"/>
        <v/>
      </c>
      <c r="H34" s="281" t="str">
        <f t="shared" si="44"/>
        <v/>
      </c>
      <c r="I34" s="265" t="str">
        <f t="shared" si="45"/>
        <v/>
      </c>
      <c r="J34" s="247" t="str">
        <f t="shared" si="5"/>
        <v/>
      </c>
      <c r="K34" s="239"/>
      <c r="L34" s="240">
        <f t="shared" si="0"/>
        <v>0</v>
      </c>
      <c r="M34" s="241">
        <f t="shared" si="6"/>
        <v>0.03</v>
      </c>
      <c r="N34" s="242">
        <f t="shared" si="27"/>
        <v>0</v>
      </c>
      <c r="O34" s="242">
        <f t="shared" si="28"/>
        <v>0</v>
      </c>
      <c r="P34" s="243">
        <f t="shared" si="29"/>
        <v>0</v>
      </c>
      <c r="Q34" s="243">
        <f t="shared" si="30"/>
        <v>0</v>
      </c>
      <c r="S34" s="225">
        <f t="shared" si="1"/>
        <v>0</v>
      </c>
      <c r="T34" s="226">
        <f t="shared" si="2"/>
        <v>0</v>
      </c>
      <c r="V34" s="123"/>
      <c r="W34" s="123"/>
      <c r="X34" s="123"/>
      <c r="Y34" s="123"/>
      <c r="AA34" s="190" t="e">
        <f t="shared" si="31"/>
        <v>#VALUE!</v>
      </c>
      <c r="AB34" s="190" t="e">
        <f t="shared" si="32"/>
        <v>#VALUE!</v>
      </c>
      <c r="AC34" s="191" t="e">
        <f t="shared" ca="1" si="33"/>
        <v>#VALUE!</v>
      </c>
      <c r="AD34" s="192">
        <f t="shared" ca="1" si="14"/>
        <v>44387</v>
      </c>
      <c r="AE34" s="191" t="e">
        <f t="shared" ca="1" si="34"/>
        <v>#VALUE!</v>
      </c>
      <c r="AF34" s="190" t="e">
        <f t="shared" si="35"/>
        <v>#VALUE!</v>
      </c>
      <c r="AG34" s="190" t="e">
        <f t="shared" si="36"/>
        <v>#VALUE!</v>
      </c>
      <c r="AH34" s="190" t="e">
        <f t="shared" si="37"/>
        <v>#VALUE!</v>
      </c>
      <c r="AI34" s="190" t="e">
        <f t="shared" si="38"/>
        <v>#VALUE!</v>
      </c>
      <c r="AJ34" s="190" t="e">
        <f t="shared" si="39"/>
        <v>#VALUE!</v>
      </c>
      <c r="AK34" s="190" t="e">
        <f t="shared" si="40"/>
        <v>#VALUE!</v>
      </c>
      <c r="AL34" s="190">
        <f t="shared" si="41"/>
        <v>0</v>
      </c>
    </row>
    <row r="35" spans="1:38" ht="23.25" customHeight="1" x14ac:dyDescent="0.15">
      <c r="A35" s="260">
        <f t="shared" si="42"/>
        <v>28</v>
      </c>
      <c r="B35" s="282" t="str">
        <f t="shared" si="3"/>
        <v>A팀</v>
      </c>
      <c r="C35" s="232"/>
      <c r="D35" s="233"/>
      <c r="E35" s="248" t="str">
        <f t="shared" si="43"/>
        <v/>
      </c>
      <c r="F35" s="248"/>
      <c r="G35" s="246" t="str">
        <f t="shared" si="4"/>
        <v/>
      </c>
      <c r="H35" s="281" t="str">
        <f t="shared" si="44"/>
        <v/>
      </c>
      <c r="I35" s="265" t="str">
        <f t="shared" si="45"/>
        <v/>
      </c>
      <c r="J35" s="247" t="str">
        <f t="shared" si="5"/>
        <v/>
      </c>
      <c r="K35" s="239"/>
      <c r="L35" s="240">
        <f t="shared" si="0"/>
        <v>0</v>
      </c>
      <c r="M35" s="241">
        <f t="shared" si="6"/>
        <v>0.03</v>
      </c>
      <c r="N35" s="242">
        <f t="shared" si="27"/>
        <v>0</v>
      </c>
      <c r="O35" s="242">
        <f t="shared" si="28"/>
        <v>0</v>
      </c>
      <c r="P35" s="243">
        <f t="shared" si="29"/>
        <v>0</v>
      </c>
      <c r="Q35" s="243">
        <f t="shared" si="30"/>
        <v>0</v>
      </c>
      <c r="S35" s="225">
        <f t="shared" si="1"/>
        <v>0</v>
      </c>
      <c r="T35" s="226">
        <f t="shared" si="2"/>
        <v>0</v>
      </c>
      <c r="V35" s="123"/>
      <c r="W35" s="123"/>
      <c r="X35" s="123"/>
      <c r="Y35" s="123"/>
      <c r="AA35" s="190" t="e">
        <f t="shared" si="31"/>
        <v>#VALUE!</v>
      </c>
      <c r="AB35" s="190" t="e">
        <f t="shared" si="32"/>
        <v>#VALUE!</v>
      </c>
      <c r="AC35" s="191" t="e">
        <f t="shared" ca="1" si="33"/>
        <v>#VALUE!</v>
      </c>
      <c r="AD35" s="192">
        <f t="shared" ca="1" si="14"/>
        <v>44387</v>
      </c>
      <c r="AE35" s="191" t="e">
        <f t="shared" ca="1" si="34"/>
        <v>#VALUE!</v>
      </c>
      <c r="AF35" s="190" t="e">
        <f t="shared" si="35"/>
        <v>#VALUE!</v>
      </c>
      <c r="AG35" s="190" t="e">
        <f t="shared" si="36"/>
        <v>#VALUE!</v>
      </c>
      <c r="AH35" s="190" t="e">
        <f t="shared" si="37"/>
        <v>#VALUE!</v>
      </c>
      <c r="AI35" s="190" t="e">
        <f t="shared" si="38"/>
        <v>#VALUE!</v>
      </c>
      <c r="AJ35" s="190" t="e">
        <f t="shared" si="39"/>
        <v>#VALUE!</v>
      </c>
      <c r="AK35" s="190" t="e">
        <f t="shared" si="40"/>
        <v>#VALUE!</v>
      </c>
      <c r="AL35" s="190">
        <f t="shared" si="41"/>
        <v>0</v>
      </c>
    </row>
    <row r="36" spans="1:38" ht="23.25" customHeight="1" x14ac:dyDescent="0.15">
      <c r="A36" s="260">
        <f t="shared" si="42"/>
        <v>29</v>
      </c>
      <c r="B36" s="282" t="str">
        <f t="shared" si="3"/>
        <v>A팀</v>
      </c>
      <c r="C36" s="232"/>
      <c r="D36" s="233"/>
      <c r="E36" s="248" t="str">
        <f t="shared" si="43"/>
        <v/>
      </c>
      <c r="F36" s="248"/>
      <c r="G36" s="246" t="str">
        <f t="shared" si="4"/>
        <v/>
      </c>
      <c r="H36" s="281" t="str">
        <f t="shared" si="44"/>
        <v/>
      </c>
      <c r="I36" s="265" t="str">
        <f t="shared" si="45"/>
        <v/>
      </c>
      <c r="J36" s="247" t="str">
        <f t="shared" si="5"/>
        <v/>
      </c>
      <c r="K36" s="239"/>
      <c r="L36" s="240">
        <f t="shared" si="0"/>
        <v>0</v>
      </c>
      <c r="M36" s="241">
        <f t="shared" si="6"/>
        <v>0.03</v>
      </c>
      <c r="N36" s="242">
        <f t="shared" si="27"/>
        <v>0</v>
      </c>
      <c r="O36" s="242">
        <f t="shared" si="28"/>
        <v>0</v>
      </c>
      <c r="P36" s="243">
        <f t="shared" si="29"/>
        <v>0</v>
      </c>
      <c r="Q36" s="243">
        <f t="shared" si="30"/>
        <v>0</v>
      </c>
      <c r="S36" s="225">
        <f t="shared" si="1"/>
        <v>0</v>
      </c>
      <c r="T36" s="226">
        <f t="shared" si="2"/>
        <v>0</v>
      </c>
      <c r="V36" s="123"/>
      <c r="W36" s="123"/>
      <c r="X36" s="123"/>
      <c r="Y36" s="123"/>
      <c r="AA36" s="190" t="e">
        <f t="shared" si="31"/>
        <v>#VALUE!</v>
      </c>
      <c r="AB36" s="190" t="e">
        <f t="shared" si="32"/>
        <v>#VALUE!</v>
      </c>
      <c r="AC36" s="191" t="e">
        <f t="shared" ca="1" si="33"/>
        <v>#VALUE!</v>
      </c>
      <c r="AD36" s="192">
        <f t="shared" ca="1" si="14"/>
        <v>44387</v>
      </c>
      <c r="AE36" s="191" t="e">
        <f t="shared" ca="1" si="34"/>
        <v>#VALUE!</v>
      </c>
      <c r="AF36" s="190" t="e">
        <f t="shared" si="35"/>
        <v>#VALUE!</v>
      </c>
      <c r="AG36" s="190" t="e">
        <f t="shared" si="36"/>
        <v>#VALUE!</v>
      </c>
      <c r="AH36" s="190" t="e">
        <f t="shared" si="37"/>
        <v>#VALUE!</v>
      </c>
      <c r="AI36" s="190" t="e">
        <f t="shared" si="38"/>
        <v>#VALUE!</v>
      </c>
      <c r="AJ36" s="190" t="e">
        <f t="shared" si="39"/>
        <v>#VALUE!</v>
      </c>
      <c r="AK36" s="190" t="e">
        <f t="shared" si="40"/>
        <v>#VALUE!</v>
      </c>
      <c r="AL36" s="190">
        <f t="shared" si="41"/>
        <v>0</v>
      </c>
    </row>
    <row r="37" spans="1:38" ht="23.25" customHeight="1" x14ac:dyDescent="0.15">
      <c r="A37" s="260">
        <f t="shared" si="42"/>
        <v>30</v>
      </c>
      <c r="B37" s="282" t="str">
        <f t="shared" si="3"/>
        <v>A팀</v>
      </c>
      <c r="C37" s="232"/>
      <c r="D37" s="233"/>
      <c r="E37" s="248" t="str">
        <f t="shared" si="43"/>
        <v/>
      </c>
      <c r="F37" s="248"/>
      <c r="G37" s="246" t="str">
        <f t="shared" si="4"/>
        <v/>
      </c>
      <c r="H37" s="281" t="str">
        <f t="shared" si="44"/>
        <v/>
      </c>
      <c r="I37" s="265" t="str">
        <f t="shared" si="45"/>
        <v/>
      </c>
      <c r="J37" s="247" t="str">
        <f t="shared" si="5"/>
        <v/>
      </c>
      <c r="K37" s="239"/>
      <c r="L37" s="240">
        <f t="shared" si="0"/>
        <v>0</v>
      </c>
      <c r="M37" s="241">
        <f t="shared" si="6"/>
        <v>0.03</v>
      </c>
      <c r="N37" s="242">
        <f t="shared" si="27"/>
        <v>0</v>
      </c>
      <c r="O37" s="242">
        <f t="shared" si="28"/>
        <v>0</v>
      </c>
      <c r="P37" s="243">
        <f t="shared" si="29"/>
        <v>0</v>
      </c>
      <c r="Q37" s="243">
        <f t="shared" si="30"/>
        <v>0</v>
      </c>
      <c r="S37" s="225">
        <f t="shared" si="1"/>
        <v>0</v>
      </c>
      <c r="T37" s="226">
        <f t="shared" si="2"/>
        <v>0</v>
      </c>
      <c r="V37" s="123"/>
      <c r="W37" s="123"/>
      <c r="X37" s="123"/>
      <c r="Y37" s="123"/>
      <c r="AA37" s="190" t="e">
        <f t="shared" si="31"/>
        <v>#VALUE!</v>
      </c>
      <c r="AB37" s="190" t="e">
        <f t="shared" si="32"/>
        <v>#VALUE!</v>
      </c>
      <c r="AC37" s="191" t="e">
        <f t="shared" ca="1" si="33"/>
        <v>#VALUE!</v>
      </c>
      <c r="AD37" s="192">
        <f t="shared" ca="1" si="14"/>
        <v>44387</v>
      </c>
      <c r="AE37" s="191" t="e">
        <f t="shared" ca="1" si="34"/>
        <v>#VALUE!</v>
      </c>
      <c r="AF37" s="190" t="e">
        <f t="shared" si="35"/>
        <v>#VALUE!</v>
      </c>
      <c r="AG37" s="190" t="e">
        <f t="shared" si="36"/>
        <v>#VALUE!</v>
      </c>
      <c r="AH37" s="190" t="e">
        <f t="shared" si="37"/>
        <v>#VALUE!</v>
      </c>
      <c r="AI37" s="190" t="e">
        <f t="shared" si="38"/>
        <v>#VALUE!</v>
      </c>
      <c r="AJ37" s="190" t="e">
        <f t="shared" si="39"/>
        <v>#VALUE!</v>
      </c>
      <c r="AK37" s="190" t="e">
        <f t="shared" si="40"/>
        <v>#VALUE!</v>
      </c>
      <c r="AL37" s="190">
        <f t="shared" si="41"/>
        <v>0</v>
      </c>
    </row>
    <row r="38" spans="1:38" ht="23.25" customHeight="1" x14ac:dyDescent="0.15">
      <c r="A38" s="260">
        <f t="shared" si="42"/>
        <v>31</v>
      </c>
      <c r="B38" s="282" t="str">
        <f t="shared" si="3"/>
        <v>A팀</v>
      </c>
      <c r="C38" s="232"/>
      <c r="D38" s="233"/>
      <c r="E38" s="248" t="str">
        <f t="shared" si="43"/>
        <v/>
      </c>
      <c r="F38" s="248"/>
      <c r="G38" s="246" t="str">
        <f t="shared" si="4"/>
        <v/>
      </c>
      <c r="H38" s="281" t="str">
        <f t="shared" si="44"/>
        <v/>
      </c>
      <c r="I38" s="265" t="str">
        <f t="shared" si="45"/>
        <v/>
      </c>
      <c r="J38" s="247" t="str">
        <f t="shared" si="5"/>
        <v/>
      </c>
      <c r="K38" s="239"/>
      <c r="L38" s="240">
        <f t="shared" si="0"/>
        <v>0</v>
      </c>
      <c r="M38" s="241">
        <f t="shared" si="6"/>
        <v>0.03</v>
      </c>
      <c r="N38" s="242">
        <f t="shared" si="27"/>
        <v>0</v>
      </c>
      <c r="O38" s="242">
        <f t="shared" si="28"/>
        <v>0</v>
      </c>
      <c r="P38" s="243">
        <f t="shared" si="29"/>
        <v>0</v>
      </c>
      <c r="Q38" s="243">
        <f t="shared" si="30"/>
        <v>0</v>
      </c>
      <c r="S38" s="225">
        <f t="shared" si="1"/>
        <v>0</v>
      </c>
      <c r="T38" s="226">
        <f t="shared" si="2"/>
        <v>0</v>
      </c>
      <c r="V38" s="123"/>
      <c r="W38" s="123"/>
      <c r="X38" s="123"/>
      <c r="Y38" s="123"/>
      <c r="AA38" s="190" t="e">
        <f t="shared" si="31"/>
        <v>#VALUE!</v>
      </c>
      <c r="AB38" s="190" t="e">
        <f t="shared" si="32"/>
        <v>#VALUE!</v>
      </c>
      <c r="AC38" s="191" t="e">
        <f t="shared" ca="1" si="33"/>
        <v>#VALUE!</v>
      </c>
      <c r="AD38" s="192">
        <f t="shared" ca="1" si="14"/>
        <v>44387</v>
      </c>
      <c r="AE38" s="191" t="e">
        <f t="shared" ca="1" si="34"/>
        <v>#VALUE!</v>
      </c>
      <c r="AF38" s="190" t="e">
        <f t="shared" si="35"/>
        <v>#VALUE!</v>
      </c>
      <c r="AG38" s="190" t="e">
        <f t="shared" si="36"/>
        <v>#VALUE!</v>
      </c>
      <c r="AH38" s="190" t="e">
        <f t="shared" si="37"/>
        <v>#VALUE!</v>
      </c>
      <c r="AI38" s="190" t="e">
        <f t="shared" si="38"/>
        <v>#VALUE!</v>
      </c>
      <c r="AJ38" s="190" t="e">
        <f t="shared" si="39"/>
        <v>#VALUE!</v>
      </c>
      <c r="AK38" s="190" t="e">
        <f t="shared" si="40"/>
        <v>#VALUE!</v>
      </c>
      <c r="AL38" s="190">
        <f t="shared" si="41"/>
        <v>0</v>
      </c>
    </row>
    <row r="39" spans="1:38" ht="23.25" customHeight="1" x14ac:dyDescent="0.15">
      <c r="A39" s="260">
        <f t="shared" si="42"/>
        <v>32</v>
      </c>
      <c r="B39" s="282" t="str">
        <f t="shared" si="3"/>
        <v>A팀</v>
      </c>
      <c r="C39" s="232"/>
      <c r="D39" s="233"/>
      <c r="E39" s="248" t="str">
        <f t="shared" si="43"/>
        <v/>
      </c>
      <c r="F39" s="248"/>
      <c r="G39" s="246" t="str">
        <f t="shared" si="4"/>
        <v/>
      </c>
      <c r="H39" s="281" t="str">
        <f t="shared" si="44"/>
        <v/>
      </c>
      <c r="I39" s="265" t="str">
        <f t="shared" si="45"/>
        <v/>
      </c>
      <c r="J39" s="247" t="str">
        <f t="shared" si="5"/>
        <v/>
      </c>
      <c r="K39" s="239"/>
      <c r="L39" s="240">
        <f t="shared" si="0"/>
        <v>0</v>
      </c>
      <c r="M39" s="241">
        <f t="shared" si="6"/>
        <v>0.03</v>
      </c>
      <c r="N39" s="242">
        <f t="shared" si="27"/>
        <v>0</v>
      </c>
      <c r="O39" s="242">
        <f t="shared" si="28"/>
        <v>0</v>
      </c>
      <c r="P39" s="243">
        <f t="shared" si="29"/>
        <v>0</v>
      </c>
      <c r="Q39" s="243">
        <f t="shared" si="30"/>
        <v>0</v>
      </c>
      <c r="S39" s="225">
        <f t="shared" si="1"/>
        <v>0</v>
      </c>
      <c r="T39" s="226">
        <f t="shared" si="2"/>
        <v>0</v>
      </c>
      <c r="V39" s="123"/>
      <c r="W39" s="123"/>
      <c r="X39" s="123"/>
      <c r="Y39" s="123"/>
      <c r="AA39" s="190" t="e">
        <f t="shared" si="31"/>
        <v>#VALUE!</v>
      </c>
      <c r="AB39" s="190" t="e">
        <f t="shared" si="32"/>
        <v>#VALUE!</v>
      </c>
      <c r="AC39" s="191" t="e">
        <f t="shared" ca="1" si="33"/>
        <v>#VALUE!</v>
      </c>
      <c r="AD39" s="192">
        <f t="shared" ca="1" si="14"/>
        <v>44387</v>
      </c>
      <c r="AE39" s="191" t="e">
        <f t="shared" ca="1" si="34"/>
        <v>#VALUE!</v>
      </c>
      <c r="AF39" s="190" t="e">
        <f t="shared" si="35"/>
        <v>#VALUE!</v>
      </c>
      <c r="AG39" s="190" t="e">
        <f t="shared" si="36"/>
        <v>#VALUE!</v>
      </c>
      <c r="AH39" s="190" t="e">
        <f t="shared" si="37"/>
        <v>#VALUE!</v>
      </c>
      <c r="AI39" s="190" t="e">
        <f t="shared" si="38"/>
        <v>#VALUE!</v>
      </c>
      <c r="AJ39" s="190" t="e">
        <f t="shared" si="39"/>
        <v>#VALUE!</v>
      </c>
      <c r="AK39" s="190" t="e">
        <f t="shared" si="40"/>
        <v>#VALUE!</v>
      </c>
      <c r="AL39" s="190">
        <f t="shared" si="41"/>
        <v>0</v>
      </c>
    </row>
    <row r="40" spans="1:38" ht="23.25" customHeight="1" x14ac:dyDescent="0.15">
      <c r="A40" s="260">
        <f t="shared" si="42"/>
        <v>33</v>
      </c>
      <c r="B40" s="282" t="str">
        <f t="shared" si="3"/>
        <v>A팀</v>
      </c>
      <c r="C40" s="232"/>
      <c r="D40" s="233"/>
      <c r="E40" s="248" t="str">
        <f t="shared" si="43"/>
        <v/>
      </c>
      <c r="F40" s="248"/>
      <c r="G40" s="246" t="str">
        <f t="shared" si="4"/>
        <v/>
      </c>
      <c r="H40" s="281" t="str">
        <f t="shared" si="44"/>
        <v/>
      </c>
      <c r="I40" s="265" t="str">
        <f t="shared" si="45"/>
        <v/>
      </c>
      <c r="J40" s="247" t="str">
        <f t="shared" si="5"/>
        <v/>
      </c>
      <c r="K40" s="239"/>
      <c r="L40" s="240">
        <f t="shared" si="0"/>
        <v>0</v>
      </c>
      <c r="M40" s="241">
        <f t="shared" si="6"/>
        <v>0.03</v>
      </c>
      <c r="N40" s="242">
        <f t="shared" si="27"/>
        <v>0</v>
      </c>
      <c r="O40" s="242">
        <f t="shared" si="28"/>
        <v>0</v>
      </c>
      <c r="P40" s="243">
        <f t="shared" si="29"/>
        <v>0</v>
      </c>
      <c r="Q40" s="243">
        <f t="shared" si="30"/>
        <v>0</v>
      </c>
      <c r="S40" s="225">
        <f t="shared" si="1"/>
        <v>0</v>
      </c>
      <c r="T40" s="226">
        <f t="shared" si="2"/>
        <v>0</v>
      </c>
      <c r="V40" s="123"/>
      <c r="W40" s="123"/>
      <c r="X40" s="123"/>
      <c r="Y40" s="123"/>
      <c r="AA40" s="190" t="e">
        <f t="shared" si="31"/>
        <v>#VALUE!</v>
      </c>
      <c r="AB40" s="190" t="e">
        <f t="shared" si="32"/>
        <v>#VALUE!</v>
      </c>
      <c r="AC40" s="191" t="e">
        <f t="shared" ca="1" si="33"/>
        <v>#VALUE!</v>
      </c>
      <c r="AD40" s="192">
        <f t="shared" ca="1" si="14"/>
        <v>44387</v>
      </c>
      <c r="AE40" s="191" t="e">
        <f t="shared" ca="1" si="34"/>
        <v>#VALUE!</v>
      </c>
      <c r="AF40" s="190" t="e">
        <f t="shared" si="35"/>
        <v>#VALUE!</v>
      </c>
      <c r="AG40" s="190" t="e">
        <f t="shared" si="36"/>
        <v>#VALUE!</v>
      </c>
      <c r="AH40" s="190" t="e">
        <f t="shared" si="37"/>
        <v>#VALUE!</v>
      </c>
      <c r="AI40" s="190" t="e">
        <f t="shared" si="38"/>
        <v>#VALUE!</v>
      </c>
      <c r="AJ40" s="190" t="e">
        <f t="shared" si="39"/>
        <v>#VALUE!</v>
      </c>
      <c r="AK40" s="190" t="e">
        <f t="shared" si="40"/>
        <v>#VALUE!</v>
      </c>
      <c r="AL40" s="190">
        <f t="shared" si="41"/>
        <v>0</v>
      </c>
    </row>
    <row r="41" spans="1:38" ht="23.25" customHeight="1" x14ac:dyDescent="0.15">
      <c r="A41" s="260">
        <f t="shared" si="42"/>
        <v>34</v>
      </c>
      <c r="B41" s="282" t="str">
        <f t="shared" si="3"/>
        <v>A팀</v>
      </c>
      <c r="C41" s="232"/>
      <c r="D41" s="233"/>
      <c r="E41" s="248" t="str">
        <f t="shared" si="43"/>
        <v/>
      </c>
      <c r="F41" s="248"/>
      <c r="G41" s="246" t="str">
        <f t="shared" si="4"/>
        <v/>
      </c>
      <c r="H41" s="281" t="str">
        <f t="shared" si="44"/>
        <v/>
      </c>
      <c r="I41" s="265" t="str">
        <f t="shared" si="45"/>
        <v/>
      </c>
      <c r="J41" s="247" t="str">
        <f t="shared" si="5"/>
        <v/>
      </c>
      <c r="K41" s="239"/>
      <c r="L41" s="240">
        <f t="shared" si="0"/>
        <v>0</v>
      </c>
      <c r="M41" s="241">
        <f t="shared" si="6"/>
        <v>0.03</v>
      </c>
      <c r="N41" s="242">
        <f t="shared" si="27"/>
        <v>0</v>
      </c>
      <c r="O41" s="242">
        <f t="shared" si="28"/>
        <v>0</v>
      </c>
      <c r="P41" s="243">
        <f t="shared" si="29"/>
        <v>0</v>
      </c>
      <c r="Q41" s="243">
        <f t="shared" si="30"/>
        <v>0</v>
      </c>
      <c r="S41" s="225">
        <f t="shared" si="1"/>
        <v>0</v>
      </c>
      <c r="T41" s="226">
        <f t="shared" si="2"/>
        <v>0</v>
      </c>
      <c r="V41" s="123"/>
      <c r="W41" s="123"/>
      <c r="X41" s="123"/>
      <c r="Y41" s="123"/>
      <c r="AA41" s="190" t="e">
        <f t="shared" si="31"/>
        <v>#VALUE!</v>
      </c>
      <c r="AB41" s="190" t="e">
        <f t="shared" si="32"/>
        <v>#VALUE!</v>
      </c>
      <c r="AC41" s="191" t="e">
        <f t="shared" ca="1" si="33"/>
        <v>#VALUE!</v>
      </c>
      <c r="AD41" s="192">
        <f t="shared" ca="1" si="14"/>
        <v>44387</v>
      </c>
      <c r="AE41" s="191" t="e">
        <f t="shared" ca="1" si="34"/>
        <v>#VALUE!</v>
      </c>
      <c r="AF41" s="190" t="e">
        <f t="shared" si="35"/>
        <v>#VALUE!</v>
      </c>
      <c r="AG41" s="190" t="e">
        <f t="shared" si="36"/>
        <v>#VALUE!</v>
      </c>
      <c r="AH41" s="190" t="e">
        <f t="shared" si="37"/>
        <v>#VALUE!</v>
      </c>
      <c r="AI41" s="190" t="e">
        <f t="shared" si="38"/>
        <v>#VALUE!</v>
      </c>
      <c r="AJ41" s="190" t="e">
        <f t="shared" si="39"/>
        <v>#VALUE!</v>
      </c>
      <c r="AK41" s="190" t="e">
        <f t="shared" si="40"/>
        <v>#VALUE!</v>
      </c>
      <c r="AL41" s="190">
        <f t="shared" si="41"/>
        <v>0</v>
      </c>
    </row>
    <row r="42" spans="1:38" ht="23.25" customHeight="1" x14ac:dyDescent="0.15">
      <c r="A42" s="260">
        <f t="shared" si="42"/>
        <v>35</v>
      </c>
      <c r="B42" s="282" t="str">
        <f t="shared" si="3"/>
        <v>A팀</v>
      </c>
      <c r="C42" s="232"/>
      <c r="D42" s="233"/>
      <c r="E42" s="248" t="str">
        <f t="shared" si="43"/>
        <v/>
      </c>
      <c r="F42" s="248"/>
      <c r="G42" s="246" t="str">
        <f t="shared" si="4"/>
        <v/>
      </c>
      <c r="H42" s="281" t="str">
        <f t="shared" si="44"/>
        <v/>
      </c>
      <c r="I42" s="265" t="str">
        <f t="shared" si="45"/>
        <v/>
      </c>
      <c r="J42" s="247" t="str">
        <f t="shared" si="5"/>
        <v/>
      </c>
      <c r="K42" s="239"/>
      <c r="L42" s="240">
        <f t="shared" si="0"/>
        <v>0</v>
      </c>
      <c r="M42" s="241">
        <f t="shared" si="6"/>
        <v>0.03</v>
      </c>
      <c r="N42" s="242">
        <f t="shared" si="27"/>
        <v>0</v>
      </c>
      <c r="O42" s="242">
        <f t="shared" si="28"/>
        <v>0</v>
      </c>
      <c r="P42" s="243">
        <f t="shared" si="29"/>
        <v>0</v>
      </c>
      <c r="Q42" s="243">
        <f t="shared" si="30"/>
        <v>0</v>
      </c>
      <c r="S42" s="225">
        <f t="shared" si="1"/>
        <v>0</v>
      </c>
      <c r="T42" s="226">
        <f t="shared" si="2"/>
        <v>0</v>
      </c>
      <c r="V42" s="123"/>
      <c r="W42" s="123"/>
      <c r="X42" s="123"/>
      <c r="Y42" s="123"/>
      <c r="AA42" s="190" t="e">
        <f t="shared" si="31"/>
        <v>#VALUE!</v>
      </c>
      <c r="AB42" s="190" t="e">
        <f t="shared" si="32"/>
        <v>#VALUE!</v>
      </c>
      <c r="AC42" s="191" t="e">
        <f t="shared" ca="1" si="33"/>
        <v>#VALUE!</v>
      </c>
      <c r="AD42" s="192">
        <f t="shared" ca="1" si="14"/>
        <v>44387</v>
      </c>
      <c r="AE42" s="191" t="e">
        <f t="shared" ca="1" si="34"/>
        <v>#VALUE!</v>
      </c>
      <c r="AF42" s="190" t="e">
        <f t="shared" si="35"/>
        <v>#VALUE!</v>
      </c>
      <c r="AG42" s="190" t="e">
        <f t="shared" si="36"/>
        <v>#VALUE!</v>
      </c>
      <c r="AH42" s="190" t="e">
        <f t="shared" si="37"/>
        <v>#VALUE!</v>
      </c>
      <c r="AI42" s="190" t="e">
        <f t="shared" si="38"/>
        <v>#VALUE!</v>
      </c>
      <c r="AJ42" s="190" t="e">
        <f t="shared" si="39"/>
        <v>#VALUE!</v>
      </c>
      <c r="AK42" s="190" t="e">
        <f t="shared" si="40"/>
        <v>#VALUE!</v>
      </c>
      <c r="AL42" s="190">
        <f t="shared" si="41"/>
        <v>0</v>
      </c>
    </row>
    <row r="43" spans="1:38" ht="23.25" customHeight="1" x14ac:dyDescent="0.15">
      <c r="A43" s="260">
        <f t="shared" si="42"/>
        <v>36</v>
      </c>
      <c r="B43" s="282" t="str">
        <f t="shared" si="3"/>
        <v>A팀</v>
      </c>
      <c r="C43" s="232"/>
      <c r="D43" s="233"/>
      <c r="E43" s="248" t="str">
        <f t="shared" si="43"/>
        <v/>
      </c>
      <c r="F43" s="248"/>
      <c r="G43" s="246" t="str">
        <f t="shared" si="4"/>
        <v/>
      </c>
      <c r="H43" s="281" t="str">
        <f t="shared" si="44"/>
        <v/>
      </c>
      <c r="I43" s="265" t="str">
        <f t="shared" si="45"/>
        <v/>
      </c>
      <c r="J43" s="247" t="str">
        <f t="shared" si="5"/>
        <v/>
      </c>
      <c r="K43" s="239"/>
      <c r="L43" s="240">
        <f t="shared" si="0"/>
        <v>0</v>
      </c>
      <c r="M43" s="241">
        <f t="shared" si="6"/>
        <v>0.03</v>
      </c>
      <c r="N43" s="242">
        <f t="shared" si="27"/>
        <v>0</v>
      </c>
      <c r="O43" s="242">
        <f t="shared" si="28"/>
        <v>0</v>
      </c>
      <c r="P43" s="243">
        <f t="shared" si="29"/>
        <v>0</v>
      </c>
      <c r="Q43" s="243">
        <f t="shared" si="30"/>
        <v>0</v>
      </c>
      <c r="S43" s="225">
        <f t="shared" si="1"/>
        <v>0</v>
      </c>
      <c r="T43" s="226">
        <f t="shared" si="2"/>
        <v>0</v>
      </c>
      <c r="V43" s="123"/>
      <c r="W43" s="123"/>
      <c r="X43" s="123"/>
      <c r="Y43" s="123"/>
      <c r="AA43" s="190" t="e">
        <f t="shared" si="31"/>
        <v>#VALUE!</v>
      </c>
      <c r="AB43" s="190" t="e">
        <f t="shared" si="32"/>
        <v>#VALUE!</v>
      </c>
      <c r="AC43" s="191" t="e">
        <f t="shared" ca="1" si="33"/>
        <v>#VALUE!</v>
      </c>
      <c r="AD43" s="192">
        <f t="shared" ca="1" si="14"/>
        <v>44387</v>
      </c>
      <c r="AE43" s="191" t="e">
        <f t="shared" ca="1" si="34"/>
        <v>#VALUE!</v>
      </c>
      <c r="AF43" s="190" t="e">
        <f t="shared" si="35"/>
        <v>#VALUE!</v>
      </c>
      <c r="AG43" s="190" t="e">
        <f t="shared" si="36"/>
        <v>#VALUE!</v>
      </c>
      <c r="AH43" s="190" t="e">
        <f t="shared" si="37"/>
        <v>#VALUE!</v>
      </c>
      <c r="AI43" s="190" t="e">
        <f t="shared" si="38"/>
        <v>#VALUE!</v>
      </c>
      <c r="AJ43" s="190" t="e">
        <f t="shared" si="39"/>
        <v>#VALUE!</v>
      </c>
      <c r="AK43" s="190" t="e">
        <f t="shared" si="40"/>
        <v>#VALUE!</v>
      </c>
      <c r="AL43" s="190">
        <f t="shared" si="41"/>
        <v>0</v>
      </c>
    </row>
    <row r="44" spans="1:38" ht="23.25" customHeight="1" x14ac:dyDescent="0.15">
      <c r="A44" s="260">
        <f t="shared" si="42"/>
        <v>37</v>
      </c>
      <c r="B44" s="282" t="str">
        <f t="shared" si="3"/>
        <v>A팀</v>
      </c>
      <c r="C44" s="232"/>
      <c r="D44" s="233"/>
      <c r="E44" s="248" t="str">
        <f t="shared" si="43"/>
        <v/>
      </c>
      <c r="F44" s="248"/>
      <c r="G44" s="246" t="str">
        <f t="shared" si="4"/>
        <v/>
      </c>
      <c r="H44" s="281" t="str">
        <f t="shared" si="44"/>
        <v/>
      </c>
      <c r="I44" s="265" t="str">
        <f t="shared" si="45"/>
        <v/>
      </c>
      <c r="J44" s="247" t="str">
        <f t="shared" si="5"/>
        <v/>
      </c>
      <c r="K44" s="239"/>
      <c r="L44" s="240">
        <f t="shared" si="0"/>
        <v>0</v>
      </c>
      <c r="M44" s="241">
        <f t="shared" si="6"/>
        <v>0.03</v>
      </c>
      <c r="N44" s="242">
        <f t="shared" si="27"/>
        <v>0</v>
      </c>
      <c r="O44" s="242">
        <f t="shared" si="28"/>
        <v>0</v>
      </c>
      <c r="P44" s="243">
        <f t="shared" si="29"/>
        <v>0</v>
      </c>
      <c r="Q44" s="243">
        <f t="shared" si="30"/>
        <v>0</v>
      </c>
      <c r="S44" s="225">
        <f t="shared" si="1"/>
        <v>0</v>
      </c>
      <c r="T44" s="226">
        <f t="shared" si="2"/>
        <v>0</v>
      </c>
      <c r="V44" s="123"/>
      <c r="W44" s="123"/>
      <c r="X44" s="123"/>
      <c r="Y44" s="123"/>
      <c r="AA44" s="190" t="e">
        <f t="shared" si="31"/>
        <v>#VALUE!</v>
      </c>
      <c r="AB44" s="190" t="e">
        <f t="shared" si="32"/>
        <v>#VALUE!</v>
      </c>
      <c r="AC44" s="191" t="e">
        <f t="shared" ca="1" si="33"/>
        <v>#VALUE!</v>
      </c>
      <c r="AD44" s="192">
        <f t="shared" ca="1" si="14"/>
        <v>44387</v>
      </c>
      <c r="AE44" s="191" t="e">
        <f t="shared" ca="1" si="34"/>
        <v>#VALUE!</v>
      </c>
      <c r="AF44" s="190" t="e">
        <f t="shared" si="35"/>
        <v>#VALUE!</v>
      </c>
      <c r="AG44" s="190" t="e">
        <f t="shared" si="36"/>
        <v>#VALUE!</v>
      </c>
      <c r="AH44" s="190" t="e">
        <f t="shared" si="37"/>
        <v>#VALUE!</v>
      </c>
      <c r="AI44" s="190" t="e">
        <f t="shared" si="38"/>
        <v>#VALUE!</v>
      </c>
      <c r="AJ44" s="190" t="e">
        <f t="shared" si="39"/>
        <v>#VALUE!</v>
      </c>
      <c r="AK44" s="190" t="e">
        <f t="shared" si="40"/>
        <v>#VALUE!</v>
      </c>
      <c r="AL44" s="190">
        <f t="shared" si="41"/>
        <v>0</v>
      </c>
    </row>
    <row r="45" spans="1:38" ht="23.25" customHeight="1" x14ac:dyDescent="0.15">
      <c r="A45" s="260">
        <f t="shared" si="42"/>
        <v>38</v>
      </c>
      <c r="B45" s="282" t="str">
        <f t="shared" si="3"/>
        <v>A팀</v>
      </c>
      <c r="C45" s="232"/>
      <c r="D45" s="233"/>
      <c r="E45" s="248" t="str">
        <f t="shared" si="43"/>
        <v/>
      </c>
      <c r="F45" s="248"/>
      <c r="G45" s="246" t="str">
        <f t="shared" si="4"/>
        <v/>
      </c>
      <c r="H45" s="281" t="str">
        <f t="shared" si="44"/>
        <v/>
      </c>
      <c r="I45" s="265" t="str">
        <f t="shared" si="45"/>
        <v/>
      </c>
      <c r="J45" s="247" t="str">
        <f t="shared" si="5"/>
        <v/>
      </c>
      <c r="K45" s="239"/>
      <c r="L45" s="240">
        <f t="shared" si="0"/>
        <v>0</v>
      </c>
      <c r="M45" s="241">
        <f t="shared" si="6"/>
        <v>0.03</v>
      </c>
      <c r="N45" s="242">
        <f t="shared" si="27"/>
        <v>0</v>
      </c>
      <c r="O45" s="242">
        <f t="shared" si="28"/>
        <v>0</v>
      </c>
      <c r="P45" s="243">
        <f t="shared" si="29"/>
        <v>0</v>
      </c>
      <c r="Q45" s="243">
        <f t="shared" si="30"/>
        <v>0</v>
      </c>
      <c r="S45" s="225">
        <f t="shared" si="1"/>
        <v>0</v>
      </c>
      <c r="T45" s="226">
        <f t="shared" si="2"/>
        <v>0</v>
      </c>
      <c r="V45" s="123"/>
      <c r="W45" s="123"/>
      <c r="X45" s="123"/>
      <c r="Y45" s="123"/>
      <c r="AA45" s="190" t="e">
        <f t="shared" si="31"/>
        <v>#VALUE!</v>
      </c>
      <c r="AB45" s="190" t="e">
        <f t="shared" si="32"/>
        <v>#VALUE!</v>
      </c>
      <c r="AC45" s="191" t="e">
        <f t="shared" ca="1" si="33"/>
        <v>#VALUE!</v>
      </c>
      <c r="AD45" s="192">
        <f t="shared" ca="1" si="14"/>
        <v>44387</v>
      </c>
      <c r="AE45" s="191" t="e">
        <f t="shared" ca="1" si="34"/>
        <v>#VALUE!</v>
      </c>
      <c r="AF45" s="190" t="e">
        <f t="shared" si="35"/>
        <v>#VALUE!</v>
      </c>
      <c r="AG45" s="190" t="e">
        <f t="shared" si="36"/>
        <v>#VALUE!</v>
      </c>
      <c r="AH45" s="190" t="e">
        <f t="shared" si="37"/>
        <v>#VALUE!</v>
      </c>
      <c r="AI45" s="190" t="e">
        <f t="shared" si="38"/>
        <v>#VALUE!</v>
      </c>
      <c r="AJ45" s="190" t="e">
        <f t="shared" si="39"/>
        <v>#VALUE!</v>
      </c>
      <c r="AK45" s="190" t="e">
        <f t="shared" si="40"/>
        <v>#VALUE!</v>
      </c>
      <c r="AL45" s="190">
        <f t="shared" si="41"/>
        <v>0</v>
      </c>
    </row>
    <row r="46" spans="1:38" ht="23.25" customHeight="1" x14ac:dyDescent="0.15">
      <c r="A46" s="260">
        <f t="shared" si="42"/>
        <v>39</v>
      </c>
      <c r="B46" s="282" t="str">
        <f t="shared" si="3"/>
        <v>A팀</v>
      </c>
      <c r="C46" s="232"/>
      <c r="D46" s="233"/>
      <c r="E46" s="248" t="str">
        <f t="shared" si="43"/>
        <v/>
      </c>
      <c r="F46" s="248"/>
      <c r="G46" s="246" t="str">
        <f t="shared" si="4"/>
        <v/>
      </c>
      <c r="H46" s="281" t="str">
        <f t="shared" si="44"/>
        <v/>
      </c>
      <c r="I46" s="265" t="str">
        <f t="shared" si="45"/>
        <v/>
      </c>
      <c r="J46" s="247" t="str">
        <f t="shared" si="5"/>
        <v/>
      </c>
      <c r="K46" s="239"/>
      <c r="L46" s="240">
        <f t="shared" si="0"/>
        <v>0</v>
      </c>
      <c r="M46" s="241">
        <f t="shared" si="6"/>
        <v>0.03</v>
      </c>
      <c r="N46" s="242">
        <f t="shared" si="27"/>
        <v>0</v>
      </c>
      <c r="O46" s="242">
        <f t="shared" si="28"/>
        <v>0</v>
      </c>
      <c r="P46" s="243">
        <f t="shared" si="29"/>
        <v>0</v>
      </c>
      <c r="Q46" s="243">
        <f t="shared" si="30"/>
        <v>0</v>
      </c>
      <c r="S46" s="225">
        <f t="shared" si="1"/>
        <v>0</v>
      </c>
      <c r="T46" s="226">
        <f t="shared" si="2"/>
        <v>0</v>
      </c>
      <c r="V46" s="123"/>
      <c r="W46" s="123"/>
      <c r="X46" s="123"/>
      <c r="Y46" s="123"/>
      <c r="AA46" s="190" t="e">
        <f t="shared" si="31"/>
        <v>#VALUE!</v>
      </c>
      <c r="AB46" s="190" t="e">
        <f t="shared" si="32"/>
        <v>#VALUE!</v>
      </c>
      <c r="AC46" s="191" t="e">
        <f t="shared" ca="1" si="33"/>
        <v>#VALUE!</v>
      </c>
      <c r="AD46" s="192">
        <f t="shared" ca="1" si="14"/>
        <v>44387</v>
      </c>
      <c r="AE46" s="191" t="e">
        <f t="shared" ca="1" si="34"/>
        <v>#VALUE!</v>
      </c>
      <c r="AF46" s="190" t="e">
        <f t="shared" si="35"/>
        <v>#VALUE!</v>
      </c>
      <c r="AG46" s="190" t="e">
        <f t="shared" si="36"/>
        <v>#VALUE!</v>
      </c>
      <c r="AH46" s="190" t="e">
        <f t="shared" si="37"/>
        <v>#VALUE!</v>
      </c>
      <c r="AI46" s="190" t="e">
        <f t="shared" si="38"/>
        <v>#VALUE!</v>
      </c>
      <c r="AJ46" s="190" t="e">
        <f t="shared" si="39"/>
        <v>#VALUE!</v>
      </c>
      <c r="AK46" s="190" t="e">
        <f t="shared" si="40"/>
        <v>#VALUE!</v>
      </c>
      <c r="AL46" s="190">
        <f t="shared" si="41"/>
        <v>0</v>
      </c>
    </row>
    <row r="47" spans="1:38" ht="23.25" customHeight="1" x14ac:dyDescent="0.15">
      <c r="A47" s="260">
        <f t="shared" si="42"/>
        <v>40</v>
      </c>
      <c r="B47" s="282" t="str">
        <f t="shared" si="3"/>
        <v>A팀</v>
      </c>
      <c r="C47" s="232"/>
      <c r="D47" s="233"/>
      <c r="E47" s="248" t="str">
        <f t="shared" si="43"/>
        <v/>
      </c>
      <c r="F47" s="248"/>
      <c r="G47" s="246" t="str">
        <f t="shared" si="4"/>
        <v/>
      </c>
      <c r="H47" s="281" t="str">
        <f t="shared" si="44"/>
        <v/>
      </c>
      <c r="I47" s="265" t="str">
        <f t="shared" si="45"/>
        <v/>
      </c>
      <c r="J47" s="247" t="str">
        <f t="shared" si="5"/>
        <v/>
      </c>
      <c r="K47" s="239"/>
      <c r="L47" s="240">
        <f t="shared" si="0"/>
        <v>0</v>
      </c>
      <c r="M47" s="241">
        <f t="shared" si="6"/>
        <v>0.03</v>
      </c>
      <c r="N47" s="242">
        <f t="shared" si="27"/>
        <v>0</v>
      </c>
      <c r="O47" s="242">
        <f t="shared" si="28"/>
        <v>0</v>
      </c>
      <c r="P47" s="243">
        <f t="shared" si="29"/>
        <v>0</v>
      </c>
      <c r="Q47" s="243">
        <f t="shared" si="30"/>
        <v>0</v>
      </c>
      <c r="S47" s="225">
        <f t="shared" si="1"/>
        <v>0</v>
      </c>
      <c r="T47" s="226">
        <f t="shared" si="2"/>
        <v>0</v>
      </c>
      <c r="V47" s="123"/>
      <c r="W47" s="123"/>
      <c r="X47" s="123"/>
      <c r="Y47" s="123"/>
      <c r="AA47" s="190" t="e">
        <f t="shared" si="31"/>
        <v>#VALUE!</v>
      </c>
      <c r="AB47" s="190" t="e">
        <f t="shared" si="32"/>
        <v>#VALUE!</v>
      </c>
      <c r="AC47" s="191" t="e">
        <f t="shared" ca="1" si="33"/>
        <v>#VALUE!</v>
      </c>
      <c r="AD47" s="192">
        <f t="shared" ca="1" si="14"/>
        <v>44387</v>
      </c>
      <c r="AE47" s="191" t="e">
        <f t="shared" ca="1" si="34"/>
        <v>#VALUE!</v>
      </c>
      <c r="AF47" s="190" t="e">
        <f t="shared" si="35"/>
        <v>#VALUE!</v>
      </c>
      <c r="AG47" s="190" t="e">
        <f t="shared" si="36"/>
        <v>#VALUE!</v>
      </c>
      <c r="AH47" s="190" t="e">
        <f t="shared" si="37"/>
        <v>#VALUE!</v>
      </c>
      <c r="AI47" s="190" t="e">
        <f t="shared" si="38"/>
        <v>#VALUE!</v>
      </c>
      <c r="AJ47" s="190" t="e">
        <f t="shared" si="39"/>
        <v>#VALUE!</v>
      </c>
      <c r="AK47" s="190" t="e">
        <f t="shared" si="40"/>
        <v>#VALUE!</v>
      </c>
      <c r="AL47" s="190">
        <f t="shared" si="41"/>
        <v>0</v>
      </c>
    </row>
    <row r="48" spans="1:38" ht="23.25" customHeight="1" x14ac:dyDescent="0.15">
      <c r="A48" s="260">
        <f t="shared" si="42"/>
        <v>41</v>
      </c>
      <c r="B48" s="282" t="str">
        <f t="shared" si="3"/>
        <v>A팀</v>
      </c>
      <c r="C48" s="232"/>
      <c r="D48" s="233"/>
      <c r="E48" s="232"/>
      <c r="F48" s="232"/>
      <c r="G48" s="246" t="str">
        <f t="shared" si="4"/>
        <v/>
      </c>
      <c r="H48" s="281"/>
      <c r="I48" s="265"/>
      <c r="J48" s="247" t="str">
        <f t="shared" si="5"/>
        <v>토</v>
      </c>
      <c r="K48" s="239"/>
      <c r="L48" s="240">
        <f t="shared" si="0"/>
        <v>0</v>
      </c>
      <c r="M48" s="241">
        <f>$M$7</f>
        <v>0.03</v>
      </c>
      <c r="N48" s="242">
        <f>IF(L48&gt;33330,TRUNC(L48*$M$7,-1),0)</f>
        <v>0</v>
      </c>
      <c r="O48" s="242">
        <f>TRUNC(N48*10%,-1)</f>
        <v>0</v>
      </c>
      <c r="P48" s="243">
        <f>SUM(N48:O48)</f>
        <v>0</v>
      </c>
      <c r="Q48" s="243">
        <f>L48-P48</f>
        <v>0</v>
      </c>
      <c r="S48" s="225">
        <f t="shared" si="1"/>
        <v>0</v>
      </c>
      <c r="T48" s="226">
        <f t="shared" si="2"/>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4"/>
        <v/>
      </c>
      <c r="H49" s="281" t="str">
        <f>IF(C49="","",$H$8)</f>
        <v/>
      </c>
      <c r="I49" s="265" t="str">
        <f>IF(C49="","",$I$8)</f>
        <v/>
      </c>
      <c r="J49" s="247" t="str">
        <f t="shared" si="5"/>
        <v/>
      </c>
      <c r="K49" s="239"/>
      <c r="L49" s="240">
        <f t="shared" si="0"/>
        <v>0</v>
      </c>
      <c r="M49" s="241">
        <f t="shared" si="6"/>
        <v>0.03</v>
      </c>
      <c r="N49" s="242">
        <f t="shared" ref="N49:N67" si="46">IF(L49&gt;33330,TRUNC(L49*$M$7,-1),0)</f>
        <v>0</v>
      </c>
      <c r="O49" s="242">
        <f t="shared" ref="O49:O67" si="47">TRUNC(N49*10%,-1)</f>
        <v>0</v>
      </c>
      <c r="P49" s="243">
        <f t="shared" ref="P49:P67" si="48">SUM(N49:O49)</f>
        <v>0</v>
      </c>
      <c r="Q49" s="243">
        <f t="shared" ref="Q49:Q67" si="49">L49-P49</f>
        <v>0</v>
      </c>
      <c r="S49" s="225">
        <f t="shared" si="1"/>
        <v>0</v>
      </c>
      <c r="T49" s="226">
        <f t="shared" si="2"/>
        <v>0</v>
      </c>
      <c r="V49" s="123"/>
      <c r="W49" s="123"/>
      <c r="X49" s="123"/>
      <c r="Y49" s="123"/>
      <c r="AA49" s="190" t="e">
        <f t="shared" ref="AA49:AA67" si="50">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1">IF(INT(RIGHT(D49,1))=AA49,"OK","주민오류")</f>
        <v>#VALUE!</v>
      </c>
      <c r="AC49" s="191" t="e">
        <f t="shared" ref="AC49:AC67" ca="1" si="52">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3">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4">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5">CHOOSE(14-LEN(CLEAN(D49)),MID(D49,7,1),MID(D49,6,1),MID(D49,5,1),MID(D49,4,1))</f>
        <v>#VALUE!</v>
      </c>
      <c r="AH49" s="190" t="e">
        <f t="shared" ref="AH49:AH67" si="56">CHOOSE(AG49,"내국인","내국인","내국인","내국인","외국인","외국인","외국인","외국인")</f>
        <v>#VALUE!</v>
      </c>
      <c r="AI49" s="190" t="e">
        <f t="shared" ref="AI49:AI67" si="57">IF(AH49="외국인","고용허가체크","")</f>
        <v>#VALUE!</v>
      </c>
      <c r="AJ49" s="190" t="e">
        <f t="shared" ref="AJ49:AJ67" si="58">IF(LEN(CLEAN(D49))=12,MOD(MID(D49,7,1)*10+MID(D49,8,1),2),MOD(MID(D49,8,1)*10+MID(D49,9,1),2))</f>
        <v>#VALUE!</v>
      </c>
      <c r="AK49" s="190" t="e">
        <f t="shared" ref="AK49:AK67" si="59">IF(AJ49=0,"OK","")</f>
        <v>#VALUE!</v>
      </c>
      <c r="AL49" s="190">
        <f t="shared" ref="AL49:AL67" si="60">LEN(CLEAN(D49))</f>
        <v>0</v>
      </c>
    </row>
    <row r="50" spans="1:38" ht="23.25" customHeight="1" x14ac:dyDescent="0.15">
      <c r="A50" s="260">
        <f t="shared" ref="A50:A68" si="61">A49+1</f>
        <v>43</v>
      </c>
      <c r="B50" s="282" t="str">
        <f t="shared" si="3"/>
        <v>A팀</v>
      </c>
      <c r="C50" s="232"/>
      <c r="D50" s="233"/>
      <c r="E50" s="248" t="str">
        <f t="shared" ref="E50:E67" si="62">IF(C50="","",$E$8)</f>
        <v/>
      </c>
      <c r="F50" s="248"/>
      <c r="G50" s="246" t="str">
        <f t="shared" si="4"/>
        <v/>
      </c>
      <c r="H50" s="281" t="str">
        <f t="shared" ref="H50:H67" si="63">IF(C50="","",$H$8)</f>
        <v/>
      </c>
      <c r="I50" s="265" t="str">
        <f t="shared" ref="I50:I67" si="64">IF(C50="","",$I$8)</f>
        <v/>
      </c>
      <c r="J50" s="247" t="str">
        <f t="shared" si="5"/>
        <v/>
      </c>
      <c r="K50" s="239"/>
      <c r="L50" s="240">
        <f t="shared" si="0"/>
        <v>0</v>
      </c>
      <c r="M50" s="241">
        <f t="shared" si="6"/>
        <v>0.03</v>
      </c>
      <c r="N50" s="242">
        <f t="shared" si="46"/>
        <v>0</v>
      </c>
      <c r="O50" s="242">
        <f t="shared" si="47"/>
        <v>0</v>
      </c>
      <c r="P50" s="243">
        <f t="shared" si="48"/>
        <v>0</v>
      </c>
      <c r="Q50" s="243">
        <f t="shared" si="49"/>
        <v>0</v>
      </c>
      <c r="S50" s="225">
        <f t="shared" si="1"/>
        <v>0</v>
      </c>
      <c r="T50" s="226">
        <f t="shared" si="2"/>
        <v>0</v>
      </c>
      <c r="V50" s="123"/>
      <c r="W50" s="123"/>
      <c r="X50" s="123"/>
      <c r="Y50" s="123"/>
      <c r="AA50" s="190" t="e">
        <f t="shared" si="50"/>
        <v>#VALUE!</v>
      </c>
      <c r="AB50" s="190" t="e">
        <f t="shared" si="51"/>
        <v>#VALUE!</v>
      </c>
      <c r="AC50" s="191" t="e">
        <f t="shared" ca="1" si="52"/>
        <v>#VALUE!</v>
      </c>
      <c r="AD50" s="192">
        <f t="shared" ca="1" si="14"/>
        <v>44387</v>
      </c>
      <c r="AE50" s="191" t="e">
        <f t="shared" ca="1" si="53"/>
        <v>#VALUE!</v>
      </c>
      <c r="AF50" s="190" t="e">
        <f t="shared" si="54"/>
        <v>#VALUE!</v>
      </c>
      <c r="AG50" s="190" t="e">
        <f t="shared" si="55"/>
        <v>#VALUE!</v>
      </c>
      <c r="AH50" s="190" t="e">
        <f t="shared" si="56"/>
        <v>#VALUE!</v>
      </c>
      <c r="AI50" s="190" t="e">
        <f t="shared" si="57"/>
        <v>#VALUE!</v>
      </c>
      <c r="AJ50" s="190" t="e">
        <f t="shared" si="58"/>
        <v>#VALUE!</v>
      </c>
      <c r="AK50" s="190" t="e">
        <f t="shared" si="59"/>
        <v>#VALUE!</v>
      </c>
      <c r="AL50" s="190">
        <f t="shared" si="60"/>
        <v>0</v>
      </c>
    </row>
    <row r="51" spans="1:38" ht="23.25" customHeight="1" x14ac:dyDescent="0.15">
      <c r="A51" s="260">
        <f t="shared" si="61"/>
        <v>44</v>
      </c>
      <c r="B51" s="282" t="str">
        <f t="shared" si="3"/>
        <v>A팀</v>
      </c>
      <c r="C51" s="232"/>
      <c r="D51" s="233"/>
      <c r="E51" s="248" t="str">
        <f t="shared" si="62"/>
        <v/>
      </c>
      <c r="F51" s="248"/>
      <c r="G51" s="246" t="str">
        <f t="shared" si="4"/>
        <v/>
      </c>
      <c r="H51" s="281" t="str">
        <f t="shared" si="63"/>
        <v/>
      </c>
      <c r="I51" s="265" t="str">
        <f t="shared" si="64"/>
        <v/>
      </c>
      <c r="J51" s="247" t="str">
        <f t="shared" si="5"/>
        <v/>
      </c>
      <c r="K51" s="239"/>
      <c r="L51" s="240">
        <f t="shared" si="0"/>
        <v>0</v>
      </c>
      <c r="M51" s="241">
        <f t="shared" si="6"/>
        <v>0.03</v>
      </c>
      <c r="N51" s="242">
        <f t="shared" si="46"/>
        <v>0</v>
      </c>
      <c r="O51" s="242">
        <f t="shared" si="47"/>
        <v>0</v>
      </c>
      <c r="P51" s="243">
        <f t="shared" si="48"/>
        <v>0</v>
      </c>
      <c r="Q51" s="243">
        <f t="shared" si="49"/>
        <v>0</v>
      </c>
      <c r="S51" s="225">
        <f t="shared" si="1"/>
        <v>0</v>
      </c>
      <c r="T51" s="226">
        <f t="shared" si="2"/>
        <v>0</v>
      </c>
      <c r="V51" s="123"/>
      <c r="W51" s="123"/>
      <c r="X51" s="123"/>
      <c r="Y51" s="123"/>
      <c r="AA51" s="190" t="e">
        <f t="shared" si="50"/>
        <v>#VALUE!</v>
      </c>
      <c r="AB51" s="190" t="e">
        <f t="shared" si="51"/>
        <v>#VALUE!</v>
      </c>
      <c r="AC51" s="191" t="e">
        <f t="shared" ca="1" si="52"/>
        <v>#VALUE!</v>
      </c>
      <c r="AD51" s="192">
        <f t="shared" ca="1" si="14"/>
        <v>44387</v>
      </c>
      <c r="AE51" s="191" t="e">
        <f t="shared" ca="1" si="53"/>
        <v>#VALUE!</v>
      </c>
      <c r="AF51" s="190" t="e">
        <f t="shared" si="54"/>
        <v>#VALUE!</v>
      </c>
      <c r="AG51" s="190" t="e">
        <f t="shared" si="55"/>
        <v>#VALUE!</v>
      </c>
      <c r="AH51" s="190" t="e">
        <f t="shared" si="56"/>
        <v>#VALUE!</v>
      </c>
      <c r="AI51" s="190" t="e">
        <f t="shared" si="57"/>
        <v>#VALUE!</v>
      </c>
      <c r="AJ51" s="190" t="e">
        <f t="shared" si="58"/>
        <v>#VALUE!</v>
      </c>
      <c r="AK51" s="190" t="e">
        <f t="shared" si="59"/>
        <v>#VALUE!</v>
      </c>
      <c r="AL51" s="190">
        <f t="shared" si="60"/>
        <v>0</v>
      </c>
    </row>
    <row r="52" spans="1:38" ht="23.25" customHeight="1" x14ac:dyDescent="0.15">
      <c r="A52" s="260">
        <f t="shared" si="61"/>
        <v>45</v>
      </c>
      <c r="B52" s="282" t="str">
        <f t="shared" si="3"/>
        <v>A팀</v>
      </c>
      <c r="C52" s="232"/>
      <c r="D52" s="233"/>
      <c r="E52" s="248" t="str">
        <f t="shared" si="62"/>
        <v/>
      </c>
      <c r="F52" s="248"/>
      <c r="G52" s="246" t="str">
        <f t="shared" si="4"/>
        <v/>
      </c>
      <c r="H52" s="281" t="str">
        <f t="shared" si="63"/>
        <v/>
      </c>
      <c r="I52" s="265" t="str">
        <f t="shared" si="64"/>
        <v/>
      </c>
      <c r="J52" s="247" t="str">
        <f t="shared" si="5"/>
        <v/>
      </c>
      <c r="K52" s="239"/>
      <c r="L52" s="240">
        <f t="shared" si="0"/>
        <v>0</v>
      </c>
      <c r="M52" s="241">
        <f t="shared" si="6"/>
        <v>0.03</v>
      </c>
      <c r="N52" s="242">
        <f t="shared" si="46"/>
        <v>0</v>
      </c>
      <c r="O52" s="242">
        <f t="shared" si="47"/>
        <v>0</v>
      </c>
      <c r="P52" s="243">
        <f t="shared" si="48"/>
        <v>0</v>
      </c>
      <c r="Q52" s="243">
        <f t="shared" si="49"/>
        <v>0</v>
      </c>
      <c r="S52" s="225">
        <f t="shared" si="1"/>
        <v>0</v>
      </c>
      <c r="T52" s="226">
        <f t="shared" si="2"/>
        <v>0</v>
      </c>
      <c r="V52" s="123"/>
      <c r="W52" s="123"/>
      <c r="X52" s="123"/>
      <c r="Y52" s="123"/>
      <c r="AA52" s="190" t="e">
        <f t="shared" si="50"/>
        <v>#VALUE!</v>
      </c>
      <c r="AB52" s="190" t="e">
        <f t="shared" si="51"/>
        <v>#VALUE!</v>
      </c>
      <c r="AC52" s="191" t="e">
        <f t="shared" ca="1" si="52"/>
        <v>#VALUE!</v>
      </c>
      <c r="AD52" s="192">
        <f t="shared" ca="1" si="14"/>
        <v>44387</v>
      </c>
      <c r="AE52" s="191" t="e">
        <f t="shared" ca="1" si="53"/>
        <v>#VALUE!</v>
      </c>
      <c r="AF52" s="190" t="e">
        <f t="shared" si="54"/>
        <v>#VALUE!</v>
      </c>
      <c r="AG52" s="190" t="e">
        <f t="shared" si="55"/>
        <v>#VALUE!</v>
      </c>
      <c r="AH52" s="190" t="e">
        <f t="shared" si="56"/>
        <v>#VALUE!</v>
      </c>
      <c r="AI52" s="190" t="e">
        <f t="shared" si="57"/>
        <v>#VALUE!</v>
      </c>
      <c r="AJ52" s="190" t="e">
        <f t="shared" si="58"/>
        <v>#VALUE!</v>
      </c>
      <c r="AK52" s="190" t="e">
        <f t="shared" si="59"/>
        <v>#VALUE!</v>
      </c>
      <c r="AL52" s="190">
        <f t="shared" si="60"/>
        <v>0</v>
      </c>
    </row>
    <row r="53" spans="1:38" ht="23.25" customHeight="1" x14ac:dyDescent="0.15">
      <c r="A53" s="260">
        <f t="shared" si="61"/>
        <v>46</v>
      </c>
      <c r="B53" s="282" t="str">
        <f t="shared" si="3"/>
        <v>A팀</v>
      </c>
      <c r="C53" s="232"/>
      <c r="D53" s="233"/>
      <c r="E53" s="248" t="str">
        <f t="shared" si="62"/>
        <v/>
      </c>
      <c r="F53" s="248"/>
      <c r="G53" s="246" t="str">
        <f t="shared" si="4"/>
        <v/>
      </c>
      <c r="H53" s="281" t="str">
        <f t="shared" si="63"/>
        <v/>
      </c>
      <c r="I53" s="265" t="str">
        <f t="shared" si="64"/>
        <v/>
      </c>
      <c r="J53" s="247" t="str">
        <f t="shared" si="5"/>
        <v/>
      </c>
      <c r="K53" s="239"/>
      <c r="L53" s="240">
        <f t="shared" si="0"/>
        <v>0</v>
      </c>
      <c r="M53" s="241">
        <f t="shared" si="6"/>
        <v>0.03</v>
      </c>
      <c r="N53" s="242">
        <f t="shared" si="46"/>
        <v>0</v>
      </c>
      <c r="O53" s="242">
        <f t="shared" si="47"/>
        <v>0</v>
      </c>
      <c r="P53" s="243">
        <f t="shared" si="48"/>
        <v>0</v>
      </c>
      <c r="Q53" s="243">
        <f t="shared" si="49"/>
        <v>0</v>
      </c>
      <c r="S53" s="225">
        <f t="shared" si="1"/>
        <v>0</v>
      </c>
      <c r="T53" s="226">
        <f t="shared" si="2"/>
        <v>0</v>
      </c>
      <c r="V53" s="123"/>
      <c r="W53" s="123"/>
      <c r="X53" s="123"/>
      <c r="Y53" s="123"/>
      <c r="AA53" s="190" t="e">
        <f t="shared" si="50"/>
        <v>#VALUE!</v>
      </c>
      <c r="AB53" s="190" t="e">
        <f t="shared" si="51"/>
        <v>#VALUE!</v>
      </c>
      <c r="AC53" s="191" t="e">
        <f t="shared" ca="1" si="52"/>
        <v>#VALUE!</v>
      </c>
      <c r="AD53" s="192">
        <f t="shared" ca="1" si="14"/>
        <v>44387</v>
      </c>
      <c r="AE53" s="191" t="e">
        <f t="shared" ca="1" si="53"/>
        <v>#VALUE!</v>
      </c>
      <c r="AF53" s="190" t="e">
        <f t="shared" si="54"/>
        <v>#VALUE!</v>
      </c>
      <c r="AG53" s="190" t="e">
        <f t="shared" si="55"/>
        <v>#VALUE!</v>
      </c>
      <c r="AH53" s="190" t="e">
        <f t="shared" si="56"/>
        <v>#VALUE!</v>
      </c>
      <c r="AI53" s="190" t="e">
        <f t="shared" si="57"/>
        <v>#VALUE!</v>
      </c>
      <c r="AJ53" s="190" t="e">
        <f t="shared" si="58"/>
        <v>#VALUE!</v>
      </c>
      <c r="AK53" s="190" t="e">
        <f t="shared" si="59"/>
        <v>#VALUE!</v>
      </c>
      <c r="AL53" s="190">
        <f t="shared" si="60"/>
        <v>0</v>
      </c>
    </row>
    <row r="54" spans="1:38" ht="23.25" customHeight="1" x14ac:dyDescent="0.15">
      <c r="A54" s="260">
        <f t="shared" si="61"/>
        <v>47</v>
      </c>
      <c r="B54" s="282" t="str">
        <f t="shared" si="3"/>
        <v>A팀</v>
      </c>
      <c r="C54" s="232"/>
      <c r="D54" s="233"/>
      <c r="E54" s="248" t="str">
        <f t="shared" si="62"/>
        <v/>
      </c>
      <c r="F54" s="248"/>
      <c r="G54" s="246" t="str">
        <f t="shared" si="4"/>
        <v/>
      </c>
      <c r="H54" s="281" t="str">
        <f t="shared" si="63"/>
        <v/>
      </c>
      <c r="I54" s="265" t="str">
        <f t="shared" si="64"/>
        <v/>
      </c>
      <c r="J54" s="247" t="str">
        <f t="shared" si="5"/>
        <v/>
      </c>
      <c r="K54" s="239"/>
      <c r="L54" s="240">
        <f t="shared" si="0"/>
        <v>0</v>
      </c>
      <c r="M54" s="241">
        <f t="shared" si="6"/>
        <v>0.03</v>
      </c>
      <c r="N54" s="242">
        <f t="shared" si="46"/>
        <v>0</v>
      </c>
      <c r="O54" s="242">
        <f t="shared" si="47"/>
        <v>0</v>
      </c>
      <c r="P54" s="243">
        <f t="shared" si="48"/>
        <v>0</v>
      </c>
      <c r="Q54" s="243">
        <f t="shared" si="49"/>
        <v>0</v>
      </c>
      <c r="S54" s="225">
        <f t="shared" si="1"/>
        <v>0</v>
      </c>
      <c r="T54" s="226">
        <f t="shared" si="2"/>
        <v>0</v>
      </c>
      <c r="V54" s="123"/>
      <c r="W54" s="123"/>
      <c r="X54" s="123"/>
      <c r="Y54" s="123"/>
      <c r="AA54" s="190" t="e">
        <f t="shared" si="50"/>
        <v>#VALUE!</v>
      </c>
      <c r="AB54" s="190" t="e">
        <f t="shared" si="51"/>
        <v>#VALUE!</v>
      </c>
      <c r="AC54" s="191" t="e">
        <f t="shared" ca="1" si="52"/>
        <v>#VALUE!</v>
      </c>
      <c r="AD54" s="192">
        <f t="shared" ca="1" si="14"/>
        <v>44387</v>
      </c>
      <c r="AE54" s="191" t="e">
        <f t="shared" ca="1" si="53"/>
        <v>#VALUE!</v>
      </c>
      <c r="AF54" s="190" t="e">
        <f t="shared" si="54"/>
        <v>#VALUE!</v>
      </c>
      <c r="AG54" s="190" t="e">
        <f t="shared" si="55"/>
        <v>#VALUE!</v>
      </c>
      <c r="AH54" s="190" t="e">
        <f t="shared" si="56"/>
        <v>#VALUE!</v>
      </c>
      <c r="AI54" s="190" t="e">
        <f t="shared" si="57"/>
        <v>#VALUE!</v>
      </c>
      <c r="AJ54" s="190" t="e">
        <f t="shared" si="58"/>
        <v>#VALUE!</v>
      </c>
      <c r="AK54" s="190" t="e">
        <f t="shared" si="59"/>
        <v>#VALUE!</v>
      </c>
      <c r="AL54" s="190">
        <f t="shared" si="60"/>
        <v>0</v>
      </c>
    </row>
    <row r="55" spans="1:38" ht="23.25" customHeight="1" x14ac:dyDescent="0.15">
      <c r="A55" s="260">
        <f t="shared" si="61"/>
        <v>48</v>
      </c>
      <c r="B55" s="282" t="str">
        <f t="shared" si="3"/>
        <v>A팀</v>
      </c>
      <c r="C55" s="232"/>
      <c r="D55" s="233"/>
      <c r="E55" s="248" t="str">
        <f t="shared" si="62"/>
        <v/>
      </c>
      <c r="F55" s="248"/>
      <c r="G55" s="246" t="str">
        <f t="shared" si="4"/>
        <v/>
      </c>
      <c r="H55" s="281" t="str">
        <f t="shared" si="63"/>
        <v/>
      </c>
      <c r="I55" s="265" t="str">
        <f t="shared" si="64"/>
        <v/>
      </c>
      <c r="J55" s="247" t="str">
        <f t="shared" si="5"/>
        <v/>
      </c>
      <c r="K55" s="239"/>
      <c r="L55" s="240">
        <f t="shared" si="0"/>
        <v>0</v>
      </c>
      <c r="M55" s="241">
        <f t="shared" si="6"/>
        <v>0.03</v>
      </c>
      <c r="N55" s="242">
        <f t="shared" si="46"/>
        <v>0</v>
      </c>
      <c r="O55" s="242">
        <f t="shared" si="47"/>
        <v>0</v>
      </c>
      <c r="P55" s="243">
        <f t="shared" si="48"/>
        <v>0</v>
      </c>
      <c r="Q55" s="243">
        <f t="shared" si="49"/>
        <v>0</v>
      </c>
      <c r="S55" s="225">
        <f t="shared" si="1"/>
        <v>0</v>
      </c>
      <c r="T55" s="226">
        <f t="shared" si="2"/>
        <v>0</v>
      </c>
      <c r="V55" s="123"/>
      <c r="W55" s="123"/>
      <c r="X55" s="123"/>
      <c r="Y55" s="123"/>
      <c r="AA55" s="190" t="e">
        <f t="shared" si="50"/>
        <v>#VALUE!</v>
      </c>
      <c r="AB55" s="190" t="e">
        <f t="shared" si="51"/>
        <v>#VALUE!</v>
      </c>
      <c r="AC55" s="191" t="e">
        <f t="shared" ca="1" si="52"/>
        <v>#VALUE!</v>
      </c>
      <c r="AD55" s="192">
        <f t="shared" ca="1" si="14"/>
        <v>44387</v>
      </c>
      <c r="AE55" s="191" t="e">
        <f t="shared" ca="1" si="53"/>
        <v>#VALUE!</v>
      </c>
      <c r="AF55" s="190" t="e">
        <f t="shared" si="54"/>
        <v>#VALUE!</v>
      </c>
      <c r="AG55" s="190" t="e">
        <f t="shared" si="55"/>
        <v>#VALUE!</v>
      </c>
      <c r="AH55" s="190" t="e">
        <f t="shared" si="56"/>
        <v>#VALUE!</v>
      </c>
      <c r="AI55" s="190" t="e">
        <f t="shared" si="57"/>
        <v>#VALUE!</v>
      </c>
      <c r="AJ55" s="190" t="e">
        <f t="shared" si="58"/>
        <v>#VALUE!</v>
      </c>
      <c r="AK55" s="190" t="e">
        <f t="shared" si="59"/>
        <v>#VALUE!</v>
      </c>
      <c r="AL55" s="190">
        <f t="shared" si="60"/>
        <v>0</v>
      </c>
    </row>
    <row r="56" spans="1:38" ht="23.25" customHeight="1" x14ac:dyDescent="0.15">
      <c r="A56" s="260">
        <f t="shared" si="61"/>
        <v>49</v>
      </c>
      <c r="B56" s="282" t="str">
        <f t="shared" si="3"/>
        <v>A팀</v>
      </c>
      <c r="C56" s="232"/>
      <c r="D56" s="233"/>
      <c r="E56" s="248" t="str">
        <f t="shared" si="62"/>
        <v/>
      </c>
      <c r="F56" s="248"/>
      <c r="G56" s="246" t="str">
        <f t="shared" si="4"/>
        <v/>
      </c>
      <c r="H56" s="281" t="str">
        <f t="shared" si="63"/>
        <v/>
      </c>
      <c r="I56" s="265" t="str">
        <f t="shared" si="64"/>
        <v/>
      </c>
      <c r="J56" s="247" t="str">
        <f t="shared" si="5"/>
        <v/>
      </c>
      <c r="K56" s="239"/>
      <c r="L56" s="240">
        <f t="shared" si="0"/>
        <v>0</v>
      </c>
      <c r="M56" s="241">
        <f t="shared" si="6"/>
        <v>0.03</v>
      </c>
      <c r="N56" s="242">
        <f t="shared" si="46"/>
        <v>0</v>
      </c>
      <c r="O56" s="242">
        <f t="shared" si="47"/>
        <v>0</v>
      </c>
      <c r="P56" s="243">
        <f t="shared" si="48"/>
        <v>0</v>
      </c>
      <c r="Q56" s="243">
        <f t="shared" si="49"/>
        <v>0</v>
      </c>
      <c r="S56" s="225">
        <f t="shared" si="1"/>
        <v>0</v>
      </c>
      <c r="T56" s="226">
        <f t="shared" si="2"/>
        <v>0</v>
      </c>
      <c r="V56" s="123"/>
      <c r="W56" s="123"/>
      <c r="X56" s="123"/>
      <c r="Y56" s="123"/>
      <c r="AA56" s="190" t="e">
        <f t="shared" si="50"/>
        <v>#VALUE!</v>
      </c>
      <c r="AB56" s="190" t="e">
        <f t="shared" si="51"/>
        <v>#VALUE!</v>
      </c>
      <c r="AC56" s="191" t="e">
        <f t="shared" ca="1" si="52"/>
        <v>#VALUE!</v>
      </c>
      <c r="AD56" s="192">
        <f t="shared" ca="1" si="14"/>
        <v>44387</v>
      </c>
      <c r="AE56" s="191" t="e">
        <f t="shared" ca="1" si="53"/>
        <v>#VALUE!</v>
      </c>
      <c r="AF56" s="190" t="e">
        <f t="shared" si="54"/>
        <v>#VALUE!</v>
      </c>
      <c r="AG56" s="190" t="e">
        <f t="shared" si="55"/>
        <v>#VALUE!</v>
      </c>
      <c r="AH56" s="190" t="e">
        <f t="shared" si="56"/>
        <v>#VALUE!</v>
      </c>
      <c r="AI56" s="190" t="e">
        <f t="shared" si="57"/>
        <v>#VALUE!</v>
      </c>
      <c r="AJ56" s="190" t="e">
        <f t="shared" si="58"/>
        <v>#VALUE!</v>
      </c>
      <c r="AK56" s="190" t="e">
        <f t="shared" si="59"/>
        <v>#VALUE!</v>
      </c>
      <c r="AL56" s="190">
        <f t="shared" si="60"/>
        <v>0</v>
      </c>
    </row>
    <row r="57" spans="1:38" ht="23.25" customHeight="1" x14ac:dyDescent="0.15">
      <c r="A57" s="260">
        <f t="shared" si="61"/>
        <v>50</v>
      </c>
      <c r="B57" s="282" t="str">
        <f t="shared" si="3"/>
        <v>A팀</v>
      </c>
      <c r="C57" s="232"/>
      <c r="D57" s="233"/>
      <c r="E57" s="248" t="str">
        <f t="shared" si="62"/>
        <v/>
      </c>
      <c r="F57" s="248"/>
      <c r="G57" s="246" t="str">
        <f t="shared" si="4"/>
        <v/>
      </c>
      <c r="H57" s="281" t="str">
        <f t="shared" si="63"/>
        <v/>
      </c>
      <c r="I57" s="265" t="str">
        <f t="shared" si="64"/>
        <v/>
      </c>
      <c r="J57" s="247" t="str">
        <f t="shared" si="5"/>
        <v/>
      </c>
      <c r="K57" s="239"/>
      <c r="L57" s="240">
        <f t="shared" si="0"/>
        <v>0</v>
      </c>
      <c r="M57" s="241">
        <f t="shared" si="6"/>
        <v>0.03</v>
      </c>
      <c r="N57" s="242">
        <f t="shared" si="46"/>
        <v>0</v>
      </c>
      <c r="O57" s="242">
        <f t="shared" si="47"/>
        <v>0</v>
      </c>
      <c r="P57" s="243">
        <f t="shared" si="48"/>
        <v>0</v>
      </c>
      <c r="Q57" s="243">
        <f t="shared" si="49"/>
        <v>0</v>
      </c>
      <c r="S57" s="225">
        <f t="shared" si="1"/>
        <v>0</v>
      </c>
      <c r="T57" s="226">
        <f t="shared" si="2"/>
        <v>0</v>
      </c>
      <c r="V57" s="123"/>
      <c r="W57" s="123"/>
      <c r="X57" s="123"/>
      <c r="Y57" s="123"/>
      <c r="AA57" s="190" t="e">
        <f t="shared" si="50"/>
        <v>#VALUE!</v>
      </c>
      <c r="AB57" s="190" t="e">
        <f t="shared" si="51"/>
        <v>#VALUE!</v>
      </c>
      <c r="AC57" s="191" t="e">
        <f t="shared" ca="1" si="52"/>
        <v>#VALUE!</v>
      </c>
      <c r="AD57" s="192">
        <f t="shared" ca="1" si="14"/>
        <v>44387</v>
      </c>
      <c r="AE57" s="191" t="e">
        <f t="shared" ca="1" si="53"/>
        <v>#VALUE!</v>
      </c>
      <c r="AF57" s="190" t="e">
        <f t="shared" si="54"/>
        <v>#VALUE!</v>
      </c>
      <c r="AG57" s="190" t="e">
        <f t="shared" si="55"/>
        <v>#VALUE!</v>
      </c>
      <c r="AH57" s="190" t="e">
        <f t="shared" si="56"/>
        <v>#VALUE!</v>
      </c>
      <c r="AI57" s="190" t="e">
        <f t="shared" si="57"/>
        <v>#VALUE!</v>
      </c>
      <c r="AJ57" s="190" t="e">
        <f t="shared" si="58"/>
        <v>#VALUE!</v>
      </c>
      <c r="AK57" s="190" t="e">
        <f t="shared" si="59"/>
        <v>#VALUE!</v>
      </c>
      <c r="AL57" s="190">
        <f t="shared" si="60"/>
        <v>0</v>
      </c>
    </row>
    <row r="58" spans="1:38" ht="23.25" customHeight="1" x14ac:dyDescent="0.15">
      <c r="A58" s="260">
        <f t="shared" si="61"/>
        <v>51</v>
      </c>
      <c r="B58" s="282" t="str">
        <f t="shared" si="3"/>
        <v>A팀</v>
      </c>
      <c r="C58" s="232"/>
      <c r="D58" s="233"/>
      <c r="E58" s="248" t="str">
        <f t="shared" si="62"/>
        <v/>
      </c>
      <c r="F58" s="248"/>
      <c r="G58" s="246" t="str">
        <f t="shared" si="4"/>
        <v/>
      </c>
      <c r="H58" s="281" t="str">
        <f t="shared" si="63"/>
        <v/>
      </c>
      <c r="I58" s="265" t="str">
        <f t="shared" si="64"/>
        <v/>
      </c>
      <c r="J58" s="247" t="str">
        <f t="shared" si="5"/>
        <v/>
      </c>
      <c r="K58" s="239"/>
      <c r="L58" s="240">
        <f t="shared" si="0"/>
        <v>0</v>
      </c>
      <c r="M58" s="241">
        <f t="shared" si="6"/>
        <v>0.03</v>
      </c>
      <c r="N58" s="242">
        <f t="shared" si="46"/>
        <v>0</v>
      </c>
      <c r="O58" s="242">
        <f t="shared" si="47"/>
        <v>0</v>
      </c>
      <c r="P58" s="243">
        <f t="shared" si="48"/>
        <v>0</v>
      </c>
      <c r="Q58" s="243">
        <f t="shared" si="49"/>
        <v>0</v>
      </c>
      <c r="S58" s="225">
        <f t="shared" si="1"/>
        <v>0</v>
      </c>
      <c r="T58" s="226">
        <f t="shared" si="2"/>
        <v>0</v>
      </c>
      <c r="V58" s="123"/>
      <c r="W58" s="123"/>
      <c r="X58" s="123"/>
      <c r="Y58" s="123"/>
      <c r="AA58" s="190" t="e">
        <f t="shared" si="50"/>
        <v>#VALUE!</v>
      </c>
      <c r="AB58" s="190" t="e">
        <f t="shared" si="51"/>
        <v>#VALUE!</v>
      </c>
      <c r="AC58" s="191" t="e">
        <f t="shared" ca="1" si="52"/>
        <v>#VALUE!</v>
      </c>
      <c r="AD58" s="192">
        <f t="shared" ca="1" si="14"/>
        <v>44387</v>
      </c>
      <c r="AE58" s="191" t="e">
        <f t="shared" ca="1" si="53"/>
        <v>#VALUE!</v>
      </c>
      <c r="AF58" s="190" t="e">
        <f t="shared" si="54"/>
        <v>#VALUE!</v>
      </c>
      <c r="AG58" s="190" t="e">
        <f t="shared" si="55"/>
        <v>#VALUE!</v>
      </c>
      <c r="AH58" s="190" t="e">
        <f t="shared" si="56"/>
        <v>#VALUE!</v>
      </c>
      <c r="AI58" s="190" t="e">
        <f t="shared" si="57"/>
        <v>#VALUE!</v>
      </c>
      <c r="AJ58" s="190" t="e">
        <f t="shared" si="58"/>
        <v>#VALUE!</v>
      </c>
      <c r="AK58" s="190" t="e">
        <f t="shared" si="59"/>
        <v>#VALUE!</v>
      </c>
      <c r="AL58" s="190">
        <f t="shared" si="60"/>
        <v>0</v>
      </c>
    </row>
    <row r="59" spans="1:38" ht="23.25" customHeight="1" x14ac:dyDescent="0.15">
      <c r="A59" s="260">
        <f t="shared" si="61"/>
        <v>52</v>
      </c>
      <c r="B59" s="282" t="str">
        <f t="shared" si="3"/>
        <v>A팀</v>
      </c>
      <c r="C59" s="232"/>
      <c r="D59" s="233"/>
      <c r="E59" s="248" t="str">
        <f t="shared" si="62"/>
        <v/>
      </c>
      <c r="F59" s="248"/>
      <c r="G59" s="246" t="str">
        <f t="shared" si="4"/>
        <v/>
      </c>
      <c r="H59" s="281" t="str">
        <f t="shared" si="63"/>
        <v/>
      </c>
      <c r="I59" s="265" t="str">
        <f t="shared" si="64"/>
        <v/>
      </c>
      <c r="J59" s="247" t="str">
        <f t="shared" si="5"/>
        <v/>
      </c>
      <c r="K59" s="239"/>
      <c r="L59" s="240">
        <f t="shared" si="0"/>
        <v>0</v>
      </c>
      <c r="M59" s="241">
        <f t="shared" si="6"/>
        <v>0.03</v>
      </c>
      <c r="N59" s="242">
        <f t="shared" si="46"/>
        <v>0</v>
      </c>
      <c r="O59" s="242">
        <f t="shared" si="47"/>
        <v>0</v>
      </c>
      <c r="P59" s="243">
        <f t="shared" si="48"/>
        <v>0</v>
      </c>
      <c r="Q59" s="243">
        <f t="shared" si="49"/>
        <v>0</v>
      </c>
      <c r="S59" s="225">
        <f t="shared" si="1"/>
        <v>0</v>
      </c>
      <c r="T59" s="226">
        <f t="shared" si="2"/>
        <v>0</v>
      </c>
      <c r="V59" s="123"/>
      <c r="W59" s="123"/>
      <c r="X59" s="123"/>
      <c r="Y59" s="123"/>
      <c r="AA59" s="190" t="e">
        <f t="shared" si="50"/>
        <v>#VALUE!</v>
      </c>
      <c r="AB59" s="190" t="e">
        <f t="shared" si="51"/>
        <v>#VALUE!</v>
      </c>
      <c r="AC59" s="191" t="e">
        <f t="shared" ca="1" si="52"/>
        <v>#VALUE!</v>
      </c>
      <c r="AD59" s="192">
        <f t="shared" ca="1" si="14"/>
        <v>44387</v>
      </c>
      <c r="AE59" s="191" t="e">
        <f t="shared" ca="1" si="53"/>
        <v>#VALUE!</v>
      </c>
      <c r="AF59" s="190" t="e">
        <f t="shared" si="54"/>
        <v>#VALUE!</v>
      </c>
      <c r="AG59" s="190" t="e">
        <f t="shared" si="55"/>
        <v>#VALUE!</v>
      </c>
      <c r="AH59" s="190" t="e">
        <f t="shared" si="56"/>
        <v>#VALUE!</v>
      </c>
      <c r="AI59" s="190" t="e">
        <f t="shared" si="57"/>
        <v>#VALUE!</v>
      </c>
      <c r="AJ59" s="190" t="e">
        <f t="shared" si="58"/>
        <v>#VALUE!</v>
      </c>
      <c r="AK59" s="190" t="e">
        <f t="shared" si="59"/>
        <v>#VALUE!</v>
      </c>
      <c r="AL59" s="190">
        <f t="shared" si="60"/>
        <v>0</v>
      </c>
    </row>
    <row r="60" spans="1:38" ht="23.25" customHeight="1" x14ac:dyDescent="0.15">
      <c r="A60" s="260">
        <f t="shared" si="61"/>
        <v>53</v>
      </c>
      <c r="B60" s="282" t="str">
        <f t="shared" si="3"/>
        <v>A팀</v>
      </c>
      <c r="C60" s="232"/>
      <c r="D60" s="233"/>
      <c r="E60" s="248" t="str">
        <f t="shared" si="62"/>
        <v/>
      </c>
      <c r="F60" s="248"/>
      <c r="G60" s="246" t="str">
        <f t="shared" si="4"/>
        <v/>
      </c>
      <c r="H60" s="281" t="str">
        <f t="shared" si="63"/>
        <v/>
      </c>
      <c r="I60" s="265" t="str">
        <f t="shared" si="64"/>
        <v/>
      </c>
      <c r="J60" s="247" t="str">
        <f t="shared" si="5"/>
        <v/>
      </c>
      <c r="K60" s="239"/>
      <c r="L60" s="240">
        <f t="shared" si="0"/>
        <v>0</v>
      </c>
      <c r="M60" s="241">
        <f t="shared" si="6"/>
        <v>0.03</v>
      </c>
      <c r="N60" s="242">
        <f t="shared" si="46"/>
        <v>0</v>
      </c>
      <c r="O60" s="242">
        <f t="shared" si="47"/>
        <v>0</v>
      </c>
      <c r="P60" s="243">
        <f t="shared" si="48"/>
        <v>0</v>
      </c>
      <c r="Q60" s="243">
        <f t="shared" si="49"/>
        <v>0</v>
      </c>
      <c r="S60" s="225">
        <f t="shared" si="1"/>
        <v>0</v>
      </c>
      <c r="T60" s="226">
        <f t="shared" si="2"/>
        <v>0</v>
      </c>
      <c r="V60" s="123"/>
      <c r="W60" s="123"/>
      <c r="X60" s="123"/>
      <c r="Y60" s="123"/>
      <c r="AA60" s="190" t="e">
        <f t="shared" si="50"/>
        <v>#VALUE!</v>
      </c>
      <c r="AB60" s="190" t="e">
        <f t="shared" si="51"/>
        <v>#VALUE!</v>
      </c>
      <c r="AC60" s="191" t="e">
        <f t="shared" ca="1" si="52"/>
        <v>#VALUE!</v>
      </c>
      <c r="AD60" s="192">
        <f t="shared" ca="1" si="14"/>
        <v>44387</v>
      </c>
      <c r="AE60" s="191" t="e">
        <f t="shared" ca="1" si="53"/>
        <v>#VALUE!</v>
      </c>
      <c r="AF60" s="190" t="e">
        <f t="shared" si="54"/>
        <v>#VALUE!</v>
      </c>
      <c r="AG60" s="190" t="e">
        <f t="shared" si="55"/>
        <v>#VALUE!</v>
      </c>
      <c r="AH60" s="190" t="e">
        <f t="shared" si="56"/>
        <v>#VALUE!</v>
      </c>
      <c r="AI60" s="190" t="e">
        <f t="shared" si="57"/>
        <v>#VALUE!</v>
      </c>
      <c r="AJ60" s="190" t="e">
        <f t="shared" si="58"/>
        <v>#VALUE!</v>
      </c>
      <c r="AK60" s="190" t="e">
        <f t="shared" si="59"/>
        <v>#VALUE!</v>
      </c>
      <c r="AL60" s="190">
        <f t="shared" si="60"/>
        <v>0</v>
      </c>
    </row>
    <row r="61" spans="1:38" ht="23.25" customHeight="1" x14ac:dyDescent="0.15">
      <c r="A61" s="260">
        <f t="shared" si="61"/>
        <v>54</v>
      </c>
      <c r="B61" s="282" t="str">
        <f t="shared" si="3"/>
        <v>A팀</v>
      </c>
      <c r="C61" s="232"/>
      <c r="D61" s="233"/>
      <c r="E61" s="248" t="str">
        <f t="shared" si="62"/>
        <v/>
      </c>
      <c r="F61" s="248"/>
      <c r="G61" s="246" t="str">
        <f t="shared" si="4"/>
        <v/>
      </c>
      <c r="H61" s="281" t="str">
        <f t="shared" si="63"/>
        <v/>
      </c>
      <c r="I61" s="265" t="str">
        <f t="shared" si="64"/>
        <v/>
      </c>
      <c r="J61" s="247" t="str">
        <f t="shared" si="5"/>
        <v/>
      </c>
      <c r="K61" s="239"/>
      <c r="L61" s="240">
        <f t="shared" si="0"/>
        <v>0</v>
      </c>
      <c r="M61" s="241">
        <f t="shared" si="6"/>
        <v>0.03</v>
      </c>
      <c r="N61" s="242">
        <f t="shared" si="46"/>
        <v>0</v>
      </c>
      <c r="O61" s="242">
        <f t="shared" si="47"/>
        <v>0</v>
      </c>
      <c r="P61" s="243">
        <f t="shared" si="48"/>
        <v>0</v>
      </c>
      <c r="Q61" s="243">
        <f t="shared" si="49"/>
        <v>0</v>
      </c>
      <c r="S61" s="225">
        <f t="shared" si="1"/>
        <v>0</v>
      </c>
      <c r="T61" s="226">
        <f t="shared" si="2"/>
        <v>0</v>
      </c>
      <c r="V61" s="123"/>
      <c r="W61" s="123"/>
      <c r="X61" s="123"/>
      <c r="Y61" s="123"/>
      <c r="AA61" s="190" t="e">
        <f t="shared" si="50"/>
        <v>#VALUE!</v>
      </c>
      <c r="AB61" s="190" t="e">
        <f t="shared" si="51"/>
        <v>#VALUE!</v>
      </c>
      <c r="AC61" s="191" t="e">
        <f t="shared" ca="1" si="52"/>
        <v>#VALUE!</v>
      </c>
      <c r="AD61" s="192">
        <f t="shared" ca="1" si="14"/>
        <v>44387</v>
      </c>
      <c r="AE61" s="191" t="e">
        <f t="shared" ca="1" si="53"/>
        <v>#VALUE!</v>
      </c>
      <c r="AF61" s="190" t="e">
        <f t="shared" si="54"/>
        <v>#VALUE!</v>
      </c>
      <c r="AG61" s="190" t="e">
        <f t="shared" si="55"/>
        <v>#VALUE!</v>
      </c>
      <c r="AH61" s="190" t="e">
        <f t="shared" si="56"/>
        <v>#VALUE!</v>
      </c>
      <c r="AI61" s="190" t="e">
        <f t="shared" si="57"/>
        <v>#VALUE!</v>
      </c>
      <c r="AJ61" s="190" t="e">
        <f t="shared" si="58"/>
        <v>#VALUE!</v>
      </c>
      <c r="AK61" s="190" t="e">
        <f t="shared" si="59"/>
        <v>#VALUE!</v>
      </c>
      <c r="AL61" s="190">
        <f t="shared" si="60"/>
        <v>0</v>
      </c>
    </row>
    <row r="62" spans="1:38" ht="23.25" customHeight="1" x14ac:dyDescent="0.15">
      <c r="A62" s="260">
        <f t="shared" si="61"/>
        <v>55</v>
      </c>
      <c r="B62" s="282" t="str">
        <f t="shared" si="3"/>
        <v>A팀</v>
      </c>
      <c r="C62" s="232"/>
      <c r="D62" s="233"/>
      <c r="E62" s="248" t="str">
        <f t="shared" si="62"/>
        <v/>
      </c>
      <c r="F62" s="248"/>
      <c r="G62" s="246" t="str">
        <f t="shared" si="4"/>
        <v/>
      </c>
      <c r="H62" s="281" t="str">
        <f t="shared" si="63"/>
        <v/>
      </c>
      <c r="I62" s="265" t="str">
        <f t="shared" si="64"/>
        <v/>
      </c>
      <c r="J62" s="247" t="str">
        <f t="shared" si="5"/>
        <v/>
      </c>
      <c r="K62" s="239"/>
      <c r="L62" s="240">
        <f t="shared" si="0"/>
        <v>0</v>
      </c>
      <c r="M62" s="241">
        <f t="shared" si="6"/>
        <v>0.03</v>
      </c>
      <c r="N62" s="242">
        <f t="shared" si="46"/>
        <v>0</v>
      </c>
      <c r="O62" s="242">
        <f t="shared" si="47"/>
        <v>0</v>
      </c>
      <c r="P62" s="243">
        <f t="shared" si="48"/>
        <v>0</v>
      </c>
      <c r="Q62" s="243">
        <f t="shared" si="49"/>
        <v>0</v>
      </c>
      <c r="S62" s="225">
        <f t="shared" si="1"/>
        <v>0</v>
      </c>
      <c r="T62" s="226">
        <f t="shared" si="2"/>
        <v>0</v>
      </c>
      <c r="V62" s="123"/>
      <c r="W62" s="123"/>
      <c r="X62" s="123"/>
      <c r="Y62" s="123"/>
      <c r="AA62" s="190" t="e">
        <f t="shared" si="50"/>
        <v>#VALUE!</v>
      </c>
      <c r="AB62" s="190" t="e">
        <f t="shared" si="51"/>
        <v>#VALUE!</v>
      </c>
      <c r="AC62" s="191" t="e">
        <f t="shared" ca="1" si="52"/>
        <v>#VALUE!</v>
      </c>
      <c r="AD62" s="192">
        <f t="shared" ca="1" si="14"/>
        <v>44387</v>
      </c>
      <c r="AE62" s="191" t="e">
        <f t="shared" ca="1" si="53"/>
        <v>#VALUE!</v>
      </c>
      <c r="AF62" s="190" t="e">
        <f t="shared" si="54"/>
        <v>#VALUE!</v>
      </c>
      <c r="AG62" s="190" t="e">
        <f t="shared" si="55"/>
        <v>#VALUE!</v>
      </c>
      <c r="AH62" s="190" t="e">
        <f t="shared" si="56"/>
        <v>#VALUE!</v>
      </c>
      <c r="AI62" s="190" t="e">
        <f t="shared" si="57"/>
        <v>#VALUE!</v>
      </c>
      <c r="AJ62" s="190" t="e">
        <f t="shared" si="58"/>
        <v>#VALUE!</v>
      </c>
      <c r="AK62" s="190" t="e">
        <f t="shared" si="59"/>
        <v>#VALUE!</v>
      </c>
      <c r="AL62" s="190">
        <f t="shared" si="60"/>
        <v>0</v>
      </c>
    </row>
    <row r="63" spans="1:38" ht="23.25" customHeight="1" x14ac:dyDescent="0.15">
      <c r="A63" s="260">
        <f t="shared" si="61"/>
        <v>56</v>
      </c>
      <c r="B63" s="282" t="str">
        <f t="shared" si="3"/>
        <v>A팀</v>
      </c>
      <c r="C63" s="232"/>
      <c r="D63" s="233"/>
      <c r="E63" s="248" t="str">
        <f t="shared" si="62"/>
        <v/>
      </c>
      <c r="F63" s="248"/>
      <c r="G63" s="246" t="str">
        <f t="shared" si="4"/>
        <v/>
      </c>
      <c r="H63" s="281" t="str">
        <f t="shared" si="63"/>
        <v/>
      </c>
      <c r="I63" s="265" t="str">
        <f t="shared" si="64"/>
        <v/>
      </c>
      <c r="J63" s="247" t="str">
        <f t="shared" si="5"/>
        <v/>
      </c>
      <c r="K63" s="239"/>
      <c r="L63" s="240">
        <f t="shared" si="0"/>
        <v>0</v>
      </c>
      <c r="M63" s="241">
        <f t="shared" si="6"/>
        <v>0.03</v>
      </c>
      <c r="N63" s="242">
        <f t="shared" si="46"/>
        <v>0</v>
      </c>
      <c r="O63" s="242">
        <f t="shared" si="47"/>
        <v>0</v>
      </c>
      <c r="P63" s="243">
        <f t="shared" si="48"/>
        <v>0</v>
      </c>
      <c r="Q63" s="243">
        <f t="shared" si="49"/>
        <v>0</v>
      </c>
      <c r="S63" s="225">
        <f t="shared" si="1"/>
        <v>0</v>
      </c>
      <c r="T63" s="226">
        <f t="shared" si="2"/>
        <v>0</v>
      </c>
      <c r="V63" s="123"/>
      <c r="W63" s="123"/>
      <c r="X63" s="123"/>
      <c r="Y63" s="123"/>
      <c r="AA63" s="190" t="e">
        <f t="shared" si="50"/>
        <v>#VALUE!</v>
      </c>
      <c r="AB63" s="190" t="e">
        <f t="shared" si="51"/>
        <v>#VALUE!</v>
      </c>
      <c r="AC63" s="191" t="e">
        <f t="shared" ca="1" si="52"/>
        <v>#VALUE!</v>
      </c>
      <c r="AD63" s="192">
        <f t="shared" ca="1" si="14"/>
        <v>44387</v>
      </c>
      <c r="AE63" s="191" t="e">
        <f t="shared" ca="1" si="53"/>
        <v>#VALUE!</v>
      </c>
      <c r="AF63" s="190" t="e">
        <f t="shared" si="54"/>
        <v>#VALUE!</v>
      </c>
      <c r="AG63" s="190" t="e">
        <f t="shared" si="55"/>
        <v>#VALUE!</v>
      </c>
      <c r="AH63" s="190" t="e">
        <f t="shared" si="56"/>
        <v>#VALUE!</v>
      </c>
      <c r="AI63" s="190" t="e">
        <f t="shared" si="57"/>
        <v>#VALUE!</v>
      </c>
      <c r="AJ63" s="190" t="e">
        <f t="shared" si="58"/>
        <v>#VALUE!</v>
      </c>
      <c r="AK63" s="190" t="e">
        <f t="shared" si="59"/>
        <v>#VALUE!</v>
      </c>
      <c r="AL63" s="190">
        <f t="shared" si="60"/>
        <v>0</v>
      </c>
    </row>
    <row r="64" spans="1:38" ht="23.25" customHeight="1" x14ac:dyDescent="0.15">
      <c r="A64" s="260">
        <f t="shared" si="61"/>
        <v>57</v>
      </c>
      <c r="B64" s="282" t="str">
        <f t="shared" si="3"/>
        <v>A팀</v>
      </c>
      <c r="C64" s="232"/>
      <c r="D64" s="233"/>
      <c r="E64" s="248" t="str">
        <f t="shared" si="62"/>
        <v/>
      </c>
      <c r="F64" s="248"/>
      <c r="G64" s="246" t="str">
        <f t="shared" si="4"/>
        <v/>
      </c>
      <c r="H64" s="281" t="str">
        <f t="shared" si="63"/>
        <v/>
      </c>
      <c r="I64" s="265" t="str">
        <f t="shared" si="64"/>
        <v/>
      </c>
      <c r="J64" s="247" t="str">
        <f t="shared" si="5"/>
        <v/>
      </c>
      <c r="K64" s="239"/>
      <c r="L64" s="240">
        <f t="shared" si="0"/>
        <v>0</v>
      </c>
      <c r="M64" s="241">
        <f t="shared" si="6"/>
        <v>0.03</v>
      </c>
      <c r="N64" s="242">
        <f t="shared" si="46"/>
        <v>0</v>
      </c>
      <c r="O64" s="242">
        <f t="shared" si="47"/>
        <v>0</v>
      </c>
      <c r="P64" s="243">
        <f t="shared" si="48"/>
        <v>0</v>
      </c>
      <c r="Q64" s="243">
        <f t="shared" si="49"/>
        <v>0</v>
      </c>
      <c r="S64" s="225">
        <f t="shared" si="1"/>
        <v>0</v>
      </c>
      <c r="T64" s="226">
        <f t="shared" si="2"/>
        <v>0</v>
      </c>
      <c r="V64" s="123"/>
      <c r="W64" s="123"/>
      <c r="X64" s="123"/>
      <c r="Y64" s="123"/>
      <c r="AA64" s="190" t="e">
        <f t="shared" si="50"/>
        <v>#VALUE!</v>
      </c>
      <c r="AB64" s="190" t="e">
        <f t="shared" si="51"/>
        <v>#VALUE!</v>
      </c>
      <c r="AC64" s="191" t="e">
        <f t="shared" ca="1" si="52"/>
        <v>#VALUE!</v>
      </c>
      <c r="AD64" s="192">
        <f t="shared" ca="1" si="14"/>
        <v>44387</v>
      </c>
      <c r="AE64" s="191" t="e">
        <f t="shared" ca="1" si="53"/>
        <v>#VALUE!</v>
      </c>
      <c r="AF64" s="190" t="e">
        <f t="shared" si="54"/>
        <v>#VALUE!</v>
      </c>
      <c r="AG64" s="190" t="e">
        <f t="shared" si="55"/>
        <v>#VALUE!</v>
      </c>
      <c r="AH64" s="190" t="e">
        <f t="shared" si="56"/>
        <v>#VALUE!</v>
      </c>
      <c r="AI64" s="190" t="e">
        <f t="shared" si="57"/>
        <v>#VALUE!</v>
      </c>
      <c r="AJ64" s="190" t="e">
        <f t="shared" si="58"/>
        <v>#VALUE!</v>
      </c>
      <c r="AK64" s="190" t="e">
        <f t="shared" si="59"/>
        <v>#VALUE!</v>
      </c>
      <c r="AL64" s="190">
        <f t="shared" si="60"/>
        <v>0</v>
      </c>
    </row>
    <row r="65" spans="1:38" ht="23.25" customHeight="1" x14ac:dyDescent="0.15">
      <c r="A65" s="260">
        <f t="shared" si="61"/>
        <v>58</v>
      </c>
      <c r="B65" s="282" t="str">
        <f t="shared" si="3"/>
        <v>A팀</v>
      </c>
      <c r="C65" s="232"/>
      <c r="D65" s="233"/>
      <c r="E65" s="248" t="str">
        <f t="shared" si="62"/>
        <v/>
      </c>
      <c r="F65" s="248"/>
      <c r="G65" s="246" t="str">
        <f t="shared" si="4"/>
        <v/>
      </c>
      <c r="H65" s="281" t="str">
        <f t="shared" si="63"/>
        <v/>
      </c>
      <c r="I65" s="265" t="str">
        <f t="shared" si="64"/>
        <v/>
      </c>
      <c r="J65" s="247" t="str">
        <f t="shared" si="5"/>
        <v/>
      </c>
      <c r="K65" s="239"/>
      <c r="L65" s="240">
        <f t="shared" si="0"/>
        <v>0</v>
      </c>
      <c r="M65" s="241">
        <f t="shared" si="6"/>
        <v>0.03</v>
      </c>
      <c r="N65" s="242">
        <f t="shared" si="46"/>
        <v>0</v>
      </c>
      <c r="O65" s="242">
        <f t="shared" si="47"/>
        <v>0</v>
      </c>
      <c r="P65" s="243">
        <f t="shared" si="48"/>
        <v>0</v>
      </c>
      <c r="Q65" s="243">
        <f t="shared" si="49"/>
        <v>0</v>
      </c>
      <c r="S65" s="225">
        <f t="shared" si="1"/>
        <v>0</v>
      </c>
      <c r="T65" s="226">
        <f t="shared" si="2"/>
        <v>0</v>
      </c>
      <c r="V65" s="123"/>
      <c r="W65" s="123"/>
      <c r="X65" s="123"/>
      <c r="Y65" s="123"/>
      <c r="AA65" s="190" t="e">
        <f t="shared" si="50"/>
        <v>#VALUE!</v>
      </c>
      <c r="AB65" s="190" t="e">
        <f t="shared" si="51"/>
        <v>#VALUE!</v>
      </c>
      <c r="AC65" s="191" t="e">
        <f t="shared" ca="1" si="52"/>
        <v>#VALUE!</v>
      </c>
      <c r="AD65" s="192">
        <f t="shared" ca="1" si="14"/>
        <v>44387</v>
      </c>
      <c r="AE65" s="191" t="e">
        <f t="shared" ca="1" si="53"/>
        <v>#VALUE!</v>
      </c>
      <c r="AF65" s="190" t="e">
        <f t="shared" si="54"/>
        <v>#VALUE!</v>
      </c>
      <c r="AG65" s="190" t="e">
        <f t="shared" si="55"/>
        <v>#VALUE!</v>
      </c>
      <c r="AH65" s="190" t="e">
        <f t="shared" si="56"/>
        <v>#VALUE!</v>
      </c>
      <c r="AI65" s="190" t="e">
        <f t="shared" si="57"/>
        <v>#VALUE!</v>
      </c>
      <c r="AJ65" s="190" t="e">
        <f t="shared" si="58"/>
        <v>#VALUE!</v>
      </c>
      <c r="AK65" s="190" t="e">
        <f t="shared" si="59"/>
        <v>#VALUE!</v>
      </c>
      <c r="AL65" s="190">
        <f t="shared" si="60"/>
        <v>0</v>
      </c>
    </row>
    <row r="66" spans="1:38" ht="23.25" customHeight="1" x14ac:dyDescent="0.15">
      <c r="A66" s="260">
        <f t="shared" si="61"/>
        <v>59</v>
      </c>
      <c r="B66" s="282" t="str">
        <f t="shared" si="3"/>
        <v>A팀</v>
      </c>
      <c r="C66" s="232"/>
      <c r="D66" s="233"/>
      <c r="E66" s="248" t="str">
        <f t="shared" si="62"/>
        <v/>
      </c>
      <c r="F66" s="248"/>
      <c r="G66" s="246" t="str">
        <f t="shared" si="4"/>
        <v/>
      </c>
      <c r="H66" s="281" t="str">
        <f t="shared" si="63"/>
        <v/>
      </c>
      <c r="I66" s="265" t="str">
        <f t="shared" si="64"/>
        <v/>
      </c>
      <c r="J66" s="247" t="str">
        <f t="shared" si="5"/>
        <v/>
      </c>
      <c r="K66" s="239"/>
      <c r="L66" s="240">
        <f t="shared" si="0"/>
        <v>0</v>
      </c>
      <c r="M66" s="241">
        <f t="shared" si="6"/>
        <v>0.03</v>
      </c>
      <c r="N66" s="242">
        <f t="shared" si="46"/>
        <v>0</v>
      </c>
      <c r="O66" s="242">
        <f t="shared" si="47"/>
        <v>0</v>
      </c>
      <c r="P66" s="243">
        <f t="shared" si="48"/>
        <v>0</v>
      </c>
      <c r="Q66" s="243">
        <f t="shared" si="49"/>
        <v>0</v>
      </c>
      <c r="S66" s="225">
        <f t="shared" si="1"/>
        <v>0</v>
      </c>
      <c r="T66" s="226">
        <f t="shared" si="2"/>
        <v>0</v>
      </c>
      <c r="V66" s="123"/>
      <c r="W66" s="123"/>
      <c r="X66" s="123"/>
      <c r="Y66" s="123"/>
      <c r="AA66" s="190" t="e">
        <f t="shared" si="50"/>
        <v>#VALUE!</v>
      </c>
      <c r="AB66" s="190" t="e">
        <f t="shared" si="51"/>
        <v>#VALUE!</v>
      </c>
      <c r="AC66" s="191" t="e">
        <f t="shared" ca="1" si="52"/>
        <v>#VALUE!</v>
      </c>
      <c r="AD66" s="192">
        <f t="shared" ca="1" si="14"/>
        <v>44387</v>
      </c>
      <c r="AE66" s="191" t="e">
        <f t="shared" ca="1" si="53"/>
        <v>#VALUE!</v>
      </c>
      <c r="AF66" s="190" t="e">
        <f t="shared" si="54"/>
        <v>#VALUE!</v>
      </c>
      <c r="AG66" s="190" t="e">
        <f t="shared" si="55"/>
        <v>#VALUE!</v>
      </c>
      <c r="AH66" s="190" t="e">
        <f t="shared" si="56"/>
        <v>#VALUE!</v>
      </c>
      <c r="AI66" s="190" t="e">
        <f t="shared" si="57"/>
        <v>#VALUE!</v>
      </c>
      <c r="AJ66" s="190" t="e">
        <f t="shared" si="58"/>
        <v>#VALUE!</v>
      </c>
      <c r="AK66" s="190" t="e">
        <f t="shared" si="59"/>
        <v>#VALUE!</v>
      </c>
      <c r="AL66" s="190">
        <f t="shared" si="60"/>
        <v>0</v>
      </c>
    </row>
    <row r="67" spans="1:38" ht="23.25" customHeight="1" x14ac:dyDescent="0.15">
      <c r="A67" s="260">
        <f t="shared" si="61"/>
        <v>60</v>
      </c>
      <c r="B67" s="282" t="str">
        <f t="shared" si="3"/>
        <v>A팀</v>
      </c>
      <c r="C67" s="232"/>
      <c r="D67" s="233"/>
      <c r="E67" s="248" t="str">
        <f t="shared" si="62"/>
        <v/>
      </c>
      <c r="F67" s="248"/>
      <c r="G67" s="246" t="str">
        <f t="shared" si="4"/>
        <v/>
      </c>
      <c r="H67" s="281" t="str">
        <f t="shared" si="63"/>
        <v/>
      </c>
      <c r="I67" s="265" t="str">
        <f t="shared" si="64"/>
        <v/>
      </c>
      <c r="J67" s="247" t="str">
        <f t="shared" si="5"/>
        <v/>
      </c>
      <c r="K67" s="239"/>
      <c r="L67" s="240">
        <f t="shared" si="0"/>
        <v>0</v>
      </c>
      <c r="M67" s="241">
        <f t="shared" si="6"/>
        <v>0.03</v>
      </c>
      <c r="N67" s="242">
        <f t="shared" si="46"/>
        <v>0</v>
      </c>
      <c r="O67" s="242">
        <f t="shared" si="47"/>
        <v>0</v>
      </c>
      <c r="P67" s="243">
        <f t="shared" si="48"/>
        <v>0</v>
      </c>
      <c r="Q67" s="243">
        <f t="shared" si="49"/>
        <v>0</v>
      </c>
      <c r="S67" s="225">
        <f t="shared" si="1"/>
        <v>0</v>
      </c>
      <c r="T67" s="226">
        <f t="shared" si="2"/>
        <v>0</v>
      </c>
      <c r="V67" s="123"/>
      <c r="W67" s="123"/>
      <c r="X67" s="123"/>
      <c r="Y67" s="123"/>
      <c r="AA67" s="190" t="e">
        <f t="shared" si="50"/>
        <v>#VALUE!</v>
      </c>
      <c r="AB67" s="190" t="e">
        <f t="shared" si="51"/>
        <v>#VALUE!</v>
      </c>
      <c r="AC67" s="191" t="e">
        <f t="shared" ca="1" si="52"/>
        <v>#VALUE!</v>
      </c>
      <c r="AD67" s="192">
        <f t="shared" ca="1" si="14"/>
        <v>44387</v>
      </c>
      <c r="AE67" s="191" t="e">
        <f t="shared" ca="1" si="53"/>
        <v>#VALUE!</v>
      </c>
      <c r="AF67" s="190" t="e">
        <f t="shared" si="54"/>
        <v>#VALUE!</v>
      </c>
      <c r="AG67" s="190" t="e">
        <f t="shared" si="55"/>
        <v>#VALUE!</v>
      </c>
      <c r="AH67" s="190" t="e">
        <f t="shared" si="56"/>
        <v>#VALUE!</v>
      </c>
      <c r="AI67" s="190" t="e">
        <f t="shared" si="57"/>
        <v>#VALUE!</v>
      </c>
      <c r="AJ67" s="190" t="e">
        <f t="shared" si="58"/>
        <v>#VALUE!</v>
      </c>
      <c r="AK67" s="190" t="e">
        <f t="shared" si="59"/>
        <v>#VALUE!</v>
      </c>
      <c r="AL67" s="190">
        <f t="shared" si="60"/>
        <v>0</v>
      </c>
    </row>
    <row r="68" spans="1:38" ht="23.25" customHeight="1" x14ac:dyDescent="0.15">
      <c r="A68" s="260">
        <f t="shared" si="61"/>
        <v>61</v>
      </c>
      <c r="B68" s="282" t="str">
        <f t="shared" si="3"/>
        <v>A팀</v>
      </c>
      <c r="C68" s="232"/>
      <c r="D68" s="233"/>
      <c r="E68" s="232"/>
      <c r="F68" s="232"/>
      <c r="G68" s="246" t="str">
        <f t="shared" si="4"/>
        <v/>
      </c>
      <c r="H68" s="281"/>
      <c r="I68" s="265"/>
      <c r="J68" s="247" t="str">
        <f t="shared" si="5"/>
        <v>토</v>
      </c>
      <c r="K68" s="239"/>
      <c r="L68" s="240">
        <f t="shared" si="0"/>
        <v>0</v>
      </c>
      <c r="M68" s="241">
        <f>$M$7</f>
        <v>0.03</v>
      </c>
      <c r="N68" s="242">
        <f>IF(L68&gt;33330,TRUNC(L68*$M$7,-1),0)</f>
        <v>0</v>
      </c>
      <c r="O68" s="242">
        <f>TRUNC(N68*10%,-1)</f>
        <v>0</v>
      </c>
      <c r="P68" s="243">
        <f>SUM(N68:O68)</f>
        <v>0</v>
      </c>
      <c r="Q68" s="243">
        <f>L68-P68</f>
        <v>0</v>
      </c>
      <c r="S68" s="225">
        <f t="shared" si="1"/>
        <v>0</v>
      </c>
      <c r="T68" s="226">
        <f t="shared" si="2"/>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4"/>
        <v/>
      </c>
      <c r="H69" s="281" t="str">
        <f>IF(C69="","",$H$8)</f>
        <v/>
      </c>
      <c r="I69" s="265" t="str">
        <f>IF(C69="","",$I$8)</f>
        <v/>
      </c>
      <c r="J69" s="247" t="str">
        <f t="shared" si="5"/>
        <v/>
      </c>
      <c r="K69" s="239"/>
      <c r="L69" s="240">
        <f t="shared" si="0"/>
        <v>0</v>
      </c>
      <c r="M69" s="241">
        <f t="shared" si="6"/>
        <v>0.03</v>
      </c>
      <c r="N69" s="242">
        <f t="shared" ref="N69:N107" si="65">IF(L69&gt;33330,TRUNC(L69*$M$7,-1),0)</f>
        <v>0</v>
      </c>
      <c r="O69" s="242">
        <f t="shared" ref="O69:O107" si="66">TRUNC(N69*10%,-1)</f>
        <v>0</v>
      </c>
      <c r="P69" s="243">
        <f t="shared" ref="P69:P107" si="67">SUM(N69:O69)</f>
        <v>0</v>
      </c>
      <c r="Q69" s="243">
        <f t="shared" ref="Q69:Q107" si="68">L69-P69</f>
        <v>0</v>
      </c>
      <c r="S69" s="225">
        <f t="shared" si="1"/>
        <v>0</v>
      </c>
      <c r="T69" s="226">
        <f t="shared" si="2"/>
        <v>0</v>
      </c>
      <c r="V69" s="123"/>
      <c r="W69" s="123"/>
      <c r="X69" s="123"/>
      <c r="Y69" s="123"/>
      <c r="AA69" s="190" t="e">
        <f t="shared" ref="AA69:AA107" si="69">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107" si="70">IF(INT(RIGHT(D69,1))=AA69,"OK","주민오류")</f>
        <v>#VALUE!</v>
      </c>
      <c r="AC69" s="191" t="e">
        <f t="shared" ref="AC69:AC107" ca="1" si="71">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107" ca="1" si="72">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107" si="73">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107" si="74">CHOOSE(14-LEN(CLEAN(D69)),MID(D69,7,1),MID(D69,6,1),MID(D69,5,1),MID(D69,4,1))</f>
        <v>#VALUE!</v>
      </c>
      <c r="AH69" s="190" t="e">
        <f t="shared" ref="AH69:AH107" si="75">CHOOSE(AG69,"내국인","내국인","내국인","내국인","외국인","외국인","외국인","외국인")</f>
        <v>#VALUE!</v>
      </c>
      <c r="AI69" s="190" t="e">
        <f t="shared" ref="AI69:AI107" si="76">IF(AH69="외국인","고용허가체크","")</f>
        <v>#VALUE!</v>
      </c>
      <c r="AJ69" s="190" t="e">
        <f t="shared" ref="AJ69:AJ107" si="77">IF(LEN(CLEAN(D69))=12,MOD(MID(D69,7,1)*10+MID(D69,8,1),2),MOD(MID(D69,8,1)*10+MID(D69,9,1),2))</f>
        <v>#VALUE!</v>
      </c>
      <c r="AK69" s="190" t="e">
        <f t="shared" ref="AK69:AK107" si="78">IF(AJ69=0,"OK","")</f>
        <v>#VALUE!</v>
      </c>
      <c r="AL69" s="190">
        <f t="shared" ref="AL69:AL107" si="79">LEN(CLEAN(D69))</f>
        <v>0</v>
      </c>
    </row>
    <row r="70" spans="1:38" ht="23.25" customHeight="1" x14ac:dyDescent="0.15">
      <c r="A70" s="260">
        <f t="shared" ref="A70:A107" si="80">A69+1</f>
        <v>63</v>
      </c>
      <c r="B70" s="282" t="str">
        <f t="shared" si="3"/>
        <v>A팀</v>
      </c>
      <c r="C70" s="232"/>
      <c r="D70" s="233"/>
      <c r="E70" s="248" t="str">
        <f t="shared" ref="E70:E107" si="81">IF(C70="","",$E$8)</f>
        <v/>
      </c>
      <c r="F70" s="248"/>
      <c r="G70" s="246" t="str">
        <f t="shared" si="4"/>
        <v/>
      </c>
      <c r="H70" s="281" t="str">
        <f t="shared" ref="H70:H107" si="82">IF(C70="","",$H$8)</f>
        <v/>
      </c>
      <c r="I70" s="265" t="str">
        <f t="shared" ref="I70:I107" si="83">IF(C70="","",$I$8)</f>
        <v/>
      </c>
      <c r="J70" s="247" t="str">
        <f t="shared" si="5"/>
        <v/>
      </c>
      <c r="K70" s="239"/>
      <c r="L70" s="240">
        <f t="shared" si="0"/>
        <v>0</v>
      </c>
      <c r="M70" s="241">
        <f t="shared" si="6"/>
        <v>0.03</v>
      </c>
      <c r="N70" s="242">
        <f t="shared" si="65"/>
        <v>0</v>
      </c>
      <c r="O70" s="242">
        <f t="shared" si="66"/>
        <v>0</v>
      </c>
      <c r="P70" s="243">
        <f t="shared" si="67"/>
        <v>0</v>
      </c>
      <c r="Q70" s="243">
        <f t="shared" si="68"/>
        <v>0</v>
      </c>
      <c r="S70" s="225">
        <f t="shared" si="1"/>
        <v>0</v>
      </c>
      <c r="T70" s="226">
        <f t="shared" si="2"/>
        <v>0</v>
      </c>
      <c r="V70" s="123"/>
      <c r="W70" s="123"/>
      <c r="X70" s="123"/>
      <c r="Y70" s="123"/>
      <c r="AA70" s="190" t="e">
        <f t="shared" si="69"/>
        <v>#VALUE!</v>
      </c>
      <c r="AB70" s="190" t="e">
        <f t="shared" si="70"/>
        <v>#VALUE!</v>
      </c>
      <c r="AC70" s="191" t="e">
        <f t="shared" ca="1" si="71"/>
        <v>#VALUE!</v>
      </c>
      <c r="AD70" s="192">
        <f t="shared" ca="1" si="14"/>
        <v>44387</v>
      </c>
      <c r="AE70" s="191" t="e">
        <f t="shared" ca="1" si="72"/>
        <v>#VALUE!</v>
      </c>
      <c r="AF70" s="190" t="e">
        <f t="shared" si="73"/>
        <v>#VALUE!</v>
      </c>
      <c r="AG70" s="190" t="e">
        <f t="shared" si="74"/>
        <v>#VALUE!</v>
      </c>
      <c r="AH70" s="190" t="e">
        <f t="shared" si="75"/>
        <v>#VALUE!</v>
      </c>
      <c r="AI70" s="190" t="e">
        <f t="shared" si="76"/>
        <v>#VALUE!</v>
      </c>
      <c r="AJ70" s="190" t="e">
        <f t="shared" si="77"/>
        <v>#VALUE!</v>
      </c>
      <c r="AK70" s="190" t="e">
        <f t="shared" si="78"/>
        <v>#VALUE!</v>
      </c>
      <c r="AL70" s="190">
        <f t="shared" si="79"/>
        <v>0</v>
      </c>
    </row>
    <row r="71" spans="1:38" ht="23.25" customHeight="1" x14ac:dyDescent="0.15">
      <c r="A71" s="260">
        <f t="shared" si="80"/>
        <v>64</v>
      </c>
      <c r="B71" s="282" t="str">
        <f t="shared" si="3"/>
        <v>A팀</v>
      </c>
      <c r="C71" s="232"/>
      <c r="D71" s="233"/>
      <c r="E71" s="248" t="str">
        <f t="shared" si="81"/>
        <v/>
      </c>
      <c r="F71" s="248"/>
      <c r="G71" s="246" t="str">
        <f t="shared" si="4"/>
        <v/>
      </c>
      <c r="H71" s="281" t="str">
        <f t="shared" si="82"/>
        <v/>
      </c>
      <c r="I71" s="265" t="str">
        <f t="shared" si="83"/>
        <v/>
      </c>
      <c r="J71" s="247" t="str">
        <f t="shared" si="5"/>
        <v/>
      </c>
      <c r="K71" s="239"/>
      <c r="L71" s="240">
        <f t="shared" si="0"/>
        <v>0</v>
      </c>
      <c r="M71" s="241">
        <f t="shared" si="6"/>
        <v>0.03</v>
      </c>
      <c r="N71" s="242">
        <f t="shared" si="65"/>
        <v>0</v>
      </c>
      <c r="O71" s="242">
        <f t="shared" si="66"/>
        <v>0</v>
      </c>
      <c r="P71" s="243">
        <f t="shared" si="67"/>
        <v>0</v>
      </c>
      <c r="Q71" s="243">
        <f t="shared" si="68"/>
        <v>0</v>
      </c>
      <c r="S71" s="225">
        <f t="shared" si="1"/>
        <v>0</v>
      </c>
      <c r="T71" s="226">
        <f t="shared" si="2"/>
        <v>0</v>
      </c>
      <c r="V71" s="123"/>
      <c r="W71" s="123"/>
      <c r="X71" s="123"/>
      <c r="Y71" s="123"/>
      <c r="AA71" s="190" t="e">
        <f t="shared" si="69"/>
        <v>#VALUE!</v>
      </c>
      <c r="AB71" s="190" t="e">
        <f t="shared" si="70"/>
        <v>#VALUE!</v>
      </c>
      <c r="AC71" s="191" t="e">
        <f t="shared" ca="1" si="71"/>
        <v>#VALUE!</v>
      </c>
      <c r="AD71" s="192">
        <f t="shared" ca="1" si="14"/>
        <v>44387</v>
      </c>
      <c r="AE71" s="191" t="e">
        <f t="shared" ca="1" si="72"/>
        <v>#VALUE!</v>
      </c>
      <c r="AF71" s="190" t="e">
        <f t="shared" si="73"/>
        <v>#VALUE!</v>
      </c>
      <c r="AG71" s="190" t="e">
        <f t="shared" si="74"/>
        <v>#VALUE!</v>
      </c>
      <c r="AH71" s="190" t="e">
        <f t="shared" si="75"/>
        <v>#VALUE!</v>
      </c>
      <c r="AI71" s="190" t="e">
        <f t="shared" si="76"/>
        <v>#VALUE!</v>
      </c>
      <c r="AJ71" s="190" t="e">
        <f t="shared" si="77"/>
        <v>#VALUE!</v>
      </c>
      <c r="AK71" s="190" t="e">
        <f t="shared" si="78"/>
        <v>#VALUE!</v>
      </c>
      <c r="AL71" s="190">
        <f t="shared" si="79"/>
        <v>0</v>
      </c>
    </row>
    <row r="72" spans="1:38" ht="23.25" customHeight="1" x14ac:dyDescent="0.15">
      <c r="A72" s="260">
        <f t="shared" si="80"/>
        <v>65</v>
      </c>
      <c r="B72" s="282" t="str">
        <f t="shared" si="3"/>
        <v>A팀</v>
      </c>
      <c r="C72" s="232"/>
      <c r="D72" s="233"/>
      <c r="E72" s="248" t="str">
        <f t="shared" si="81"/>
        <v/>
      </c>
      <c r="F72" s="248"/>
      <c r="G72" s="246" t="str">
        <f t="shared" si="4"/>
        <v/>
      </c>
      <c r="H72" s="281" t="str">
        <f t="shared" si="82"/>
        <v/>
      </c>
      <c r="I72" s="265" t="str">
        <f t="shared" si="83"/>
        <v/>
      </c>
      <c r="J72" s="247" t="str">
        <f t="shared" si="5"/>
        <v/>
      </c>
      <c r="K72" s="239"/>
      <c r="L72" s="240">
        <f t="shared" ref="L72:L107" si="84">IF(OR($N$3=1,K72&lt;=33330),K72,TRUNC(K72/96.7%,-1))</f>
        <v>0</v>
      </c>
      <c r="M72" s="241">
        <f t="shared" si="6"/>
        <v>0.03</v>
      </c>
      <c r="N72" s="242">
        <f t="shared" si="65"/>
        <v>0</v>
      </c>
      <c r="O72" s="242">
        <f t="shared" si="66"/>
        <v>0</v>
      </c>
      <c r="P72" s="243">
        <f t="shared" si="67"/>
        <v>0</v>
      </c>
      <c r="Q72" s="243">
        <f t="shared" si="68"/>
        <v>0</v>
      </c>
      <c r="S72" s="225">
        <f t="shared" ref="S72:S107" si="85">IF($N$3=2,L72-(Q72-K72),0)</f>
        <v>0</v>
      </c>
      <c r="T72" s="226">
        <f t="shared" ref="T72:T107" si="86">IF($N$3=2,S72-L72,0)</f>
        <v>0</v>
      </c>
      <c r="V72" s="123"/>
      <c r="W72" s="123"/>
      <c r="X72" s="123"/>
      <c r="Y72" s="123"/>
      <c r="AA72" s="190" t="e">
        <f t="shared" si="69"/>
        <v>#VALUE!</v>
      </c>
      <c r="AB72" s="190" t="e">
        <f t="shared" si="70"/>
        <v>#VALUE!</v>
      </c>
      <c r="AC72" s="191" t="e">
        <f t="shared" ca="1" si="71"/>
        <v>#VALUE!</v>
      </c>
      <c r="AD72" s="192">
        <f t="shared" ca="1" si="14"/>
        <v>44387</v>
      </c>
      <c r="AE72" s="191" t="e">
        <f t="shared" ca="1" si="72"/>
        <v>#VALUE!</v>
      </c>
      <c r="AF72" s="190" t="e">
        <f t="shared" si="73"/>
        <v>#VALUE!</v>
      </c>
      <c r="AG72" s="190" t="e">
        <f t="shared" si="74"/>
        <v>#VALUE!</v>
      </c>
      <c r="AH72" s="190" t="e">
        <f t="shared" si="75"/>
        <v>#VALUE!</v>
      </c>
      <c r="AI72" s="190" t="e">
        <f t="shared" si="76"/>
        <v>#VALUE!</v>
      </c>
      <c r="AJ72" s="190" t="e">
        <f t="shared" si="77"/>
        <v>#VALUE!</v>
      </c>
      <c r="AK72" s="190" t="e">
        <f t="shared" si="78"/>
        <v>#VALUE!</v>
      </c>
      <c r="AL72" s="190">
        <f t="shared" si="79"/>
        <v>0</v>
      </c>
    </row>
    <row r="73" spans="1:38" ht="23.25" customHeight="1" x14ac:dyDescent="0.15">
      <c r="A73" s="260">
        <f t="shared" si="80"/>
        <v>66</v>
      </c>
      <c r="B73" s="282" t="str">
        <f t="shared" ref="B73:B107" si="87">$N$4</f>
        <v>A팀</v>
      </c>
      <c r="C73" s="232"/>
      <c r="D73" s="233"/>
      <c r="E73" s="248" t="str">
        <f t="shared" si="81"/>
        <v/>
      </c>
      <c r="F73" s="248"/>
      <c r="G73" s="246" t="str">
        <f t="shared" ref="G73:G107" si="88">IF(E73="","",VLOOKUP(E73,종목,2))</f>
        <v/>
      </c>
      <c r="H73" s="281" t="str">
        <f t="shared" si="82"/>
        <v/>
      </c>
      <c r="I73" s="265" t="str">
        <f t="shared" si="83"/>
        <v/>
      </c>
      <c r="J73" s="247" t="str">
        <f t="shared" ref="J73:J107" si="89">TEXT(I73,"aaa")</f>
        <v/>
      </c>
      <c r="K73" s="239"/>
      <c r="L73" s="240">
        <f t="shared" si="84"/>
        <v>0</v>
      </c>
      <c r="M73" s="241">
        <f t="shared" ref="M73:M107" si="90">$M$7</f>
        <v>0.03</v>
      </c>
      <c r="N73" s="242">
        <f t="shared" si="65"/>
        <v>0</v>
      </c>
      <c r="O73" s="242">
        <f t="shared" si="66"/>
        <v>0</v>
      </c>
      <c r="P73" s="243">
        <f t="shared" si="67"/>
        <v>0</v>
      </c>
      <c r="Q73" s="243">
        <f t="shared" si="68"/>
        <v>0</v>
      </c>
      <c r="S73" s="225">
        <f t="shared" si="85"/>
        <v>0</v>
      </c>
      <c r="T73" s="226">
        <f t="shared" si="86"/>
        <v>0</v>
      </c>
      <c r="V73" s="123"/>
      <c r="W73" s="123"/>
      <c r="X73" s="123"/>
      <c r="Y73" s="123"/>
      <c r="AA73" s="190" t="e">
        <f t="shared" si="69"/>
        <v>#VALUE!</v>
      </c>
      <c r="AB73" s="190" t="e">
        <f t="shared" si="70"/>
        <v>#VALUE!</v>
      </c>
      <c r="AC73" s="191" t="e">
        <f t="shared" ca="1" si="71"/>
        <v>#VALUE!</v>
      </c>
      <c r="AD73" s="192">
        <f t="shared" ref="AD73:AD107" ca="1" si="91">TODAY()</f>
        <v>44387</v>
      </c>
      <c r="AE73" s="191" t="e">
        <f t="shared" ca="1" si="72"/>
        <v>#VALUE!</v>
      </c>
      <c r="AF73" s="190" t="e">
        <f t="shared" si="73"/>
        <v>#VALUE!</v>
      </c>
      <c r="AG73" s="190" t="e">
        <f t="shared" si="74"/>
        <v>#VALUE!</v>
      </c>
      <c r="AH73" s="190" t="e">
        <f t="shared" si="75"/>
        <v>#VALUE!</v>
      </c>
      <c r="AI73" s="190" t="e">
        <f t="shared" si="76"/>
        <v>#VALUE!</v>
      </c>
      <c r="AJ73" s="190" t="e">
        <f t="shared" si="77"/>
        <v>#VALUE!</v>
      </c>
      <c r="AK73" s="190" t="e">
        <f t="shared" si="78"/>
        <v>#VALUE!</v>
      </c>
      <c r="AL73" s="190">
        <f t="shared" si="79"/>
        <v>0</v>
      </c>
    </row>
    <row r="74" spans="1:38" ht="23.25" customHeight="1" x14ac:dyDescent="0.15">
      <c r="A74" s="260">
        <f t="shared" si="80"/>
        <v>67</v>
      </c>
      <c r="B74" s="282" t="str">
        <f t="shared" si="87"/>
        <v>A팀</v>
      </c>
      <c r="C74" s="232"/>
      <c r="D74" s="233"/>
      <c r="E74" s="248" t="str">
        <f t="shared" si="81"/>
        <v/>
      </c>
      <c r="F74" s="248"/>
      <c r="G74" s="246" t="str">
        <f t="shared" si="88"/>
        <v/>
      </c>
      <c r="H74" s="281" t="str">
        <f t="shared" si="82"/>
        <v/>
      </c>
      <c r="I74" s="265" t="str">
        <f t="shared" si="83"/>
        <v/>
      </c>
      <c r="J74" s="247" t="str">
        <f t="shared" si="89"/>
        <v/>
      </c>
      <c r="K74" s="239"/>
      <c r="L74" s="240">
        <f t="shared" si="84"/>
        <v>0</v>
      </c>
      <c r="M74" s="241">
        <f t="shared" si="90"/>
        <v>0.03</v>
      </c>
      <c r="N74" s="242">
        <f t="shared" si="65"/>
        <v>0</v>
      </c>
      <c r="O74" s="242">
        <f t="shared" si="66"/>
        <v>0</v>
      </c>
      <c r="P74" s="243">
        <f t="shared" si="67"/>
        <v>0</v>
      </c>
      <c r="Q74" s="243">
        <f t="shared" si="68"/>
        <v>0</v>
      </c>
      <c r="S74" s="225">
        <f t="shared" si="85"/>
        <v>0</v>
      </c>
      <c r="T74" s="226">
        <f t="shared" si="86"/>
        <v>0</v>
      </c>
      <c r="V74" s="123"/>
      <c r="W74" s="123"/>
      <c r="X74" s="123"/>
      <c r="Y74" s="123"/>
      <c r="AA74" s="190" t="e">
        <f t="shared" si="69"/>
        <v>#VALUE!</v>
      </c>
      <c r="AB74" s="190" t="e">
        <f t="shared" si="70"/>
        <v>#VALUE!</v>
      </c>
      <c r="AC74" s="191" t="e">
        <f t="shared" ca="1" si="71"/>
        <v>#VALUE!</v>
      </c>
      <c r="AD74" s="192">
        <f t="shared" ca="1" si="91"/>
        <v>44387</v>
      </c>
      <c r="AE74" s="191" t="e">
        <f t="shared" ca="1" si="72"/>
        <v>#VALUE!</v>
      </c>
      <c r="AF74" s="190" t="e">
        <f t="shared" si="73"/>
        <v>#VALUE!</v>
      </c>
      <c r="AG74" s="190" t="e">
        <f t="shared" si="74"/>
        <v>#VALUE!</v>
      </c>
      <c r="AH74" s="190" t="e">
        <f t="shared" si="75"/>
        <v>#VALUE!</v>
      </c>
      <c r="AI74" s="190" t="e">
        <f t="shared" si="76"/>
        <v>#VALUE!</v>
      </c>
      <c r="AJ74" s="190" t="e">
        <f t="shared" si="77"/>
        <v>#VALUE!</v>
      </c>
      <c r="AK74" s="190" t="e">
        <f t="shared" si="78"/>
        <v>#VALUE!</v>
      </c>
      <c r="AL74" s="190">
        <f t="shared" si="79"/>
        <v>0</v>
      </c>
    </row>
    <row r="75" spans="1:38" ht="23.25" customHeight="1" x14ac:dyDescent="0.15">
      <c r="A75" s="260">
        <f t="shared" si="80"/>
        <v>68</v>
      </c>
      <c r="B75" s="282" t="str">
        <f t="shared" si="87"/>
        <v>A팀</v>
      </c>
      <c r="C75" s="232"/>
      <c r="D75" s="233"/>
      <c r="E75" s="248" t="str">
        <f t="shared" si="81"/>
        <v/>
      </c>
      <c r="F75" s="248"/>
      <c r="G75" s="246" t="str">
        <f t="shared" si="88"/>
        <v/>
      </c>
      <c r="H75" s="281" t="str">
        <f t="shared" si="82"/>
        <v/>
      </c>
      <c r="I75" s="265" t="str">
        <f t="shared" si="83"/>
        <v/>
      </c>
      <c r="J75" s="247" t="str">
        <f t="shared" si="89"/>
        <v/>
      </c>
      <c r="K75" s="239"/>
      <c r="L75" s="240">
        <f t="shared" si="84"/>
        <v>0</v>
      </c>
      <c r="M75" s="241">
        <f t="shared" si="90"/>
        <v>0.03</v>
      </c>
      <c r="N75" s="242">
        <f t="shared" si="65"/>
        <v>0</v>
      </c>
      <c r="O75" s="242">
        <f t="shared" si="66"/>
        <v>0</v>
      </c>
      <c r="P75" s="243">
        <f t="shared" si="67"/>
        <v>0</v>
      </c>
      <c r="Q75" s="243">
        <f t="shared" si="68"/>
        <v>0</v>
      </c>
      <c r="S75" s="225">
        <f t="shared" si="85"/>
        <v>0</v>
      </c>
      <c r="T75" s="226">
        <f t="shared" si="86"/>
        <v>0</v>
      </c>
      <c r="V75" s="123"/>
      <c r="W75" s="123"/>
      <c r="X75" s="123"/>
      <c r="Y75" s="123"/>
      <c r="AA75" s="190" t="e">
        <f t="shared" si="69"/>
        <v>#VALUE!</v>
      </c>
      <c r="AB75" s="190" t="e">
        <f t="shared" si="70"/>
        <v>#VALUE!</v>
      </c>
      <c r="AC75" s="191" t="e">
        <f t="shared" ca="1" si="71"/>
        <v>#VALUE!</v>
      </c>
      <c r="AD75" s="192">
        <f t="shared" ca="1" si="91"/>
        <v>44387</v>
      </c>
      <c r="AE75" s="191" t="e">
        <f t="shared" ca="1" si="72"/>
        <v>#VALUE!</v>
      </c>
      <c r="AF75" s="190" t="e">
        <f t="shared" si="73"/>
        <v>#VALUE!</v>
      </c>
      <c r="AG75" s="190" t="e">
        <f t="shared" si="74"/>
        <v>#VALUE!</v>
      </c>
      <c r="AH75" s="190" t="e">
        <f t="shared" si="75"/>
        <v>#VALUE!</v>
      </c>
      <c r="AI75" s="190" t="e">
        <f t="shared" si="76"/>
        <v>#VALUE!</v>
      </c>
      <c r="AJ75" s="190" t="e">
        <f t="shared" si="77"/>
        <v>#VALUE!</v>
      </c>
      <c r="AK75" s="190" t="e">
        <f t="shared" si="78"/>
        <v>#VALUE!</v>
      </c>
      <c r="AL75" s="190">
        <f t="shared" si="79"/>
        <v>0</v>
      </c>
    </row>
    <row r="76" spans="1:38" ht="23.25" customHeight="1" x14ac:dyDescent="0.15">
      <c r="A76" s="260">
        <f t="shared" si="80"/>
        <v>69</v>
      </c>
      <c r="B76" s="282" t="str">
        <f t="shared" si="87"/>
        <v>A팀</v>
      </c>
      <c r="C76" s="232"/>
      <c r="D76" s="233"/>
      <c r="E76" s="248" t="str">
        <f t="shared" si="81"/>
        <v/>
      </c>
      <c r="F76" s="248"/>
      <c r="G76" s="246" t="str">
        <f t="shared" si="88"/>
        <v/>
      </c>
      <c r="H76" s="281" t="str">
        <f t="shared" si="82"/>
        <v/>
      </c>
      <c r="I76" s="265" t="str">
        <f t="shared" si="83"/>
        <v/>
      </c>
      <c r="J76" s="247" t="str">
        <f t="shared" si="89"/>
        <v/>
      </c>
      <c r="K76" s="239"/>
      <c r="L76" s="240">
        <f t="shared" si="84"/>
        <v>0</v>
      </c>
      <c r="M76" s="241">
        <f t="shared" si="90"/>
        <v>0.03</v>
      </c>
      <c r="N76" s="242">
        <f t="shared" si="65"/>
        <v>0</v>
      </c>
      <c r="O76" s="242">
        <f t="shared" si="66"/>
        <v>0</v>
      </c>
      <c r="P76" s="243">
        <f t="shared" si="67"/>
        <v>0</v>
      </c>
      <c r="Q76" s="243">
        <f t="shared" si="68"/>
        <v>0</v>
      </c>
      <c r="S76" s="225">
        <f t="shared" si="85"/>
        <v>0</v>
      </c>
      <c r="T76" s="226">
        <f t="shared" si="86"/>
        <v>0</v>
      </c>
      <c r="V76" s="123"/>
      <c r="W76" s="123"/>
      <c r="X76" s="123"/>
      <c r="Y76" s="123"/>
      <c r="AA76" s="190" t="e">
        <f t="shared" si="69"/>
        <v>#VALUE!</v>
      </c>
      <c r="AB76" s="190" t="e">
        <f t="shared" si="70"/>
        <v>#VALUE!</v>
      </c>
      <c r="AC76" s="191" t="e">
        <f t="shared" ca="1" si="71"/>
        <v>#VALUE!</v>
      </c>
      <c r="AD76" s="192">
        <f t="shared" ca="1" si="91"/>
        <v>44387</v>
      </c>
      <c r="AE76" s="191" t="e">
        <f t="shared" ca="1" si="72"/>
        <v>#VALUE!</v>
      </c>
      <c r="AF76" s="190" t="e">
        <f t="shared" si="73"/>
        <v>#VALUE!</v>
      </c>
      <c r="AG76" s="190" t="e">
        <f t="shared" si="74"/>
        <v>#VALUE!</v>
      </c>
      <c r="AH76" s="190" t="e">
        <f t="shared" si="75"/>
        <v>#VALUE!</v>
      </c>
      <c r="AI76" s="190" t="e">
        <f t="shared" si="76"/>
        <v>#VALUE!</v>
      </c>
      <c r="AJ76" s="190" t="e">
        <f t="shared" si="77"/>
        <v>#VALUE!</v>
      </c>
      <c r="AK76" s="190" t="e">
        <f t="shared" si="78"/>
        <v>#VALUE!</v>
      </c>
      <c r="AL76" s="190">
        <f t="shared" si="79"/>
        <v>0</v>
      </c>
    </row>
    <row r="77" spans="1:38" ht="23.25" customHeight="1" x14ac:dyDescent="0.15">
      <c r="A77" s="260">
        <f t="shared" si="80"/>
        <v>70</v>
      </c>
      <c r="B77" s="282" t="str">
        <f t="shared" si="87"/>
        <v>A팀</v>
      </c>
      <c r="C77" s="232"/>
      <c r="D77" s="233"/>
      <c r="E77" s="248" t="str">
        <f t="shared" si="81"/>
        <v/>
      </c>
      <c r="F77" s="248"/>
      <c r="G77" s="246" t="str">
        <f t="shared" si="88"/>
        <v/>
      </c>
      <c r="H77" s="281" t="str">
        <f t="shared" si="82"/>
        <v/>
      </c>
      <c r="I77" s="265" t="str">
        <f t="shared" si="83"/>
        <v/>
      </c>
      <c r="J77" s="247" t="str">
        <f t="shared" si="89"/>
        <v/>
      </c>
      <c r="K77" s="239"/>
      <c r="L77" s="240">
        <f t="shared" si="84"/>
        <v>0</v>
      </c>
      <c r="M77" s="241">
        <f t="shared" si="90"/>
        <v>0.03</v>
      </c>
      <c r="N77" s="242">
        <f t="shared" si="65"/>
        <v>0</v>
      </c>
      <c r="O77" s="242">
        <f t="shared" si="66"/>
        <v>0</v>
      </c>
      <c r="P77" s="243">
        <f t="shared" si="67"/>
        <v>0</v>
      </c>
      <c r="Q77" s="243">
        <f t="shared" si="68"/>
        <v>0</v>
      </c>
      <c r="S77" s="225">
        <f t="shared" si="85"/>
        <v>0</v>
      </c>
      <c r="T77" s="226">
        <f t="shared" si="86"/>
        <v>0</v>
      </c>
      <c r="V77" s="123"/>
      <c r="W77" s="123"/>
      <c r="X77" s="123"/>
      <c r="Y77" s="123"/>
      <c r="AA77" s="190" t="e">
        <f t="shared" si="69"/>
        <v>#VALUE!</v>
      </c>
      <c r="AB77" s="190" t="e">
        <f t="shared" si="70"/>
        <v>#VALUE!</v>
      </c>
      <c r="AC77" s="191" t="e">
        <f t="shared" ca="1" si="71"/>
        <v>#VALUE!</v>
      </c>
      <c r="AD77" s="192">
        <f t="shared" ca="1" si="91"/>
        <v>44387</v>
      </c>
      <c r="AE77" s="191" t="e">
        <f t="shared" ca="1" si="72"/>
        <v>#VALUE!</v>
      </c>
      <c r="AF77" s="190" t="e">
        <f t="shared" si="73"/>
        <v>#VALUE!</v>
      </c>
      <c r="AG77" s="190" t="e">
        <f t="shared" si="74"/>
        <v>#VALUE!</v>
      </c>
      <c r="AH77" s="190" t="e">
        <f t="shared" si="75"/>
        <v>#VALUE!</v>
      </c>
      <c r="AI77" s="190" t="e">
        <f t="shared" si="76"/>
        <v>#VALUE!</v>
      </c>
      <c r="AJ77" s="190" t="e">
        <f t="shared" si="77"/>
        <v>#VALUE!</v>
      </c>
      <c r="AK77" s="190" t="e">
        <f t="shared" si="78"/>
        <v>#VALUE!</v>
      </c>
      <c r="AL77" s="190">
        <f t="shared" si="79"/>
        <v>0</v>
      </c>
    </row>
    <row r="78" spans="1:38" ht="23.25" customHeight="1" x14ac:dyDescent="0.15">
      <c r="A78" s="260">
        <f t="shared" si="80"/>
        <v>71</v>
      </c>
      <c r="B78" s="282" t="str">
        <f t="shared" si="87"/>
        <v>A팀</v>
      </c>
      <c r="C78" s="232"/>
      <c r="D78" s="233"/>
      <c r="E78" s="248" t="str">
        <f t="shared" si="81"/>
        <v/>
      </c>
      <c r="F78" s="248"/>
      <c r="G78" s="246" t="str">
        <f t="shared" si="88"/>
        <v/>
      </c>
      <c r="H78" s="281" t="str">
        <f t="shared" si="82"/>
        <v/>
      </c>
      <c r="I78" s="265" t="str">
        <f t="shared" si="83"/>
        <v/>
      </c>
      <c r="J78" s="247" t="str">
        <f t="shared" si="89"/>
        <v/>
      </c>
      <c r="K78" s="239"/>
      <c r="L78" s="240">
        <f t="shared" si="84"/>
        <v>0</v>
      </c>
      <c r="M78" s="241">
        <f t="shared" si="90"/>
        <v>0.03</v>
      </c>
      <c r="N78" s="242">
        <f t="shared" si="65"/>
        <v>0</v>
      </c>
      <c r="O78" s="242">
        <f t="shared" si="66"/>
        <v>0</v>
      </c>
      <c r="P78" s="243">
        <f t="shared" si="67"/>
        <v>0</v>
      </c>
      <c r="Q78" s="243">
        <f t="shared" si="68"/>
        <v>0</v>
      </c>
      <c r="S78" s="225">
        <f t="shared" si="85"/>
        <v>0</v>
      </c>
      <c r="T78" s="226">
        <f t="shared" si="86"/>
        <v>0</v>
      </c>
      <c r="V78" s="123"/>
      <c r="W78" s="123"/>
      <c r="X78" s="123"/>
      <c r="Y78" s="123"/>
      <c r="AA78" s="190" t="e">
        <f t="shared" si="69"/>
        <v>#VALUE!</v>
      </c>
      <c r="AB78" s="190" t="e">
        <f t="shared" si="70"/>
        <v>#VALUE!</v>
      </c>
      <c r="AC78" s="191" t="e">
        <f t="shared" ca="1" si="71"/>
        <v>#VALUE!</v>
      </c>
      <c r="AD78" s="192">
        <f t="shared" ca="1" si="91"/>
        <v>44387</v>
      </c>
      <c r="AE78" s="191" t="e">
        <f t="shared" ca="1" si="72"/>
        <v>#VALUE!</v>
      </c>
      <c r="AF78" s="190" t="e">
        <f t="shared" si="73"/>
        <v>#VALUE!</v>
      </c>
      <c r="AG78" s="190" t="e">
        <f t="shared" si="74"/>
        <v>#VALUE!</v>
      </c>
      <c r="AH78" s="190" t="e">
        <f t="shared" si="75"/>
        <v>#VALUE!</v>
      </c>
      <c r="AI78" s="190" t="e">
        <f t="shared" si="76"/>
        <v>#VALUE!</v>
      </c>
      <c r="AJ78" s="190" t="e">
        <f t="shared" si="77"/>
        <v>#VALUE!</v>
      </c>
      <c r="AK78" s="190" t="e">
        <f t="shared" si="78"/>
        <v>#VALUE!</v>
      </c>
      <c r="AL78" s="190">
        <f t="shared" si="79"/>
        <v>0</v>
      </c>
    </row>
    <row r="79" spans="1:38" ht="23.25" customHeight="1" x14ac:dyDescent="0.15">
      <c r="A79" s="260">
        <f t="shared" si="80"/>
        <v>72</v>
      </c>
      <c r="B79" s="282" t="str">
        <f t="shared" si="87"/>
        <v>A팀</v>
      </c>
      <c r="C79" s="232"/>
      <c r="D79" s="233"/>
      <c r="E79" s="248" t="str">
        <f t="shared" si="81"/>
        <v/>
      </c>
      <c r="F79" s="248"/>
      <c r="G79" s="246" t="str">
        <f t="shared" si="88"/>
        <v/>
      </c>
      <c r="H79" s="281" t="str">
        <f t="shared" si="82"/>
        <v/>
      </c>
      <c r="I79" s="265" t="str">
        <f t="shared" si="83"/>
        <v/>
      </c>
      <c r="J79" s="247" t="str">
        <f t="shared" si="89"/>
        <v/>
      </c>
      <c r="K79" s="239"/>
      <c r="L79" s="240">
        <f t="shared" si="84"/>
        <v>0</v>
      </c>
      <c r="M79" s="241">
        <f t="shared" si="90"/>
        <v>0.03</v>
      </c>
      <c r="N79" s="242">
        <f t="shared" si="65"/>
        <v>0</v>
      </c>
      <c r="O79" s="242">
        <f t="shared" si="66"/>
        <v>0</v>
      </c>
      <c r="P79" s="243">
        <f t="shared" si="67"/>
        <v>0</v>
      </c>
      <c r="Q79" s="243">
        <f t="shared" si="68"/>
        <v>0</v>
      </c>
      <c r="S79" s="225">
        <f t="shared" si="85"/>
        <v>0</v>
      </c>
      <c r="T79" s="226">
        <f t="shared" si="86"/>
        <v>0</v>
      </c>
      <c r="V79" s="123"/>
      <c r="W79" s="123"/>
      <c r="X79" s="123"/>
      <c r="Y79" s="123"/>
      <c r="AA79" s="190" t="e">
        <f t="shared" si="69"/>
        <v>#VALUE!</v>
      </c>
      <c r="AB79" s="190" t="e">
        <f t="shared" si="70"/>
        <v>#VALUE!</v>
      </c>
      <c r="AC79" s="191" t="e">
        <f t="shared" ca="1" si="71"/>
        <v>#VALUE!</v>
      </c>
      <c r="AD79" s="192">
        <f t="shared" ca="1" si="91"/>
        <v>44387</v>
      </c>
      <c r="AE79" s="191" t="e">
        <f t="shared" ca="1" si="72"/>
        <v>#VALUE!</v>
      </c>
      <c r="AF79" s="190" t="e">
        <f t="shared" si="73"/>
        <v>#VALUE!</v>
      </c>
      <c r="AG79" s="190" t="e">
        <f t="shared" si="74"/>
        <v>#VALUE!</v>
      </c>
      <c r="AH79" s="190" t="e">
        <f t="shared" si="75"/>
        <v>#VALUE!</v>
      </c>
      <c r="AI79" s="190" t="e">
        <f t="shared" si="76"/>
        <v>#VALUE!</v>
      </c>
      <c r="AJ79" s="190" t="e">
        <f t="shared" si="77"/>
        <v>#VALUE!</v>
      </c>
      <c r="AK79" s="190" t="e">
        <f t="shared" si="78"/>
        <v>#VALUE!</v>
      </c>
      <c r="AL79" s="190">
        <f t="shared" si="79"/>
        <v>0</v>
      </c>
    </row>
    <row r="80" spans="1:38" ht="23.25" customHeight="1" x14ac:dyDescent="0.15">
      <c r="A80" s="260">
        <f t="shared" si="80"/>
        <v>73</v>
      </c>
      <c r="B80" s="282" t="str">
        <f t="shared" si="87"/>
        <v>A팀</v>
      </c>
      <c r="C80" s="232"/>
      <c r="D80" s="233"/>
      <c r="E80" s="248" t="str">
        <f t="shared" si="81"/>
        <v/>
      </c>
      <c r="F80" s="248"/>
      <c r="G80" s="246" t="str">
        <f t="shared" si="88"/>
        <v/>
      </c>
      <c r="H80" s="281" t="str">
        <f t="shared" si="82"/>
        <v/>
      </c>
      <c r="I80" s="265" t="str">
        <f t="shared" si="83"/>
        <v/>
      </c>
      <c r="J80" s="247" t="str">
        <f t="shared" si="89"/>
        <v/>
      </c>
      <c r="K80" s="239"/>
      <c r="L80" s="240">
        <f t="shared" si="84"/>
        <v>0</v>
      </c>
      <c r="M80" s="241">
        <f t="shared" si="90"/>
        <v>0.03</v>
      </c>
      <c r="N80" s="242">
        <f t="shared" si="65"/>
        <v>0</v>
      </c>
      <c r="O80" s="242">
        <f t="shared" si="66"/>
        <v>0</v>
      </c>
      <c r="P80" s="243">
        <f t="shared" si="67"/>
        <v>0</v>
      </c>
      <c r="Q80" s="243">
        <f t="shared" si="68"/>
        <v>0</v>
      </c>
      <c r="S80" s="225">
        <f t="shared" si="85"/>
        <v>0</v>
      </c>
      <c r="T80" s="226">
        <f t="shared" si="86"/>
        <v>0</v>
      </c>
      <c r="V80" s="123"/>
      <c r="W80" s="123"/>
      <c r="X80" s="123"/>
      <c r="Y80" s="123"/>
      <c r="AA80" s="190" t="e">
        <f t="shared" si="69"/>
        <v>#VALUE!</v>
      </c>
      <c r="AB80" s="190" t="e">
        <f t="shared" si="70"/>
        <v>#VALUE!</v>
      </c>
      <c r="AC80" s="191" t="e">
        <f t="shared" ca="1" si="71"/>
        <v>#VALUE!</v>
      </c>
      <c r="AD80" s="192">
        <f t="shared" ca="1" si="91"/>
        <v>44387</v>
      </c>
      <c r="AE80" s="191" t="e">
        <f t="shared" ca="1" si="72"/>
        <v>#VALUE!</v>
      </c>
      <c r="AF80" s="190" t="e">
        <f t="shared" si="73"/>
        <v>#VALUE!</v>
      </c>
      <c r="AG80" s="190" t="e">
        <f t="shared" si="74"/>
        <v>#VALUE!</v>
      </c>
      <c r="AH80" s="190" t="e">
        <f t="shared" si="75"/>
        <v>#VALUE!</v>
      </c>
      <c r="AI80" s="190" t="e">
        <f t="shared" si="76"/>
        <v>#VALUE!</v>
      </c>
      <c r="AJ80" s="190" t="e">
        <f t="shared" si="77"/>
        <v>#VALUE!</v>
      </c>
      <c r="AK80" s="190" t="e">
        <f t="shared" si="78"/>
        <v>#VALUE!</v>
      </c>
      <c r="AL80" s="190">
        <f t="shared" si="79"/>
        <v>0</v>
      </c>
    </row>
    <row r="81" spans="1:38" ht="23.25" customHeight="1" x14ac:dyDescent="0.15">
      <c r="A81" s="260">
        <f t="shared" si="80"/>
        <v>74</v>
      </c>
      <c r="B81" s="282" t="str">
        <f t="shared" si="87"/>
        <v>A팀</v>
      </c>
      <c r="C81" s="232"/>
      <c r="D81" s="233"/>
      <c r="E81" s="248" t="str">
        <f t="shared" si="81"/>
        <v/>
      </c>
      <c r="F81" s="248"/>
      <c r="G81" s="246" t="str">
        <f t="shared" si="88"/>
        <v/>
      </c>
      <c r="H81" s="281" t="str">
        <f t="shared" si="82"/>
        <v/>
      </c>
      <c r="I81" s="265" t="str">
        <f t="shared" si="83"/>
        <v/>
      </c>
      <c r="J81" s="247" t="str">
        <f t="shared" si="89"/>
        <v/>
      </c>
      <c r="K81" s="239"/>
      <c r="L81" s="240">
        <f t="shared" si="84"/>
        <v>0</v>
      </c>
      <c r="M81" s="241">
        <f t="shared" si="90"/>
        <v>0.03</v>
      </c>
      <c r="N81" s="242">
        <f t="shared" si="65"/>
        <v>0</v>
      </c>
      <c r="O81" s="242">
        <f t="shared" si="66"/>
        <v>0</v>
      </c>
      <c r="P81" s="243">
        <f t="shared" si="67"/>
        <v>0</v>
      </c>
      <c r="Q81" s="243">
        <f t="shared" si="68"/>
        <v>0</v>
      </c>
      <c r="S81" s="225">
        <f t="shared" si="85"/>
        <v>0</v>
      </c>
      <c r="T81" s="226">
        <f t="shared" si="86"/>
        <v>0</v>
      </c>
      <c r="V81" s="123"/>
      <c r="W81" s="123"/>
      <c r="X81" s="123"/>
      <c r="Y81" s="123"/>
      <c r="AA81" s="190" t="e">
        <f t="shared" si="69"/>
        <v>#VALUE!</v>
      </c>
      <c r="AB81" s="190" t="e">
        <f t="shared" si="70"/>
        <v>#VALUE!</v>
      </c>
      <c r="AC81" s="191" t="e">
        <f t="shared" ca="1" si="71"/>
        <v>#VALUE!</v>
      </c>
      <c r="AD81" s="192">
        <f t="shared" ca="1" si="91"/>
        <v>44387</v>
      </c>
      <c r="AE81" s="191" t="e">
        <f t="shared" ca="1" si="72"/>
        <v>#VALUE!</v>
      </c>
      <c r="AF81" s="190" t="e">
        <f t="shared" si="73"/>
        <v>#VALUE!</v>
      </c>
      <c r="AG81" s="190" t="e">
        <f t="shared" si="74"/>
        <v>#VALUE!</v>
      </c>
      <c r="AH81" s="190" t="e">
        <f t="shared" si="75"/>
        <v>#VALUE!</v>
      </c>
      <c r="AI81" s="190" t="e">
        <f t="shared" si="76"/>
        <v>#VALUE!</v>
      </c>
      <c r="AJ81" s="190" t="e">
        <f t="shared" si="77"/>
        <v>#VALUE!</v>
      </c>
      <c r="AK81" s="190" t="e">
        <f t="shared" si="78"/>
        <v>#VALUE!</v>
      </c>
      <c r="AL81" s="190">
        <f t="shared" si="79"/>
        <v>0</v>
      </c>
    </row>
    <row r="82" spans="1:38" ht="23.25" customHeight="1" x14ac:dyDescent="0.15">
      <c r="A82" s="260">
        <f t="shared" si="80"/>
        <v>75</v>
      </c>
      <c r="B82" s="282" t="str">
        <f t="shared" si="87"/>
        <v>A팀</v>
      </c>
      <c r="C82" s="232"/>
      <c r="D82" s="233"/>
      <c r="E82" s="248" t="str">
        <f t="shared" si="81"/>
        <v/>
      </c>
      <c r="F82" s="248"/>
      <c r="G82" s="246" t="str">
        <f t="shared" si="88"/>
        <v/>
      </c>
      <c r="H82" s="281" t="str">
        <f t="shared" si="82"/>
        <v/>
      </c>
      <c r="I82" s="265" t="str">
        <f t="shared" si="83"/>
        <v/>
      </c>
      <c r="J82" s="247" t="str">
        <f t="shared" si="89"/>
        <v/>
      </c>
      <c r="K82" s="239"/>
      <c r="L82" s="240">
        <f t="shared" si="84"/>
        <v>0</v>
      </c>
      <c r="M82" s="241">
        <f t="shared" si="90"/>
        <v>0.03</v>
      </c>
      <c r="N82" s="242">
        <f t="shared" si="65"/>
        <v>0</v>
      </c>
      <c r="O82" s="242">
        <f t="shared" si="66"/>
        <v>0</v>
      </c>
      <c r="P82" s="243">
        <f t="shared" si="67"/>
        <v>0</v>
      </c>
      <c r="Q82" s="243">
        <f t="shared" si="68"/>
        <v>0</v>
      </c>
      <c r="S82" s="225">
        <f t="shared" si="85"/>
        <v>0</v>
      </c>
      <c r="T82" s="226">
        <f t="shared" si="86"/>
        <v>0</v>
      </c>
      <c r="V82" s="123"/>
      <c r="W82" s="123"/>
      <c r="X82" s="123"/>
      <c r="Y82" s="123"/>
      <c r="AA82" s="190" t="e">
        <f t="shared" si="69"/>
        <v>#VALUE!</v>
      </c>
      <c r="AB82" s="190" t="e">
        <f t="shared" si="70"/>
        <v>#VALUE!</v>
      </c>
      <c r="AC82" s="191" t="e">
        <f t="shared" ca="1" si="71"/>
        <v>#VALUE!</v>
      </c>
      <c r="AD82" s="192">
        <f t="shared" ca="1" si="91"/>
        <v>44387</v>
      </c>
      <c r="AE82" s="191" t="e">
        <f t="shared" ca="1" si="72"/>
        <v>#VALUE!</v>
      </c>
      <c r="AF82" s="190" t="e">
        <f t="shared" si="73"/>
        <v>#VALUE!</v>
      </c>
      <c r="AG82" s="190" t="e">
        <f t="shared" si="74"/>
        <v>#VALUE!</v>
      </c>
      <c r="AH82" s="190" t="e">
        <f t="shared" si="75"/>
        <v>#VALUE!</v>
      </c>
      <c r="AI82" s="190" t="e">
        <f t="shared" si="76"/>
        <v>#VALUE!</v>
      </c>
      <c r="AJ82" s="190" t="e">
        <f t="shared" si="77"/>
        <v>#VALUE!</v>
      </c>
      <c r="AK82" s="190" t="e">
        <f t="shared" si="78"/>
        <v>#VALUE!</v>
      </c>
      <c r="AL82" s="190">
        <f t="shared" si="79"/>
        <v>0</v>
      </c>
    </row>
    <row r="83" spans="1:38" ht="23.25" customHeight="1" x14ac:dyDescent="0.15">
      <c r="A83" s="260">
        <f t="shared" si="80"/>
        <v>76</v>
      </c>
      <c r="B83" s="282" t="str">
        <f t="shared" si="87"/>
        <v>A팀</v>
      </c>
      <c r="C83" s="232"/>
      <c r="D83" s="233"/>
      <c r="E83" s="248" t="str">
        <f t="shared" si="81"/>
        <v/>
      </c>
      <c r="F83" s="248"/>
      <c r="G83" s="246" t="str">
        <f t="shared" si="88"/>
        <v/>
      </c>
      <c r="H83" s="281" t="str">
        <f t="shared" si="82"/>
        <v/>
      </c>
      <c r="I83" s="265" t="str">
        <f t="shared" si="83"/>
        <v/>
      </c>
      <c r="J83" s="247" t="str">
        <f t="shared" si="89"/>
        <v/>
      </c>
      <c r="K83" s="239"/>
      <c r="L83" s="240">
        <f t="shared" si="84"/>
        <v>0</v>
      </c>
      <c r="M83" s="241">
        <f t="shared" si="90"/>
        <v>0.03</v>
      </c>
      <c r="N83" s="242">
        <f t="shared" si="65"/>
        <v>0</v>
      </c>
      <c r="O83" s="242">
        <f t="shared" si="66"/>
        <v>0</v>
      </c>
      <c r="P83" s="243">
        <f t="shared" si="67"/>
        <v>0</v>
      </c>
      <c r="Q83" s="243">
        <f t="shared" si="68"/>
        <v>0</v>
      </c>
      <c r="S83" s="225">
        <f t="shared" si="85"/>
        <v>0</v>
      </c>
      <c r="T83" s="226">
        <f t="shared" si="86"/>
        <v>0</v>
      </c>
      <c r="V83" s="123"/>
      <c r="W83" s="123"/>
      <c r="X83" s="123"/>
      <c r="Y83" s="123"/>
      <c r="AA83" s="190" t="e">
        <f t="shared" si="69"/>
        <v>#VALUE!</v>
      </c>
      <c r="AB83" s="190" t="e">
        <f t="shared" si="70"/>
        <v>#VALUE!</v>
      </c>
      <c r="AC83" s="191" t="e">
        <f t="shared" ca="1" si="71"/>
        <v>#VALUE!</v>
      </c>
      <c r="AD83" s="192">
        <f t="shared" ca="1" si="91"/>
        <v>44387</v>
      </c>
      <c r="AE83" s="191" t="e">
        <f t="shared" ca="1" si="72"/>
        <v>#VALUE!</v>
      </c>
      <c r="AF83" s="190" t="e">
        <f t="shared" si="73"/>
        <v>#VALUE!</v>
      </c>
      <c r="AG83" s="190" t="e">
        <f t="shared" si="74"/>
        <v>#VALUE!</v>
      </c>
      <c r="AH83" s="190" t="e">
        <f t="shared" si="75"/>
        <v>#VALUE!</v>
      </c>
      <c r="AI83" s="190" t="e">
        <f t="shared" si="76"/>
        <v>#VALUE!</v>
      </c>
      <c r="AJ83" s="190" t="e">
        <f t="shared" si="77"/>
        <v>#VALUE!</v>
      </c>
      <c r="AK83" s="190" t="e">
        <f t="shared" si="78"/>
        <v>#VALUE!</v>
      </c>
      <c r="AL83" s="190">
        <f t="shared" si="79"/>
        <v>0</v>
      </c>
    </row>
    <row r="84" spans="1:38" ht="23.25" customHeight="1" x14ac:dyDescent="0.15">
      <c r="A84" s="260">
        <f t="shared" si="80"/>
        <v>77</v>
      </c>
      <c r="B84" s="282" t="str">
        <f t="shared" si="87"/>
        <v>A팀</v>
      </c>
      <c r="C84" s="232"/>
      <c r="D84" s="233"/>
      <c r="E84" s="248" t="str">
        <f t="shared" si="81"/>
        <v/>
      </c>
      <c r="F84" s="248"/>
      <c r="G84" s="246" t="str">
        <f t="shared" si="88"/>
        <v/>
      </c>
      <c r="H84" s="281" t="str">
        <f t="shared" si="82"/>
        <v/>
      </c>
      <c r="I84" s="265" t="str">
        <f t="shared" si="83"/>
        <v/>
      </c>
      <c r="J84" s="247" t="str">
        <f t="shared" si="89"/>
        <v/>
      </c>
      <c r="K84" s="239"/>
      <c r="L84" s="240">
        <f t="shared" si="84"/>
        <v>0</v>
      </c>
      <c r="M84" s="241">
        <f t="shared" si="90"/>
        <v>0.03</v>
      </c>
      <c r="N84" s="242">
        <f t="shared" si="65"/>
        <v>0</v>
      </c>
      <c r="O84" s="242">
        <f t="shared" si="66"/>
        <v>0</v>
      </c>
      <c r="P84" s="243">
        <f t="shared" si="67"/>
        <v>0</v>
      </c>
      <c r="Q84" s="243">
        <f t="shared" si="68"/>
        <v>0</v>
      </c>
      <c r="S84" s="225">
        <f t="shared" si="85"/>
        <v>0</v>
      </c>
      <c r="T84" s="226">
        <f t="shared" si="86"/>
        <v>0</v>
      </c>
      <c r="V84" s="123"/>
      <c r="W84" s="123"/>
      <c r="X84" s="123"/>
      <c r="Y84" s="123"/>
      <c r="AA84" s="190" t="e">
        <f t="shared" si="69"/>
        <v>#VALUE!</v>
      </c>
      <c r="AB84" s="190" t="e">
        <f t="shared" si="70"/>
        <v>#VALUE!</v>
      </c>
      <c r="AC84" s="191" t="e">
        <f t="shared" ca="1" si="71"/>
        <v>#VALUE!</v>
      </c>
      <c r="AD84" s="192">
        <f t="shared" ca="1" si="91"/>
        <v>44387</v>
      </c>
      <c r="AE84" s="191" t="e">
        <f t="shared" ca="1" si="72"/>
        <v>#VALUE!</v>
      </c>
      <c r="AF84" s="190" t="e">
        <f t="shared" si="73"/>
        <v>#VALUE!</v>
      </c>
      <c r="AG84" s="190" t="e">
        <f t="shared" si="74"/>
        <v>#VALUE!</v>
      </c>
      <c r="AH84" s="190" t="e">
        <f t="shared" si="75"/>
        <v>#VALUE!</v>
      </c>
      <c r="AI84" s="190" t="e">
        <f t="shared" si="76"/>
        <v>#VALUE!</v>
      </c>
      <c r="AJ84" s="190" t="e">
        <f t="shared" si="77"/>
        <v>#VALUE!</v>
      </c>
      <c r="AK84" s="190" t="e">
        <f t="shared" si="78"/>
        <v>#VALUE!</v>
      </c>
      <c r="AL84" s="190">
        <f t="shared" si="79"/>
        <v>0</v>
      </c>
    </row>
    <row r="85" spans="1:38" ht="23.25" customHeight="1" x14ac:dyDescent="0.15">
      <c r="A85" s="260">
        <f t="shared" si="80"/>
        <v>78</v>
      </c>
      <c r="B85" s="282" t="str">
        <f t="shared" si="87"/>
        <v>A팀</v>
      </c>
      <c r="C85" s="232"/>
      <c r="D85" s="233"/>
      <c r="E85" s="248" t="str">
        <f t="shared" si="81"/>
        <v/>
      </c>
      <c r="F85" s="248"/>
      <c r="G85" s="246" t="str">
        <f t="shared" si="88"/>
        <v/>
      </c>
      <c r="H85" s="281" t="str">
        <f t="shared" si="82"/>
        <v/>
      </c>
      <c r="I85" s="265" t="str">
        <f t="shared" si="83"/>
        <v/>
      </c>
      <c r="J85" s="247" t="str">
        <f t="shared" si="89"/>
        <v/>
      </c>
      <c r="K85" s="239"/>
      <c r="L85" s="240">
        <f t="shared" si="84"/>
        <v>0</v>
      </c>
      <c r="M85" s="241">
        <f t="shared" si="90"/>
        <v>0.03</v>
      </c>
      <c r="N85" s="242">
        <f t="shared" si="65"/>
        <v>0</v>
      </c>
      <c r="O85" s="242">
        <f t="shared" si="66"/>
        <v>0</v>
      </c>
      <c r="P85" s="243">
        <f t="shared" si="67"/>
        <v>0</v>
      </c>
      <c r="Q85" s="243">
        <f t="shared" si="68"/>
        <v>0</v>
      </c>
      <c r="S85" s="225">
        <f t="shared" si="85"/>
        <v>0</v>
      </c>
      <c r="T85" s="226">
        <f t="shared" si="86"/>
        <v>0</v>
      </c>
      <c r="V85" s="123"/>
      <c r="W85" s="123"/>
      <c r="X85" s="123"/>
      <c r="Y85" s="123"/>
      <c r="AA85" s="190" t="e">
        <f t="shared" si="69"/>
        <v>#VALUE!</v>
      </c>
      <c r="AB85" s="190" t="e">
        <f t="shared" si="70"/>
        <v>#VALUE!</v>
      </c>
      <c r="AC85" s="191" t="e">
        <f t="shared" ca="1" si="71"/>
        <v>#VALUE!</v>
      </c>
      <c r="AD85" s="192">
        <f t="shared" ca="1" si="91"/>
        <v>44387</v>
      </c>
      <c r="AE85" s="191" t="e">
        <f t="shared" ca="1" si="72"/>
        <v>#VALUE!</v>
      </c>
      <c r="AF85" s="190" t="e">
        <f t="shared" si="73"/>
        <v>#VALUE!</v>
      </c>
      <c r="AG85" s="190" t="e">
        <f t="shared" si="74"/>
        <v>#VALUE!</v>
      </c>
      <c r="AH85" s="190" t="e">
        <f t="shared" si="75"/>
        <v>#VALUE!</v>
      </c>
      <c r="AI85" s="190" t="e">
        <f t="shared" si="76"/>
        <v>#VALUE!</v>
      </c>
      <c r="AJ85" s="190" t="e">
        <f t="shared" si="77"/>
        <v>#VALUE!</v>
      </c>
      <c r="AK85" s="190" t="e">
        <f t="shared" si="78"/>
        <v>#VALUE!</v>
      </c>
      <c r="AL85" s="190">
        <f t="shared" si="79"/>
        <v>0</v>
      </c>
    </row>
    <row r="86" spans="1:38" ht="23.25" customHeight="1" x14ac:dyDescent="0.15">
      <c r="A86" s="260">
        <f t="shared" si="80"/>
        <v>79</v>
      </c>
      <c r="B86" s="282" t="str">
        <f t="shared" si="87"/>
        <v>A팀</v>
      </c>
      <c r="C86" s="232"/>
      <c r="D86" s="233"/>
      <c r="E86" s="248" t="str">
        <f t="shared" si="81"/>
        <v/>
      </c>
      <c r="F86" s="248"/>
      <c r="G86" s="246" t="str">
        <f t="shared" si="88"/>
        <v/>
      </c>
      <c r="H86" s="281" t="str">
        <f t="shared" si="82"/>
        <v/>
      </c>
      <c r="I86" s="265" t="str">
        <f t="shared" si="83"/>
        <v/>
      </c>
      <c r="J86" s="247" t="str">
        <f t="shared" si="89"/>
        <v/>
      </c>
      <c r="K86" s="239"/>
      <c r="L86" s="240">
        <f t="shared" si="84"/>
        <v>0</v>
      </c>
      <c r="M86" s="241">
        <f t="shared" si="90"/>
        <v>0.03</v>
      </c>
      <c r="N86" s="242">
        <f t="shared" si="65"/>
        <v>0</v>
      </c>
      <c r="O86" s="242">
        <f t="shared" si="66"/>
        <v>0</v>
      </c>
      <c r="P86" s="243">
        <f t="shared" si="67"/>
        <v>0</v>
      </c>
      <c r="Q86" s="243">
        <f t="shared" si="68"/>
        <v>0</v>
      </c>
      <c r="S86" s="225">
        <f t="shared" si="85"/>
        <v>0</v>
      </c>
      <c r="T86" s="226">
        <f t="shared" si="86"/>
        <v>0</v>
      </c>
      <c r="V86" s="123"/>
      <c r="W86" s="123"/>
      <c r="X86" s="123"/>
      <c r="Y86" s="123"/>
      <c r="AA86" s="190" t="e">
        <f t="shared" si="69"/>
        <v>#VALUE!</v>
      </c>
      <c r="AB86" s="190" t="e">
        <f t="shared" si="70"/>
        <v>#VALUE!</v>
      </c>
      <c r="AC86" s="191" t="e">
        <f t="shared" ca="1" si="71"/>
        <v>#VALUE!</v>
      </c>
      <c r="AD86" s="192">
        <f t="shared" ca="1" si="91"/>
        <v>44387</v>
      </c>
      <c r="AE86" s="191" t="e">
        <f t="shared" ca="1" si="72"/>
        <v>#VALUE!</v>
      </c>
      <c r="AF86" s="190" t="e">
        <f t="shared" si="73"/>
        <v>#VALUE!</v>
      </c>
      <c r="AG86" s="190" t="e">
        <f t="shared" si="74"/>
        <v>#VALUE!</v>
      </c>
      <c r="AH86" s="190" t="e">
        <f t="shared" si="75"/>
        <v>#VALUE!</v>
      </c>
      <c r="AI86" s="190" t="e">
        <f t="shared" si="76"/>
        <v>#VALUE!</v>
      </c>
      <c r="AJ86" s="190" t="e">
        <f t="shared" si="77"/>
        <v>#VALUE!</v>
      </c>
      <c r="AK86" s="190" t="e">
        <f t="shared" si="78"/>
        <v>#VALUE!</v>
      </c>
      <c r="AL86" s="190">
        <f t="shared" si="79"/>
        <v>0</v>
      </c>
    </row>
    <row r="87" spans="1:38" ht="23.25" customHeight="1" x14ac:dyDescent="0.15">
      <c r="A87" s="260">
        <f t="shared" si="80"/>
        <v>80</v>
      </c>
      <c r="B87" s="282" t="str">
        <f t="shared" si="87"/>
        <v>A팀</v>
      </c>
      <c r="C87" s="232"/>
      <c r="D87" s="233"/>
      <c r="E87" s="248" t="str">
        <f t="shared" si="81"/>
        <v/>
      </c>
      <c r="F87" s="248"/>
      <c r="G87" s="246" t="str">
        <f t="shared" si="88"/>
        <v/>
      </c>
      <c r="H87" s="281" t="str">
        <f t="shared" si="82"/>
        <v/>
      </c>
      <c r="I87" s="265" t="str">
        <f t="shared" si="83"/>
        <v/>
      </c>
      <c r="J87" s="247" t="str">
        <f t="shared" si="89"/>
        <v/>
      </c>
      <c r="K87" s="239"/>
      <c r="L87" s="240">
        <f t="shared" si="84"/>
        <v>0</v>
      </c>
      <c r="M87" s="241">
        <f t="shared" si="90"/>
        <v>0.03</v>
      </c>
      <c r="N87" s="242">
        <f t="shared" si="65"/>
        <v>0</v>
      </c>
      <c r="O87" s="242">
        <f t="shared" si="66"/>
        <v>0</v>
      </c>
      <c r="P87" s="243">
        <f t="shared" si="67"/>
        <v>0</v>
      </c>
      <c r="Q87" s="243">
        <f t="shared" si="68"/>
        <v>0</v>
      </c>
      <c r="S87" s="225">
        <f t="shared" si="85"/>
        <v>0</v>
      </c>
      <c r="T87" s="226">
        <f t="shared" si="86"/>
        <v>0</v>
      </c>
      <c r="V87" s="123"/>
      <c r="W87" s="123"/>
      <c r="X87" s="123"/>
      <c r="Y87" s="123"/>
      <c r="AA87" s="190" t="e">
        <f t="shared" si="69"/>
        <v>#VALUE!</v>
      </c>
      <c r="AB87" s="190" t="e">
        <f t="shared" si="70"/>
        <v>#VALUE!</v>
      </c>
      <c r="AC87" s="191" t="e">
        <f t="shared" ca="1" si="71"/>
        <v>#VALUE!</v>
      </c>
      <c r="AD87" s="192">
        <f t="shared" ca="1" si="91"/>
        <v>44387</v>
      </c>
      <c r="AE87" s="191" t="e">
        <f t="shared" ca="1" si="72"/>
        <v>#VALUE!</v>
      </c>
      <c r="AF87" s="190" t="e">
        <f t="shared" si="73"/>
        <v>#VALUE!</v>
      </c>
      <c r="AG87" s="190" t="e">
        <f t="shared" si="74"/>
        <v>#VALUE!</v>
      </c>
      <c r="AH87" s="190" t="e">
        <f t="shared" si="75"/>
        <v>#VALUE!</v>
      </c>
      <c r="AI87" s="190" t="e">
        <f t="shared" si="76"/>
        <v>#VALUE!</v>
      </c>
      <c r="AJ87" s="190" t="e">
        <f t="shared" si="77"/>
        <v>#VALUE!</v>
      </c>
      <c r="AK87" s="190" t="e">
        <f t="shared" si="78"/>
        <v>#VALUE!</v>
      </c>
      <c r="AL87" s="190">
        <f t="shared" si="79"/>
        <v>0</v>
      </c>
    </row>
    <row r="88" spans="1:38" ht="23.25" customHeight="1" x14ac:dyDescent="0.15">
      <c r="A88" s="260">
        <f t="shared" si="80"/>
        <v>81</v>
      </c>
      <c r="B88" s="282" t="str">
        <f t="shared" si="87"/>
        <v>A팀</v>
      </c>
      <c r="C88" s="232"/>
      <c r="D88" s="233"/>
      <c r="E88" s="248" t="str">
        <f t="shared" si="81"/>
        <v/>
      </c>
      <c r="F88" s="248"/>
      <c r="G88" s="246" t="str">
        <f t="shared" si="88"/>
        <v/>
      </c>
      <c r="H88" s="281" t="str">
        <f t="shared" si="82"/>
        <v/>
      </c>
      <c r="I88" s="265" t="str">
        <f t="shared" si="83"/>
        <v/>
      </c>
      <c r="J88" s="247" t="str">
        <f t="shared" si="89"/>
        <v/>
      </c>
      <c r="K88" s="239"/>
      <c r="L88" s="240">
        <f t="shared" si="84"/>
        <v>0</v>
      </c>
      <c r="M88" s="241">
        <f t="shared" si="90"/>
        <v>0.03</v>
      </c>
      <c r="N88" s="242">
        <f t="shared" si="65"/>
        <v>0</v>
      </c>
      <c r="O88" s="242">
        <f t="shared" si="66"/>
        <v>0</v>
      </c>
      <c r="P88" s="243">
        <f t="shared" si="67"/>
        <v>0</v>
      </c>
      <c r="Q88" s="243">
        <f t="shared" si="68"/>
        <v>0</v>
      </c>
      <c r="S88" s="225">
        <f t="shared" si="85"/>
        <v>0</v>
      </c>
      <c r="T88" s="226">
        <f t="shared" si="86"/>
        <v>0</v>
      </c>
      <c r="V88" s="123"/>
      <c r="W88" s="123"/>
      <c r="X88" s="123"/>
      <c r="Y88" s="123"/>
      <c r="AA88" s="190" t="e">
        <f t="shared" si="69"/>
        <v>#VALUE!</v>
      </c>
      <c r="AB88" s="190" t="e">
        <f t="shared" si="70"/>
        <v>#VALUE!</v>
      </c>
      <c r="AC88" s="191" t="e">
        <f t="shared" ca="1" si="71"/>
        <v>#VALUE!</v>
      </c>
      <c r="AD88" s="192">
        <f t="shared" ca="1" si="91"/>
        <v>44387</v>
      </c>
      <c r="AE88" s="191" t="e">
        <f t="shared" ca="1" si="72"/>
        <v>#VALUE!</v>
      </c>
      <c r="AF88" s="190" t="e">
        <f t="shared" si="73"/>
        <v>#VALUE!</v>
      </c>
      <c r="AG88" s="190" t="e">
        <f t="shared" si="74"/>
        <v>#VALUE!</v>
      </c>
      <c r="AH88" s="190" t="e">
        <f t="shared" si="75"/>
        <v>#VALUE!</v>
      </c>
      <c r="AI88" s="190" t="e">
        <f t="shared" si="76"/>
        <v>#VALUE!</v>
      </c>
      <c r="AJ88" s="190" t="e">
        <f t="shared" si="77"/>
        <v>#VALUE!</v>
      </c>
      <c r="AK88" s="190" t="e">
        <f t="shared" si="78"/>
        <v>#VALUE!</v>
      </c>
      <c r="AL88" s="190">
        <f t="shared" si="79"/>
        <v>0</v>
      </c>
    </row>
    <row r="89" spans="1:38" ht="23.25" customHeight="1" x14ac:dyDescent="0.15">
      <c r="A89" s="260">
        <f t="shared" si="80"/>
        <v>82</v>
      </c>
      <c r="B89" s="282" t="str">
        <f t="shared" si="87"/>
        <v>A팀</v>
      </c>
      <c r="C89" s="232"/>
      <c r="D89" s="233"/>
      <c r="E89" s="248" t="str">
        <f t="shared" si="81"/>
        <v/>
      </c>
      <c r="F89" s="248"/>
      <c r="G89" s="246" t="str">
        <f t="shared" si="88"/>
        <v/>
      </c>
      <c r="H89" s="281" t="str">
        <f t="shared" si="82"/>
        <v/>
      </c>
      <c r="I89" s="265" t="str">
        <f t="shared" si="83"/>
        <v/>
      </c>
      <c r="J89" s="247" t="str">
        <f t="shared" si="89"/>
        <v/>
      </c>
      <c r="K89" s="239"/>
      <c r="L89" s="240">
        <f t="shared" si="84"/>
        <v>0</v>
      </c>
      <c r="M89" s="241">
        <f t="shared" si="90"/>
        <v>0.03</v>
      </c>
      <c r="N89" s="242">
        <f t="shared" si="65"/>
        <v>0</v>
      </c>
      <c r="O89" s="242">
        <f t="shared" si="66"/>
        <v>0</v>
      </c>
      <c r="P89" s="243">
        <f t="shared" si="67"/>
        <v>0</v>
      </c>
      <c r="Q89" s="243">
        <f t="shared" si="68"/>
        <v>0</v>
      </c>
      <c r="S89" s="225">
        <f t="shared" si="85"/>
        <v>0</v>
      </c>
      <c r="T89" s="226">
        <f t="shared" si="86"/>
        <v>0</v>
      </c>
      <c r="V89" s="123"/>
      <c r="W89" s="123"/>
      <c r="X89" s="123"/>
      <c r="Y89" s="123"/>
      <c r="AA89" s="190" t="e">
        <f t="shared" si="69"/>
        <v>#VALUE!</v>
      </c>
      <c r="AB89" s="190" t="e">
        <f t="shared" si="70"/>
        <v>#VALUE!</v>
      </c>
      <c r="AC89" s="191" t="e">
        <f t="shared" ca="1" si="71"/>
        <v>#VALUE!</v>
      </c>
      <c r="AD89" s="192">
        <f t="shared" ca="1" si="91"/>
        <v>44387</v>
      </c>
      <c r="AE89" s="191" t="e">
        <f t="shared" ca="1" si="72"/>
        <v>#VALUE!</v>
      </c>
      <c r="AF89" s="190" t="e">
        <f t="shared" si="73"/>
        <v>#VALUE!</v>
      </c>
      <c r="AG89" s="190" t="e">
        <f t="shared" si="74"/>
        <v>#VALUE!</v>
      </c>
      <c r="AH89" s="190" t="e">
        <f t="shared" si="75"/>
        <v>#VALUE!</v>
      </c>
      <c r="AI89" s="190" t="e">
        <f t="shared" si="76"/>
        <v>#VALUE!</v>
      </c>
      <c r="AJ89" s="190" t="e">
        <f t="shared" si="77"/>
        <v>#VALUE!</v>
      </c>
      <c r="AK89" s="190" t="e">
        <f t="shared" si="78"/>
        <v>#VALUE!</v>
      </c>
      <c r="AL89" s="190">
        <f t="shared" si="79"/>
        <v>0</v>
      </c>
    </row>
    <row r="90" spans="1:38" ht="23.25" customHeight="1" x14ac:dyDescent="0.15">
      <c r="A90" s="260">
        <f t="shared" si="80"/>
        <v>83</v>
      </c>
      <c r="B90" s="282" t="str">
        <f t="shared" si="87"/>
        <v>A팀</v>
      </c>
      <c r="C90" s="232"/>
      <c r="D90" s="233"/>
      <c r="E90" s="248" t="str">
        <f t="shared" si="81"/>
        <v/>
      </c>
      <c r="F90" s="248"/>
      <c r="G90" s="246" t="str">
        <f t="shared" si="88"/>
        <v/>
      </c>
      <c r="H90" s="281" t="str">
        <f t="shared" si="82"/>
        <v/>
      </c>
      <c r="I90" s="265" t="str">
        <f t="shared" si="83"/>
        <v/>
      </c>
      <c r="J90" s="247" t="str">
        <f t="shared" si="89"/>
        <v/>
      </c>
      <c r="K90" s="239"/>
      <c r="L90" s="240">
        <f t="shared" si="84"/>
        <v>0</v>
      </c>
      <c r="M90" s="241">
        <f t="shared" si="90"/>
        <v>0.03</v>
      </c>
      <c r="N90" s="242">
        <f t="shared" si="65"/>
        <v>0</v>
      </c>
      <c r="O90" s="242">
        <f t="shared" si="66"/>
        <v>0</v>
      </c>
      <c r="P90" s="243">
        <f t="shared" si="67"/>
        <v>0</v>
      </c>
      <c r="Q90" s="243">
        <f t="shared" si="68"/>
        <v>0</v>
      </c>
      <c r="S90" s="225">
        <f t="shared" si="85"/>
        <v>0</v>
      </c>
      <c r="T90" s="226">
        <f t="shared" si="86"/>
        <v>0</v>
      </c>
      <c r="V90" s="123"/>
      <c r="W90" s="123"/>
      <c r="X90" s="123"/>
      <c r="Y90" s="123"/>
      <c r="AA90" s="190" t="e">
        <f t="shared" si="69"/>
        <v>#VALUE!</v>
      </c>
      <c r="AB90" s="190" t="e">
        <f t="shared" si="70"/>
        <v>#VALUE!</v>
      </c>
      <c r="AC90" s="191" t="e">
        <f t="shared" ca="1" si="71"/>
        <v>#VALUE!</v>
      </c>
      <c r="AD90" s="192">
        <f t="shared" ca="1" si="91"/>
        <v>44387</v>
      </c>
      <c r="AE90" s="191" t="e">
        <f t="shared" ca="1" si="72"/>
        <v>#VALUE!</v>
      </c>
      <c r="AF90" s="190" t="e">
        <f t="shared" si="73"/>
        <v>#VALUE!</v>
      </c>
      <c r="AG90" s="190" t="e">
        <f t="shared" si="74"/>
        <v>#VALUE!</v>
      </c>
      <c r="AH90" s="190" t="e">
        <f t="shared" si="75"/>
        <v>#VALUE!</v>
      </c>
      <c r="AI90" s="190" t="e">
        <f t="shared" si="76"/>
        <v>#VALUE!</v>
      </c>
      <c r="AJ90" s="190" t="e">
        <f t="shared" si="77"/>
        <v>#VALUE!</v>
      </c>
      <c r="AK90" s="190" t="e">
        <f t="shared" si="78"/>
        <v>#VALUE!</v>
      </c>
      <c r="AL90" s="190">
        <f t="shared" si="79"/>
        <v>0</v>
      </c>
    </row>
    <row r="91" spans="1:38" ht="23.25" customHeight="1" x14ac:dyDescent="0.15">
      <c r="A91" s="260">
        <f t="shared" si="80"/>
        <v>84</v>
      </c>
      <c r="B91" s="282" t="str">
        <f t="shared" si="87"/>
        <v>A팀</v>
      </c>
      <c r="C91" s="232"/>
      <c r="D91" s="233"/>
      <c r="E91" s="248" t="str">
        <f t="shared" si="81"/>
        <v/>
      </c>
      <c r="F91" s="248"/>
      <c r="G91" s="246" t="str">
        <f t="shared" si="88"/>
        <v/>
      </c>
      <c r="H91" s="281" t="str">
        <f t="shared" si="82"/>
        <v/>
      </c>
      <c r="I91" s="265" t="str">
        <f t="shared" si="83"/>
        <v/>
      </c>
      <c r="J91" s="247" t="str">
        <f t="shared" si="89"/>
        <v/>
      </c>
      <c r="K91" s="239"/>
      <c r="L91" s="240">
        <f t="shared" si="84"/>
        <v>0</v>
      </c>
      <c r="M91" s="241">
        <f t="shared" si="90"/>
        <v>0.03</v>
      </c>
      <c r="N91" s="242">
        <f t="shared" si="65"/>
        <v>0</v>
      </c>
      <c r="O91" s="242">
        <f t="shared" si="66"/>
        <v>0</v>
      </c>
      <c r="P91" s="243">
        <f t="shared" si="67"/>
        <v>0</v>
      </c>
      <c r="Q91" s="243">
        <f t="shared" si="68"/>
        <v>0</v>
      </c>
      <c r="S91" s="225">
        <f t="shared" si="85"/>
        <v>0</v>
      </c>
      <c r="T91" s="226">
        <f t="shared" si="86"/>
        <v>0</v>
      </c>
      <c r="V91" s="123"/>
      <c r="W91" s="123"/>
      <c r="X91" s="123"/>
      <c r="Y91" s="123"/>
      <c r="AA91" s="190" t="e">
        <f t="shared" si="69"/>
        <v>#VALUE!</v>
      </c>
      <c r="AB91" s="190" t="e">
        <f t="shared" si="70"/>
        <v>#VALUE!</v>
      </c>
      <c r="AC91" s="191" t="e">
        <f t="shared" ca="1" si="71"/>
        <v>#VALUE!</v>
      </c>
      <c r="AD91" s="192">
        <f t="shared" ca="1" si="91"/>
        <v>44387</v>
      </c>
      <c r="AE91" s="191" t="e">
        <f t="shared" ca="1" si="72"/>
        <v>#VALUE!</v>
      </c>
      <c r="AF91" s="190" t="e">
        <f t="shared" si="73"/>
        <v>#VALUE!</v>
      </c>
      <c r="AG91" s="190" t="e">
        <f t="shared" si="74"/>
        <v>#VALUE!</v>
      </c>
      <c r="AH91" s="190" t="e">
        <f t="shared" si="75"/>
        <v>#VALUE!</v>
      </c>
      <c r="AI91" s="190" t="e">
        <f t="shared" si="76"/>
        <v>#VALUE!</v>
      </c>
      <c r="AJ91" s="190" t="e">
        <f t="shared" si="77"/>
        <v>#VALUE!</v>
      </c>
      <c r="AK91" s="190" t="e">
        <f t="shared" si="78"/>
        <v>#VALUE!</v>
      </c>
      <c r="AL91" s="190">
        <f t="shared" si="79"/>
        <v>0</v>
      </c>
    </row>
    <row r="92" spans="1:38" ht="23.25" customHeight="1" x14ac:dyDescent="0.15">
      <c r="A92" s="260">
        <f t="shared" si="80"/>
        <v>85</v>
      </c>
      <c r="B92" s="282" t="str">
        <f t="shared" si="87"/>
        <v>A팀</v>
      </c>
      <c r="C92" s="232"/>
      <c r="D92" s="233"/>
      <c r="E92" s="248" t="str">
        <f t="shared" si="81"/>
        <v/>
      </c>
      <c r="F92" s="248"/>
      <c r="G92" s="246" t="str">
        <f t="shared" si="88"/>
        <v/>
      </c>
      <c r="H92" s="281" t="str">
        <f t="shared" si="82"/>
        <v/>
      </c>
      <c r="I92" s="265" t="str">
        <f t="shared" si="83"/>
        <v/>
      </c>
      <c r="J92" s="247" t="str">
        <f t="shared" si="89"/>
        <v/>
      </c>
      <c r="K92" s="239"/>
      <c r="L92" s="240">
        <f t="shared" si="84"/>
        <v>0</v>
      </c>
      <c r="M92" s="241">
        <f t="shared" si="90"/>
        <v>0.03</v>
      </c>
      <c r="N92" s="242">
        <f t="shared" si="65"/>
        <v>0</v>
      </c>
      <c r="O92" s="242">
        <f t="shared" si="66"/>
        <v>0</v>
      </c>
      <c r="P92" s="243">
        <f t="shared" si="67"/>
        <v>0</v>
      </c>
      <c r="Q92" s="243">
        <f t="shared" si="68"/>
        <v>0</v>
      </c>
      <c r="S92" s="225">
        <f t="shared" si="85"/>
        <v>0</v>
      </c>
      <c r="T92" s="226">
        <f t="shared" si="86"/>
        <v>0</v>
      </c>
      <c r="V92" s="123"/>
      <c r="W92" s="123"/>
      <c r="X92" s="123"/>
      <c r="Y92" s="123"/>
      <c r="AA92" s="190" t="e">
        <f t="shared" si="69"/>
        <v>#VALUE!</v>
      </c>
      <c r="AB92" s="190" t="e">
        <f t="shared" si="70"/>
        <v>#VALUE!</v>
      </c>
      <c r="AC92" s="191" t="e">
        <f t="shared" ca="1" si="71"/>
        <v>#VALUE!</v>
      </c>
      <c r="AD92" s="192">
        <f t="shared" ca="1" si="91"/>
        <v>44387</v>
      </c>
      <c r="AE92" s="191" t="e">
        <f t="shared" ca="1" si="72"/>
        <v>#VALUE!</v>
      </c>
      <c r="AF92" s="190" t="e">
        <f t="shared" si="73"/>
        <v>#VALUE!</v>
      </c>
      <c r="AG92" s="190" t="e">
        <f t="shared" si="74"/>
        <v>#VALUE!</v>
      </c>
      <c r="AH92" s="190" t="e">
        <f t="shared" si="75"/>
        <v>#VALUE!</v>
      </c>
      <c r="AI92" s="190" t="e">
        <f t="shared" si="76"/>
        <v>#VALUE!</v>
      </c>
      <c r="AJ92" s="190" t="e">
        <f t="shared" si="77"/>
        <v>#VALUE!</v>
      </c>
      <c r="AK92" s="190" t="e">
        <f t="shared" si="78"/>
        <v>#VALUE!</v>
      </c>
      <c r="AL92" s="190">
        <f t="shared" si="79"/>
        <v>0</v>
      </c>
    </row>
    <row r="93" spans="1:38" ht="23.25" customHeight="1" x14ac:dyDescent="0.15">
      <c r="A93" s="260">
        <f t="shared" si="80"/>
        <v>86</v>
      </c>
      <c r="B93" s="282" t="str">
        <f t="shared" si="87"/>
        <v>A팀</v>
      </c>
      <c r="C93" s="232"/>
      <c r="D93" s="233"/>
      <c r="E93" s="248" t="str">
        <f t="shared" si="81"/>
        <v/>
      </c>
      <c r="F93" s="248"/>
      <c r="G93" s="246" t="str">
        <f t="shared" si="88"/>
        <v/>
      </c>
      <c r="H93" s="281" t="str">
        <f t="shared" si="82"/>
        <v/>
      </c>
      <c r="I93" s="265" t="str">
        <f t="shared" si="83"/>
        <v/>
      </c>
      <c r="J93" s="247" t="str">
        <f t="shared" si="89"/>
        <v/>
      </c>
      <c r="K93" s="239"/>
      <c r="L93" s="240">
        <f t="shared" si="84"/>
        <v>0</v>
      </c>
      <c r="M93" s="241">
        <f t="shared" si="90"/>
        <v>0.03</v>
      </c>
      <c r="N93" s="242">
        <f t="shared" si="65"/>
        <v>0</v>
      </c>
      <c r="O93" s="242">
        <f t="shared" si="66"/>
        <v>0</v>
      </c>
      <c r="P93" s="243">
        <f t="shared" si="67"/>
        <v>0</v>
      </c>
      <c r="Q93" s="243">
        <f t="shared" si="68"/>
        <v>0</v>
      </c>
      <c r="S93" s="225">
        <f t="shared" si="85"/>
        <v>0</v>
      </c>
      <c r="T93" s="226">
        <f t="shared" si="86"/>
        <v>0</v>
      </c>
      <c r="V93" s="123"/>
      <c r="W93" s="123"/>
      <c r="X93" s="123"/>
      <c r="Y93" s="123"/>
      <c r="AA93" s="190" t="e">
        <f t="shared" si="69"/>
        <v>#VALUE!</v>
      </c>
      <c r="AB93" s="190" t="e">
        <f t="shared" si="70"/>
        <v>#VALUE!</v>
      </c>
      <c r="AC93" s="191" t="e">
        <f t="shared" ca="1" si="71"/>
        <v>#VALUE!</v>
      </c>
      <c r="AD93" s="192">
        <f t="shared" ca="1" si="91"/>
        <v>44387</v>
      </c>
      <c r="AE93" s="191" t="e">
        <f t="shared" ca="1" si="72"/>
        <v>#VALUE!</v>
      </c>
      <c r="AF93" s="190" t="e">
        <f t="shared" si="73"/>
        <v>#VALUE!</v>
      </c>
      <c r="AG93" s="190" t="e">
        <f t="shared" si="74"/>
        <v>#VALUE!</v>
      </c>
      <c r="AH93" s="190" t="e">
        <f t="shared" si="75"/>
        <v>#VALUE!</v>
      </c>
      <c r="AI93" s="190" t="e">
        <f t="shared" si="76"/>
        <v>#VALUE!</v>
      </c>
      <c r="AJ93" s="190" t="e">
        <f t="shared" si="77"/>
        <v>#VALUE!</v>
      </c>
      <c r="AK93" s="190" t="e">
        <f t="shared" si="78"/>
        <v>#VALUE!</v>
      </c>
      <c r="AL93" s="190">
        <f t="shared" si="79"/>
        <v>0</v>
      </c>
    </row>
    <row r="94" spans="1:38" ht="23.25" customHeight="1" x14ac:dyDescent="0.15">
      <c r="A94" s="260">
        <f t="shared" si="80"/>
        <v>87</v>
      </c>
      <c r="B94" s="282" t="str">
        <f t="shared" si="87"/>
        <v>A팀</v>
      </c>
      <c r="C94" s="232"/>
      <c r="D94" s="233"/>
      <c r="E94" s="248" t="str">
        <f t="shared" si="81"/>
        <v/>
      </c>
      <c r="F94" s="248"/>
      <c r="G94" s="246" t="str">
        <f t="shared" si="88"/>
        <v/>
      </c>
      <c r="H94" s="281" t="str">
        <f t="shared" si="82"/>
        <v/>
      </c>
      <c r="I94" s="265" t="str">
        <f t="shared" si="83"/>
        <v/>
      </c>
      <c r="J94" s="247" t="str">
        <f t="shared" si="89"/>
        <v/>
      </c>
      <c r="K94" s="239"/>
      <c r="L94" s="240">
        <f t="shared" si="84"/>
        <v>0</v>
      </c>
      <c r="M94" s="241">
        <f t="shared" si="90"/>
        <v>0.03</v>
      </c>
      <c r="N94" s="242">
        <f t="shared" si="65"/>
        <v>0</v>
      </c>
      <c r="O94" s="242">
        <f t="shared" si="66"/>
        <v>0</v>
      </c>
      <c r="P94" s="243">
        <f t="shared" si="67"/>
        <v>0</v>
      </c>
      <c r="Q94" s="243">
        <f t="shared" si="68"/>
        <v>0</v>
      </c>
      <c r="S94" s="225">
        <f t="shared" si="85"/>
        <v>0</v>
      </c>
      <c r="T94" s="226">
        <f t="shared" si="86"/>
        <v>0</v>
      </c>
      <c r="V94" s="123"/>
      <c r="W94" s="123"/>
      <c r="X94" s="123"/>
      <c r="Y94" s="123"/>
      <c r="AA94" s="190" t="e">
        <f t="shared" si="69"/>
        <v>#VALUE!</v>
      </c>
      <c r="AB94" s="190" t="e">
        <f t="shared" si="70"/>
        <v>#VALUE!</v>
      </c>
      <c r="AC94" s="191" t="e">
        <f t="shared" ca="1" si="71"/>
        <v>#VALUE!</v>
      </c>
      <c r="AD94" s="192">
        <f t="shared" ca="1" si="91"/>
        <v>44387</v>
      </c>
      <c r="AE94" s="191" t="e">
        <f t="shared" ca="1" si="72"/>
        <v>#VALUE!</v>
      </c>
      <c r="AF94" s="190" t="e">
        <f t="shared" si="73"/>
        <v>#VALUE!</v>
      </c>
      <c r="AG94" s="190" t="e">
        <f t="shared" si="74"/>
        <v>#VALUE!</v>
      </c>
      <c r="AH94" s="190" t="e">
        <f t="shared" si="75"/>
        <v>#VALUE!</v>
      </c>
      <c r="AI94" s="190" t="e">
        <f t="shared" si="76"/>
        <v>#VALUE!</v>
      </c>
      <c r="AJ94" s="190" t="e">
        <f t="shared" si="77"/>
        <v>#VALUE!</v>
      </c>
      <c r="AK94" s="190" t="e">
        <f t="shared" si="78"/>
        <v>#VALUE!</v>
      </c>
      <c r="AL94" s="190">
        <f t="shared" si="79"/>
        <v>0</v>
      </c>
    </row>
    <row r="95" spans="1:38" ht="23.25" customHeight="1" x14ac:dyDescent="0.15">
      <c r="A95" s="260">
        <f t="shared" si="80"/>
        <v>88</v>
      </c>
      <c r="B95" s="282" t="str">
        <f t="shared" si="87"/>
        <v>A팀</v>
      </c>
      <c r="C95" s="232"/>
      <c r="D95" s="233"/>
      <c r="E95" s="248" t="str">
        <f t="shared" si="81"/>
        <v/>
      </c>
      <c r="F95" s="248"/>
      <c r="G95" s="246" t="str">
        <f t="shared" si="88"/>
        <v/>
      </c>
      <c r="H95" s="281" t="str">
        <f t="shared" si="82"/>
        <v/>
      </c>
      <c r="I95" s="265" t="str">
        <f t="shared" si="83"/>
        <v/>
      </c>
      <c r="J95" s="247" t="str">
        <f t="shared" si="89"/>
        <v/>
      </c>
      <c r="K95" s="239"/>
      <c r="L95" s="240">
        <f t="shared" si="84"/>
        <v>0</v>
      </c>
      <c r="M95" s="241">
        <f t="shared" si="90"/>
        <v>0.03</v>
      </c>
      <c r="N95" s="242">
        <f t="shared" si="65"/>
        <v>0</v>
      </c>
      <c r="O95" s="242">
        <f t="shared" si="66"/>
        <v>0</v>
      </c>
      <c r="P95" s="243">
        <f t="shared" si="67"/>
        <v>0</v>
      </c>
      <c r="Q95" s="243">
        <f t="shared" si="68"/>
        <v>0</v>
      </c>
      <c r="S95" s="225">
        <f t="shared" si="85"/>
        <v>0</v>
      </c>
      <c r="T95" s="226">
        <f t="shared" si="86"/>
        <v>0</v>
      </c>
      <c r="V95" s="123"/>
      <c r="W95" s="123"/>
      <c r="X95" s="123"/>
      <c r="Y95" s="123"/>
      <c r="AA95" s="190" t="e">
        <f t="shared" si="69"/>
        <v>#VALUE!</v>
      </c>
      <c r="AB95" s="190" t="e">
        <f t="shared" si="70"/>
        <v>#VALUE!</v>
      </c>
      <c r="AC95" s="191" t="e">
        <f t="shared" ca="1" si="71"/>
        <v>#VALUE!</v>
      </c>
      <c r="AD95" s="192">
        <f t="shared" ca="1" si="91"/>
        <v>44387</v>
      </c>
      <c r="AE95" s="191" t="e">
        <f t="shared" ca="1" si="72"/>
        <v>#VALUE!</v>
      </c>
      <c r="AF95" s="190" t="e">
        <f t="shared" si="73"/>
        <v>#VALUE!</v>
      </c>
      <c r="AG95" s="190" t="e">
        <f t="shared" si="74"/>
        <v>#VALUE!</v>
      </c>
      <c r="AH95" s="190" t="e">
        <f t="shared" si="75"/>
        <v>#VALUE!</v>
      </c>
      <c r="AI95" s="190" t="e">
        <f t="shared" si="76"/>
        <v>#VALUE!</v>
      </c>
      <c r="AJ95" s="190" t="e">
        <f t="shared" si="77"/>
        <v>#VALUE!</v>
      </c>
      <c r="AK95" s="190" t="e">
        <f t="shared" si="78"/>
        <v>#VALUE!</v>
      </c>
      <c r="AL95" s="190">
        <f t="shared" si="79"/>
        <v>0</v>
      </c>
    </row>
    <row r="96" spans="1:38" ht="23.25" customHeight="1" x14ac:dyDescent="0.15">
      <c r="A96" s="260">
        <f t="shared" si="80"/>
        <v>89</v>
      </c>
      <c r="B96" s="282" t="str">
        <f t="shared" si="87"/>
        <v>A팀</v>
      </c>
      <c r="C96" s="232"/>
      <c r="D96" s="233"/>
      <c r="E96" s="248" t="str">
        <f t="shared" si="81"/>
        <v/>
      </c>
      <c r="F96" s="248"/>
      <c r="G96" s="246" t="str">
        <f t="shared" si="88"/>
        <v/>
      </c>
      <c r="H96" s="281" t="str">
        <f t="shared" si="82"/>
        <v/>
      </c>
      <c r="I96" s="265" t="str">
        <f t="shared" si="83"/>
        <v/>
      </c>
      <c r="J96" s="247" t="str">
        <f t="shared" si="89"/>
        <v/>
      </c>
      <c r="K96" s="239"/>
      <c r="L96" s="240">
        <f t="shared" si="84"/>
        <v>0</v>
      </c>
      <c r="M96" s="241">
        <f t="shared" si="90"/>
        <v>0.03</v>
      </c>
      <c r="N96" s="242">
        <f t="shared" si="65"/>
        <v>0</v>
      </c>
      <c r="O96" s="242">
        <f t="shared" si="66"/>
        <v>0</v>
      </c>
      <c r="P96" s="243">
        <f t="shared" si="67"/>
        <v>0</v>
      </c>
      <c r="Q96" s="243">
        <f t="shared" si="68"/>
        <v>0</v>
      </c>
      <c r="S96" s="225">
        <f t="shared" si="85"/>
        <v>0</v>
      </c>
      <c r="T96" s="226">
        <f t="shared" si="86"/>
        <v>0</v>
      </c>
      <c r="V96" s="123"/>
      <c r="W96" s="123"/>
      <c r="X96" s="123"/>
      <c r="Y96" s="123"/>
      <c r="AA96" s="190" t="e">
        <f t="shared" si="69"/>
        <v>#VALUE!</v>
      </c>
      <c r="AB96" s="190" t="e">
        <f t="shared" si="70"/>
        <v>#VALUE!</v>
      </c>
      <c r="AC96" s="191" t="e">
        <f t="shared" ca="1" si="71"/>
        <v>#VALUE!</v>
      </c>
      <c r="AD96" s="192">
        <f t="shared" ca="1" si="91"/>
        <v>44387</v>
      </c>
      <c r="AE96" s="191" t="e">
        <f t="shared" ca="1" si="72"/>
        <v>#VALUE!</v>
      </c>
      <c r="AF96" s="190" t="e">
        <f t="shared" si="73"/>
        <v>#VALUE!</v>
      </c>
      <c r="AG96" s="190" t="e">
        <f t="shared" si="74"/>
        <v>#VALUE!</v>
      </c>
      <c r="AH96" s="190" t="e">
        <f t="shared" si="75"/>
        <v>#VALUE!</v>
      </c>
      <c r="AI96" s="190" t="e">
        <f t="shared" si="76"/>
        <v>#VALUE!</v>
      </c>
      <c r="AJ96" s="190" t="e">
        <f t="shared" si="77"/>
        <v>#VALUE!</v>
      </c>
      <c r="AK96" s="190" t="e">
        <f t="shared" si="78"/>
        <v>#VALUE!</v>
      </c>
      <c r="AL96" s="190">
        <f t="shared" si="79"/>
        <v>0</v>
      </c>
    </row>
    <row r="97" spans="1:38" ht="23.25" customHeight="1" x14ac:dyDescent="0.15">
      <c r="A97" s="260">
        <f t="shared" si="80"/>
        <v>90</v>
      </c>
      <c r="B97" s="282" t="str">
        <f t="shared" si="87"/>
        <v>A팀</v>
      </c>
      <c r="C97" s="232"/>
      <c r="D97" s="233"/>
      <c r="E97" s="248" t="str">
        <f t="shared" si="81"/>
        <v/>
      </c>
      <c r="F97" s="248"/>
      <c r="G97" s="246" t="str">
        <f t="shared" si="88"/>
        <v/>
      </c>
      <c r="H97" s="281" t="str">
        <f t="shared" si="82"/>
        <v/>
      </c>
      <c r="I97" s="265" t="str">
        <f t="shared" si="83"/>
        <v/>
      </c>
      <c r="J97" s="247" t="str">
        <f t="shared" si="89"/>
        <v/>
      </c>
      <c r="K97" s="239"/>
      <c r="L97" s="240">
        <f t="shared" si="84"/>
        <v>0</v>
      </c>
      <c r="M97" s="241">
        <f t="shared" si="90"/>
        <v>0.03</v>
      </c>
      <c r="N97" s="242">
        <f t="shared" si="65"/>
        <v>0</v>
      </c>
      <c r="O97" s="242">
        <f t="shared" si="66"/>
        <v>0</v>
      </c>
      <c r="P97" s="243">
        <f t="shared" si="67"/>
        <v>0</v>
      </c>
      <c r="Q97" s="243">
        <f t="shared" si="68"/>
        <v>0</v>
      </c>
      <c r="S97" s="225">
        <f t="shared" si="85"/>
        <v>0</v>
      </c>
      <c r="T97" s="226">
        <f t="shared" si="86"/>
        <v>0</v>
      </c>
      <c r="V97" s="123"/>
      <c r="W97" s="123"/>
      <c r="X97" s="123"/>
      <c r="Y97" s="123"/>
      <c r="AA97" s="190" t="e">
        <f t="shared" si="69"/>
        <v>#VALUE!</v>
      </c>
      <c r="AB97" s="190" t="e">
        <f t="shared" si="70"/>
        <v>#VALUE!</v>
      </c>
      <c r="AC97" s="191" t="e">
        <f t="shared" ca="1" si="71"/>
        <v>#VALUE!</v>
      </c>
      <c r="AD97" s="192">
        <f t="shared" ca="1" si="91"/>
        <v>44387</v>
      </c>
      <c r="AE97" s="191" t="e">
        <f t="shared" ca="1" si="72"/>
        <v>#VALUE!</v>
      </c>
      <c r="AF97" s="190" t="e">
        <f t="shared" si="73"/>
        <v>#VALUE!</v>
      </c>
      <c r="AG97" s="190" t="e">
        <f t="shared" si="74"/>
        <v>#VALUE!</v>
      </c>
      <c r="AH97" s="190" t="e">
        <f t="shared" si="75"/>
        <v>#VALUE!</v>
      </c>
      <c r="AI97" s="190" t="e">
        <f t="shared" si="76"/>
        <v>#VALUE!</v>
      </c>
      <c r="AJ97" s="190" t="e">
        <f t="shared" si="77"/>
        <v>#VALUE!</v>
      </c>
      <c r="AK97" s="190" t="e">
        <f t="shared" si="78"/>
        <v>#VALUE!</v>
      </c>
      <c r="AL97" s="190">
        <f t="shared" si="79"/>
        <v>0</v>
      </c>
    </row>
    <row r="98" spans="1:38" ht="23.25" customHeight="1" x14ac:dyDescent="0.15">
      <c r="A98" s="260">
        <f t="shared" si="80"/>
        <v>91</v>
      </c>
      <c r="B98" s="282" t="str">
        <f t="shared" si="87"/>
        <v>A팀</v>
      </c>
      <c r="C98" s="232"/>
      <c r="D98" s="233"/>
      <c r="E98" s="248" t="str">
        <f t="shared" si="81"/>
        <v/>
      </c>
      <c r="F98" s="248"/>
      <c r="G98" s="246" t="str">
        <f t="shared" si="88"/>
        <v/>
      </c>
      <c r="H98" s="281" t="str">
        <f t="shared" si="82"/>
        <v/>
      </c>
      <c r="I98" s="265" t="str">
        <f t="shared" si="83"/>
        <v/>
      </c>
      <c r="J98" s="247" t="str">
        <f t="shared" si="89"/>
        <v/>
      </c>
      <c r="K98" s="239"/>
      <c r="L98" s="240">
        <f t="shared" si="84"/>
        <v>0</v>
      </c>
      <c r="M98" s="241">
        <f t="shared" si="90"/>
        <v>0.03</v>
      </c>
      <c r="N98" s="242">
        <f t="shared" si="65"/>
        <v>0</v>
      </c>
      <c r="O98" s="242">
        <f t="shared" si="66"/>
        <v>0</v>
      </c>
      <c r="P98" s="243">
        <f t="shared" si="67"/>
        <v>0</v>
      </c>
      <c r="Q98" s="243">
        <f t="shared" si="68"/>
        <v>0</v>
      </c>
      <c r="S98" s="225">
        <f t="shared" si="85"/>
        <v>0</v>
      </c>
      <c r="T98" s="226">
        <f t="shared" si="86"/>
        <v>0</v>
      </c>
      <c r="V98" s="123"/>
      <c r="W98" s="123"/>
      <c r="X98" s="123"/>
      <c r="Y98" s="123"/>
      <c r="AA98" s="190" t="e">
        <f t="shared" si="69"/>
        <v>#VALUE!</v>
      </c>
      <c r="AB98" s="190" t="e">
        <f t="shared" si="70"/>
        <v>#VALUE!</v>
      </c>
      <c r="AC98" s="191" t="e">
        <f t="shared" ca="1" si="71"/>
        <v>#VALUE!</v>
      </c>
      <c r="AD98" s="192">
        <f t="shared" ca="1" si="91"/>
        <v>44387</v>
      </c>
      <c r="AE98" s="191" t="e">
        <f t="shared" ca="1" si="72"/>
        <v>#VALUE!</v>
      </c>
      <c r="AF98" s="190" t="e">
        <f t="shared" si="73"/>
        <v>#VALUE!</v>
      </c>
      <c r="AG98" s="190" t="e">
        <f t="shared" si="74"/>
        <v>#VALUE!</v>
      </c>
      <c r="AH98" s="190" t="e">
        <f t="shared" si="75"/>
        <v>#VALUE!</v>
      </c>
      <c r="AI98" s="190" t="e">
        <f t="shared" si="76"/>
        <v>#VALUE!</v>
      </c>
      <c r="AJ98" s="190" t="e">
        <f t="shared" si="77"/>
        <v>#VALUE!</v>
      </c>
      <c r="AK98" s="190" t="e">
        <f t="shared" si="78"/>
        <v>#VALUE!</v>
      </c>
      <c r="AL98" s="190">
        <f t="shared" si="79"/>
        <v>0</v>
      </c>
    </row>
    <row r="99" spans="1:38" ht="23.25" customHeight="1" x14ac:dyDescent="0.15">
      <c r="A99" s="260">
        <f t="shared" si="80"/>
        <v>92</v>
      </c>
      <c r="B99" s="282" t="str">
        <f t="shared" si="87"/>
        <v>A팀</v>
      </c>
      <c r="C99" s="232"/>
      <c r="D99" s="233"/>
      <c r="E99" s="248" t="str">
        <f t="shared" si="81"/>
        <v/>
      </c>
      <c r="F99" s="248"/>
      <c r="G99" s="246" t="str">
        <f t="shared" si="88"/>
        <v/>
      </c>
      <c r="H99" s="281" t="str">
        <f t="shared" si="82"/>
        <v/>
      </c>
      <c r="I99" s="265" t="str">
        <f t="shared" si="83"/>
        <v/>
      </c>
      <c r="J99" s="247" t="str">
        <f t="shared" si="89"/>
        <v/>
      </c>
      <c r="K99" s="239"/>
      <c r="L99" s="240">
        <f t="shared" si="84"/>
        <v>0</v>
      </c>
      <c r="M99" s="241">
        <f t="shared" si="90"/>
        <v>0.03</v>
      </c>
      <c r="N99" s="242">
        <f t="shared" si="65"/>
        <v>0</v>
      </c>
      <c r="O99" s="242">
        <f t="shared" si="66"/>
        <v>0</v>
      </c>
      <c r="P99" s="243">
        <f t="shared" si="67"/>
        <v>0</v>
      </c>
      <c r="Q99" s="243">
        <f t="shared" si="68"/>
        <v>0</v>
      </c>
      <c r="S99" s="225">
        <f t="shared" si="85"/>
        <v>0</v>
      </c>
      <c r="T99" s="226">
        <f t="shared" si="86"/>
        <v>0</v>
      </c>
      <c r="V99" s="123"/>
      <c r="W99" s="123"/>
      <c r="X99" s="123"/>
      <c r="Y99" s="123"/>
      <c r="AA99" s="190" t="e">
        <f t="shared" si="69"/>
        <v>#VALUE!</v>
      </c>
      <c r="AB99" s="190" t="e">
        <f t="shared" si="70"/>
        <v>#VALUE!</v>
      </c>
      <c r="AC99" s="191" t="e">
        <f t="shared" ca="1" si="71"/>
        <v>#VALUE!</v>
      </c>
      <c r="AD99" s="192">
        <f t="shared" ca="1" si="91"/>
        <v>44387</v>
      </c>
      <c r="AE99" s="191" t="e">
        <f t="shared" ca="1" si="72"/>
        <v>#VALUE!</v>
      </c>
      <c r="AF99" s="190" t="e">
        <f t="shared" si="73"/>
        <v>#VALUE!</v>
      </c>
      <c r="AG99" s="190" t="e">
        <f t="shared" si="74"/>
        <v>#VALUE!</v>
      </c>
      <c r="AH99" s="190" t="e">
        <f t="shared" si="75"/>
        <v>#VALUE!</v>
      </c>
      <c r="AI99" s="190" t="e">
        <f t="shared" si="76"/>
        <v>#VALUE!</v>
      </c>
      <c r="AJ99" s="190" t="e">
        <f t="shared" si="77"/>
        <v>#VALUE!</v>
      </c>
      <c r="AK99" s="190" t="e">
        <f t="shared" si="78"/>
        <v>#VALUE!</v>
      </c>
      <c r="AL99" s="190">
        <f t="shared" si="79"/>
        <v>0</v>
      </c>
    </row>
    <row r="100" spans="1:38" ht="23.25" customHeight="1" x14ac:dyDescent="0.15">
      <c r="A100" s="260">
        <f t="shared" si="80"/>
        <v>93</v>
      </c>
      <c r="B100" s="282" t="str">
        <f t="shared" si="87"/>
        <v>A팀</v>
      </c>
      <c r="C100" s="232"/>
      <c r="D100" s="233"/>
      <c r="E100" s="248" t="str">
        <f t="shared" si="81"/>
        <v/>
      </c>
      <c r="F100" s="248"/>
      <c r="G100" s="246" t="str">
        <f t="shared" si="88"/>
        <v/>
      </c>
      <c r="H100" s="281" t="str">
        <f t="shared" si="82"/>
        <v/>
      </c>
      <c r="I100" s="265" t="str">
        <f t="shared" si="83"/>
        <v/>
      </c>
      <c r="J100" s="247" t="str">
        <f t="shared" si="89"/>
        <v/>
      </c>
      <c r="K100" s="239"/>
      <c r="L100" s="240">
        <f t="shared" si="84"/>
        <v>0</v>
      </c>
      <c r="M100" s="241">
        <f t="shared" si="90"/>
        <v>0.03</v>
      </c>
      <c r="N100" s="242">
        <f t="shared" si="65"/>
        <v>0</v>
      </c>
      <c r="O100" s="242">
        <f t="shared" si="66"/>
        <v>0</v>
      </c>
      <c r="P100" s="243">
        <f t="shared" si="67"/>
        <v>0</v>
      </c>
      <c r="Q100" s="243">
        <f t="shared" si="68"/>
        <v>0</v>
      </c>
      <c r="S100" s="225">
        <f t="shared" si="85"/>
        <v>0</v>
      </c>
      <c r="T100" s="226">
        <f t="shared" si="86"/>
        <v>0</v>
      </c>
      <c r="V100" s="123"/>
      <c r="W100" s="123"/>
      <c r="X100" s="123"/>
      <c r="Y100" s="123"/>
      <c r="AA100" s="190" t="e">
        <f t="shared" si="69"/>
        <v>#VALUE!</v>
      </c>
      <c r="AB100" s="190" t="e">
        <f t="shared" si="70"/>
        <v>#VALUE!</v>
      </c>
      <c r="AC100" s="191" t="e">
        <f t="shared" ca="1" si="71"/>
        <v>#VALUE!</v>
      </c>
      <c r="AD100" s="192">
        <f t="shared" ca="1" si="91"/>
        <v>44387</v>
      </c>
      <c r="AE100" s="191" t="e">
        <f t="shared" ca="1" si="72"/>
        <v>#VALUE!</v>
      </c>
      <c r="AF100" s="190" t="e">
        <f t="shared" si="73"/>
        <v>#VALUE!</v>
      </c>
      <c r="AG100" s="190" t="e">
        <f t="shared" si="74"/>
        <v>#VALUE!</v>
      </c>
      <c r="AH100" s="190" t="e">
        <f t="shared" si="75"/>
        <v>#VALUE!</v>
      </c>
      <c r="AI100" s="190" t="e">
        <f t="shared" si="76"/>
        <v>#VALUE!</v>
      </c>
      <c r="AJ100" s="190" t="e">
        <f t="shared" si="77"/>
        <v>#VALUE!</v>
      </c>
      <c r="AK100" s="190" t="e">
        <f t="shared" si="78"/>
        <v>#VALUE!</v>
      </c>
      <c r="AL100" s="190">
        <f t="shared" si="79"/>
        <v>0</v>
      </c>
    </row>
    <row r="101" spans="1:38" ht="23.25" customHeight="1" x14ac:dyDescent="0.15">
      <c r="A101" s="260">
        <f t="shared" si="80"/>
        <v>94</v>
      </c>
      <c r="B101" s="282" t="str">
        <f t="shared" si="87"/>
        <v>A팀</v>
      </c>
      <c r="C101" s="232"/>
      <c r="D101" s="233"/>
      <c r="E101" s="248" t="str">
        <f t="shared" si="81"/>
        <v/>
      </c>
      <c r="F101" s="248"/>
      <c r="G101" s="246" t="str">
        <f t="shared" si="88"/>
        <v/>
      </c>
      <c r="H101" s="281" t="str">
        <f t="shared" si="82"/>
        <v/>
      </c>
      <c r="I101" s="265" t="str">
        <f t="shared" si="83"/>
        <v/>
      </c>
      <c r="J101" s="247" t="str">
        <f t="shared" si="89"/>
        <v/>
      </c>
      <c r="K101" s="239"/>
      <c r="L101" s="240">
        <f t="shared" si="84"/>
        <v>0</v>
      </c>
      <c r="M101" s="241">
        <f t="shared" si="90"/>
        <v>0.03</v>
      </c>
      <c r="N101" s="242">
        <f t="shared" si="65"/>
        <v>0</v>
      </c>
      <c r="O101" s="242">
        <f t="shared" si="66"/>
        <v>0</v>
      </c>
      <c r="P101" s="243">
        <f t="shared" si="67"/>
        <v>0</v>
      </c>
      <c r="Q101" s="243">
        <f t="shared" si="68"/>
        <v>0</v>
      </c>
      <c r="S101" s="225">
        <f t="shared" si="85"/>
        <v>0</v>
      </c>
      <c r="T101" s="226">
        <f t="shared" si="86"/>
        <v>0</v>
      </c>
      <c r="V101" s="123"/>
      <c r="W101" s="123"/>
      <c r="X101" s="123"/>
      <c r="Y101" s="123"/>
      <c r="AA101" s="190" t="e">
        <f t="shared" si="69"/>
        <v>#VALUE!</v>
      </c>
      <c r="AB101" s="190" t="e">
        <f t="shared" si="70"/>
        <v>#VALUE!</v>
      </c>
      <c r="AC101" s="191" t="e">
        <f t="shared" ca="1" si="71"/>
        <v>#VALUE!</v>
      </c>
      <c r="AD101" s="192">
        <f t="shared" ca="1" si="91"/>
        <v>44387</v>
      </c>
      <c r="AE101" s="191" t="e">
        <f t="shared" ca="1" si="72"/>
        <v>#VALUE!</v>
      </c>
      <c r="AF101" s="190" t="e">
        <f t="shared" si="73"/>
        <v>#VALUE!</v>
      </c>
      <c r="AG101" s="190" t="e">
        <f t="shared" si="74"/>
        <v>#VALUE!</v>
      </c>
      <c r="AH101" s="190" t="e">
        <f t="shared" si="75"/>
        <v>#VALUE!</v>
      </c>
      <c r="AI101" s="190" t="e">
        <f t="shared" si="76"/>
        <v>#VALUE!</v>
      </c>
      <c r="AJ101" s="190" t="e">
        <f t="shared" si="77"/>
        <v>#VALUE!</v>
      </c>
      <c r="AK101" s="190" t="e">
        <f t="shared" si="78"/>
        <v>#VALUE!</v>
      </c>
      <c r="AL101" s="190">
        <f t="shared" si="79"/>
        <v>0</v>
      </c>
    </row>
    <row r="102" spans="1:38" ht="23.25" customHeight="1" x14ac:dyDescent="0.15">
      <c r="A102" s="260">
        <f t="shared" si="80"/>
        <v>95</v>
      </c>
      <c r="B102" s="282" t="str">
        <f t="shared" si="87"/>
        <v>A팀</v>
      </c>
      <c r="C102" s="232"/>
      <c r="D102" s="233"/>
      <c r="E102" s="248" t="str">
        <f t="shared" si="81"/>
        <v/>
      </c>
      <c r="F102" s="248"/>
      <c r="G102" s="246" t="str">
        <f t="shared" si="88"/>
        <v/>
      </c>
      <c r="H102" s="281" t="str">
        <f t="shared" si="82"/>
        <v/>
      </c>
      <c r="I102" s="265" t="str">
        <f t="shared" si="83"/>
        <v/>
      </c>
      <c r="J102" s="247" t="str">
        <f t="shared" si="89"/>
        <v/>
      </c>
      <c r="K102" s="239"/>
      <c r="L102" s="240">
        <f t="shared" si="84"/>
        <v>0</v>
      </c>
      <c r="M102" s="241">
        <f t="shared" si="90"/>
        <v>0.03</v>
      </c>
      <c r="N102" s="242">
        <f t="shared" si="65"/>
        <v>0</v>
      </c>
      <c r="O102" s="242">
        <f t="shared" si="66"/>
        <v>0</v>
      </c>
      <c r="P102" s="243">
        <f t="shared" si="67"/>
        <v>0</v>
      </c>
      <c r="Q102" s="243">
        <f t="shared" si="68"/>
        <v>0</v>
      </c>
      <c r="S102" s="225">
        <f t="shared" si="85"/>
        <v>0</v>
      </c>
      <c r="T102" s="226">
        <f t="shared" si="86"/>
        <v>0</v>
      </c>
      <c r="V102" s="123"/>
      <c r="W102" s="123"/>
      <c r="X102" s="123"/>
      <c r="Y102" s="123"/>
      <c r="AA102" s="190" t="e">
        <f t="shared" si="69"/>
        <v>#VALUE!</v>
      </c>
      <c r="AB102" s="190" t="e">
        <f t="shared" si="70"/>
        <v>#VALUE!</v>
      </c>
      <c r="AC102" s="191" t="e">
        <f t="shared" ca="1" si="71"/>
        <v>#VALUE!</v>
      </c>
      <c r="AD102" s="192">
        <f t="shared" ca="1" si="91"/>
        <v>44387</v>
      </c>
      <c r="AE102" s="191" t="e">
        <f t="shared" ca="1" si="72"/>
        <v>#VALUE!</v>
      </c>
      <c r="AF102" s="190" t="e">
        <f t="shared" si="73"/>
        <v>#VALUE!</v>
      </c>
      <c r="AG102" s="190" t="e">
        <f t="shared" si="74"/>
        <v>#VALUE!</v>
      </c>
      <c r="AH102" s="190" t="e">
        <f t="shared" si="75"/>
        <v>#VALUE!</v>
      </c>
      <c r="AI102" s="190" t="e">
        <f t="shared" si="76"/>
        <v>#VALUE!</v>
      </c>
      <c r="AJ102" s="190" t="e">
        <f t="shared" si="77"/>
        <v>#VALUE!</v>
      </c>
      <c r="AK102" s="190" t="e">
        <f t="shared" si="78"/>
        <v>#VALUE!</v>
      </c>
      <c r="AL102" s="190">
        <f t="shared" si="79"/>
        <v>0</v>
      </c>
    </row>
    <row r="103" spans="1:38" ht="23.25" customHeight="1" x14ac:dyDescent="0.15">
      <c r="A103" s="260">
        <f t="shared" si="80"/>
        <v>96</v>
      </c>
      <c r="B103" s="282" t="str">
        <f t="shared" si="87"/>
        <v>A팀</v>
      </c>
      <c r="C103" s="232"/>
      <c r="D103" s="233"/>
      <c r="E103" s="248" t="str">
        <f t="shared" si="81"/>
        <v/>
      </c>
      <c r="F103" s="248"/>
      <c r="G103" s="246" t="str">
        <f t="shared" si="88"/>
        <v/>
      </c>
      <c r="H103" s="281" t="str">
        <f t="shared" si="82"/>
        <v/>
      </c>
      <c r="I103" s="265" t="str">
        <f t="shared" si="83"/>
        <v/>
      </c>
      <c r="J103" s="247" t="str">
        <f t="shared" si="89"/>
        <v/>
      </c>
      <c r="K103" s="239"/>
      <c r="L103" s="240">
        <f t="shared" si="84"/>
        <v>0</v>
      </c>
      <c r="M103" s="241">
        <f t="shared" si="90"/>
        <v>0.03</v>
      </c>
      <c r="N103" s="242">
        <f t="shared" si="65"/>
        <v>0</v>
      </c>
      <c r="O103" s="242">
        <f t="shared" si="66"/>
        <v>0</v>
      </c>
      <c r="P103" s="243">
        <f t="shared" si="67"/>
        <v>0</v>
      </c>
      <c r="Q103" s="243">
        <f t="shared" si="68"/>
        <v>0</v>
      </c>
      <c r="S103" s="225">
        <f t="shared" si="85"/>
        <v>0</v>
      </c>
      <c r="T103" s="226">
        <f t="shared" si="86"/>
        <v>0</v>
      </c>
      <c r="V103" s="123"/>
      <c r="W103" s="123"/>
      <c r="X103" s="123"/>
      <c r="Y103" s="123"/>
      <c r="AA103" s="190" t="e">
        <f t="shared" si="69"/>
        <v>#VALUE!</v>
      </c>
      <c r="AB103" s="190" t="e">
        <f t="shared" si="70"/>
        <v>#VALUE!</v>
      </c>
      <c r="AC103" s="191" t="e">
        <f t="shared" ca="1" si="71"/>
        <v>#VALUE!</v>
      </c>
      <c r="AD103" s="192">
        <f t="shared" ca="1" si="91"/>
        <v>44387</v>
      </c>
      <c r="AE103" s="191" t="e">
        <f t="shared" ca="1" si="72"/>
        <v>#VALUE!</v>
      </c>
      <c r="AF103" s="190" t="e">
        <f t="shared" si="73"/>
        <v>#VALUE!</v>
      </c>
      <c r="AG103" s="190" t="e">
        <f t="shared" si="74"/>
        <v>#VALUE!</v>
      </c>
      <c r="AH103" s="190" t="e">
        <f t="shared" si="75"/>
        <v>#VALUE!</v>
      </c>
      <c r="AI103" s="190" t="e">
        <f t="shared" si="76"/>
        <v>#VALUE!</v>
      </c>
      <c r="AJ103" s="190" t="e">
        <f t="shared" si="77"/>
        <v>#VALUE!</v>
      </c>
      <c r="AK103" s="190" t="e">
        <f t="shared" si="78"/>
        <v>#VALUE!</v>
      </c>
      <c r="AL103" s="190">
        <f t="shared" si="79"/>
        <v>0</v>
      </c>
    </row>
    <row r="104" spans="1:38" ht="23.25" customHeight="1" x14ac:dyDescent="0.15">
      <c r="A104" s="260">
        <f t="shared" si="80"/>
        <v>97</v>
      </c>
      <c r="B104" s="282" t="str">
        <f t="shared" si="87"/>
        <v>A팀</v>
      </c>
      <c r="C104" s="232"/>
      <c r="D104" s="233"/>
      <c r="E104" s="248" t="str">
        <f t="shared" si="81"/>
        <v/>
      </c>
      <c r="F104" s="248"/>
      <c r="G104" s="246" t="str">
        <f t="shared" si="88"/>
        <v/>
      </c>
      <c r="H104" s="281" t="str">
        <f t="shared" si="82"/>
        <v/>
      </c>
      <c r="I104" s="265" t="str">
        <f t="shared" si="83"/>
        <v/>
      </c>
      <c r="J104" s="247" t="str">
        <f t="shared" si="89"/>
        <v/>
      </c>
      <c r="K104" s="239"/>
      <c r="L104" s="240">
        <f t="shared" si="84"/>
        <v>0</v>
      </c>
      <c r="M104" s="241">
        <f t="shared" si="90"/>
        <v>0.03</v>
      </c>
      <c r="N104" s="242">
        <f t="shared" si="65"/>
        <v>0</v>
      </c>
      <c r="O104" s="242">
        <f t="shared" si="66"/>
        <v>0</v>
      </c>
      <c r="P104" s="243">
        <f t="shared" si="67"/>
        <v>0</v>
      </c>
      <c r="Q104" s="243">
        <f t="shared" si="68"/>
        <v>0</v>
      </c>
      <c r="S104" s="225">
        <f t="shared" si="85"/>
        <v>0</v>
      </c>
      <c r="T104" s="226">
        <f t="shared" si="86"/>
        <v>0</v>
      </c>
      <c r="V104" s="123"/>
      <c r="W104" s="123"/>
      <c r="X104" s="123"/>
      <c r="Y104" s="123"/>
      <c r="AA104" s="190" t="e">
        <f t="shared" si="69"/>
        <v>#VALUE!</v>
      </c>
      <c r="AB104" s="190" t="e">
        <f t="shared" si="70"/>
        <v>#VALUE!</v>
      </c>
      <c r="AC104" s="191" t="e">
        <f t="shared" ca="1" si="71"/>
        <v>#VALUE!</v>
      </c>
      <c r="AD104" s="192">
        <f t="shared" ca="1" si="91"/>
        <v>44387</v>
      </c>
      <c r="AE104" s="191" t="e">
        <f t="shared" ca="1" si="72"/>
        <v>#VALUE!</v>
      </c>
      <c r="AF104" s="190" t="e">
        <f t="shared" si="73"/>
        <v>#VALUE!</v>
      </c>
      <c r="AG104" s="190" t="e">
        <f t="shared" si="74"/>
        <v>#VALUE!</v>
      </c>
      <c r="AH104" s="190" t="e">
        <f t="shared" si="75"/>
        <v>#VALUE!</v>
      </c>
      <c r="AI104" s="190" t="e">
        <f t="shared" si="76"/>
        <v>#VALUE!</v>
      </c>
      <c r="AJ104" s="190" t="e">
        <f t="shared" si="77"/>
        <v>#VALUE!</v>
      </c>
      <c r="AK104" s="190" t="e">
        <f t="shared" si="78"/>
        <v>#VALUE!</v>
      </c>
      <c r="AL104" s="190">
        <f t="shared" si="79"/>
        <v>0</v>
      </c>
    </row>
    <row r="105" spans="1:38" ht="23.25" customHeight="1" x14ac:dyDescent="0.15">
      <c r="A105" s="260">
        <f t="shared" si="80"/>
        <v>98</v>
      </c>
      <c r="B105" s="282" t="str">
        <f t="shared" si="87"/>
        <v>A팀</v>
      </c>
      <c r="C105" s="232"/>
      <c r="D105" s="233"/>
      <c r="E105" s="248" t="str">
        <f t="shared" si="81"/>
        <v/>
      </c>
      <c r="F105" s="248"/>
      <c r="G105" s="246" t="str">
        <f t="shared" si="88"/>
        <v/>
      </c>
      <c r="H105" s="281" t="str">
        <f t="shared" si="82"/>
        <v/>
      </c>
      <c r="I105" s="265" t="str">
        <f t="shared" si="83"/>
        <v/>
      </c>
      <c r="J105" s="247" t="str">
        <f t="shared" si="89"/>
        <v/>
      </c>
      <c r="K105" s="239"/>
      <c r="L105" s="240">
        <f t="shared" si="84"/>
        <v>0</v>
      </c>
      <c r="M105" s="241">
        <f t="shared" si="90"/>
        <v>0.03</v>
      </c>
      <c r="N105" s="242">
        <f t="shared" si="65"/>
        <v>0</v>
      </c>
      <c r="O105" s="242">
        <f t="shared" si="66"/>
        <v>0</v>
      </c>
      <c r="P105" s="243">
        <f t="shared" si="67"/>
        <v>0</v>
      </c>
      <c r="Q105" s="243">
        <f t="shared" si="68"/>
        <v>0</v>
      </c>
      <c r="S105" s="225">
        <f t="shared" si="85"/>
        <v>0</v>
      </c>
      <c r="T105" s="226">
        <f t="shared" si="86"/>
        <v>0</v>
      </c>
      <c r="V105" s="123"/>
      <c r="W105" s="123"/>
      <c r="X105" s="123"/>
      <c r="Y105" s="123"/>
      <c r="AA105" s="190" t="e">
        <f t="shared" si="69"/>
        <v>#VALUE!</v>
      </c>
      <c r="AB105" s="190" t="e">
        <f t="shared" si="70"/>
        <v>#VALUE!</v>
      </c>
      <c r="AC105" s="191" t="e">
        <f t="shared" ca="1" si="71"/>
        <v>#VALUE!</v>
      </c>
      <c r="AD105" s="192">
        <f t="shared" ca="1" si="91"/>
        <v>44387</v>
      </c>
      <c r="AE105" s="191" t="e">
        <f t="shared" ca="1" si="72"/>
        <v>#VALUE!</v>
      </c>
      <c r="AF105" s="190" t="e">
        <f t="shared" si="73"/>
        <v>#VALUE!</v>
      </c>
      <c r="AG105" s="190" t="e">
        <f t="shared" si="74"/>
        <v>#VALUE!</v>
      </c>
      <c r="AH105" s="190" t="e">
        <f t="shared" si="75"/>
        <v>#VALUE!</v>
      </c>
      <c r="AI105" s="190" t="e">
        <f t="shared" si="76"/>
        <v>#VALUE!</v>
      </c>
      <c r="AJ105" s="190" t="e">
        <f t="shared" si="77"/>
        <v>#VALUE!</v>
      </c>
      <c r="AK105" s="190" t="e">
        <f t="shared" si="78"/>
        <v>#VALUE!</v>
      </c>
      <c r="AL105" s="190">
        <f t="shared" si="79"/>
        <v>0</v>
      </c>
    </row>
    <row r="106" spans="1:38" ht="23.25" customHeight="1" x14ac:dyDescent="0.15">
      <c r="A106" s="260">
        <f t="shared" si="80"/>
        <v>99</v>
      </c>
      <c r="B106" s="282" t="str">
        <f t="shared" si="87"/>
        <v>A팀</v>
      </c>
      <c r="C106" s="232"/>
      <c r="D106" s="233"/>
      <c r="E106" s="248" t="str">
        <f t="shared" si="81"/>
        <v/>
      </c>
      <c r="F106" s="248"/>
      <c r="G106" s="246" t="str">
        <f t="shared" si="88"/>
        <v/>
      </c>
      <c r="H106" s="281" t="str">
        <f t="shared" si="82"/>
        <v/>
      </c>
      <c r="I106" s="265" t="str">
        <f t="shared" si="83"/>
        <v/>
      </c>
      <c r="J106" s="247" t="str">
        <f t="shared" si="89"/>
        <v/>
      </c>
      <c r="K106" s="239"/>
      <c r="L106" s="240">
        <f t="shared" si="84"/>
        <v>0</v>
      </c>
      <c r="M106" s="241">
        <f t="shared" si="90"/>
        <v>0.03</v>
      </c>
      <c r="N106" s="242">
        <f t="shared" si="65"/>
        <v>0</v>
      </c>
      <c r="O106" s="242">
        <f t="shared" si="66"/>
        <v>0</v>
      </c>
      <c r="P106" s="243">
        <f t="shared" si="67"/>
        <v>0</v>
      </c>
      <c r="Q106" s="243">
        <f t="shared" si="68"/>
        <v>0</v>
      </c>
      <c r="S106" s="225">
        <f t="shared" si="85"/>
        <v>0</v>
      </c>
      <c r="T106" s="226">
        <f t="shared" si="86"/>
        <v>0</v>
      </c>
      <c r="V106" s="123"/>
      <c r="W106" s="123"/>
      <c r="X106" s="123"/>
      <c r="Y106" s="123"/>
      <c r="AA106" s="190" t="e">
        <f t="shared" si="69"/>
        <v>#VALUE!</v>
      </c>
      <c r="AB106" s="190" t="e">
        <f t="shared" si="70"/>
        <v>#VALUE!</v>
      </c>
      <c r="AC106" s="191" t="e">
        <f t="shared" ca="1" si="71"/>
        <v>#VALUE!</v>
      </c>
      <c r="AD106" s="192">
        <f t="shared" ca="1" si="91"/>
        <v>44387</v>
      </c>
      <c r="AE106" s="191" t="e">
        <f t="shared" ca="1" si="72"/>
        <v>#VALUE!</v>
      </c>
      <c r="AF106" s="190" t="e">
        <f t="shared" si="73"/>
        <v>#VALUE!</v>
      </c>
      <c r="AG106" s="190" t="e">
        <f t="shared" si="74"/>
        <v>#VALUE!</v>
      </c>
      <c r="AH106" s="190" t="e">
        <f t="shared" si="75"/>
        <v>#VALUE!</v>
      </c>
      <c r="AI106" s="190" t="e">
        <f t="shared" si="76"/>
        <v>#VALUE!</v>
      </c>
      <c r="AJ106" s="190" t="e">
        <f t="shared" si="77"/>
        <v>#VALUE!</v>
      </c>
      <c r="AK106" s="190" t="e">
        <f t="shared" si="78"/>
        <v>#VALUE!</v>
      </c>
      <c r="AL106" s="190">
        <f t="shared" si="79"/>
        <v>0</v>
      </c>
    </row>
    <row r="107" spans="1:38" ht="23.25" customHeight="1" x14ac:dyDescent="0.15">
      <c r="A107" s="260">
        <f t="shared" si="80"/>
        <v>100</v>
      </c>
      <c r="B107" s="282" t="str">
        <f t="shared" si="87"/>
        <v>A팀</v>
      </c>
      <c r="C107" s="232"/>
      <c r="D107" s="233"/>
      <c r="E107" s="248" t="str">
        <f t="shared" si="81"/>
        <v/>
      </c>
      <c r="F107" s="248"/>
      <c r="G107" s="246" t="str">
        <f t="shared" si="88"/>
        <v/>
      </c>
      <c r="H107" s="281" t="str">
        <f t="shared" si="82"/>
        <v/>
      </c>
      <c r="I107" s="265" t="str">
        <f t="shared" si="83"/>
        <v/>
      </c>
      <c r="J107" s="247" t="str">
        <f t="shared" si="89"/>
        <v/>
      </c>
      <c r="K107" s="239"/>
      <c r="L107" s="240">
        <f t="shared" si="84"/>
        <v>0</v>
      </c>
      <c r="M107" s="241">
        <f t="shared" si="90"/>
        <v>0.03</v>
      </c>
      <c r="N107" s="242">
        <f t="shared" si="65"/>
        <v>0</v>
      </c>
      <c r="O107" s="242">
        <f t="shared" si="66"/>
        <v>0</v>
      </c>
      <c r="P107" s="243">
        <f t="shared" si="67"/>
        <v>0</v>
      </c>
      <c r="Q107" s="243">
        <f t="shared" si="68"/>
        <v>0</v>
      </c>
      <c r="S107" s="225">
        <f t="shared" si="85"/>
        <v>0</v>
      </c>
      <c r="T107" s="226">
        <f t="shared" si="86"/>
        <v>0</v>
      </c>
      <c r="V107" s="123"/>
      <c r="W107" s="123"/>
      <c r="X107" s="123"/>
      <c r="Y107" s="123"/>
      <c r="AA107" s="190" t="e">
        <f t="shared" si="69"/>
        <v>#VALUE!</v>
      </c>
      <c r="AB107" s="190" t="e">
        <f t="shared" si="70"/>
        <v>#VALUE!</v>
      </c>
      <c r="AC107" s="191" t="e">
        <f t="shared" ca="1" si="71"/>
        <v>#VALUE!</v>
      </c>
      <c r="AD107" s="192">
        <f t="shared" ca="1" si="91"/>
        <v>44387</v>
      </c>
      <c r="AE107" s="191" t="e">
        <f t="shared" ca="1" si="72"/>
        <v>#VALUE!</v>
      </c>
      <c r="AF107" s="190" t="e">
        <f t="shared" si="73"/>
        <v>#VALUE!</v>
      </c>
      <c r="AG107" s="190" t="e">
        <f t="shared" si="74"/>
        <v>#VALUE!</v>
      </c>
      <c r="AH107" s="190" t="e">
        <f t="shared" si="75"/>
        <v>#VALUE!</v>
      </c>
      <c r="AI107" s="190" t="e">
        <f t="shared" si="76"/>
        <v>#VALUE!</v>
      </c>
      <c r="AJ107" s="190" t="e">
        <f t="shared" si="77"/>
        <v>#VALUE!</v>
      </c>
      <c r="AK107" s="190" t="e">
        <f t="shared" si="78"/>
        <v>#VALUE!</v>
      </c>
      <c r="AL107" s="190">
        <f t="shared" si="79"/>
        <v>0</v>
      </c>
    </row>
    <row r="108" spans="1:38" ht="23.25" customHeight="1" x14ac:dyDescent="0.15">
      <c r="A108" s="344" t="s">
        <v>599</v>
      </c>
      <c r="B108" s="344"/>
      <c r="C108" s="344"/>
      <c r="D108" s="250">
        <f>COUNT(K8:K27)</f>
        <v>0</v>
      </c>
      <c r="E108" s="344" t="s">
        <v>600</v>
      </c>
      <c r="F108" s="344"/>
      <c r="G108" s="344"/>
      <c r="H108" s="344"/>
      <c r="I108" s="344"/>
      <c r="J108" s="260"/>
      <c r="K108" s="244">
        <f>SUM(K8:K27)</f>
        <v>0</v>
      </c>
      <c r="L108" s="244">
        <f>SUM(L8:L27)</f>
        <v>0</v>
      </c>
      <c r="M108" s="251"/>
      <c r="N108" s="244">
        <f>SUM(N8:N27)</f>
        <v>0</v>
      </c>
      <c r="O108" s="244">
        <f t="shared" ref="O108:Q108" si="92">SUM(O8:O27)</f>
        <v>0</v>
      </c>
      <c r="P108" s="244">
        <f t="shared" si="92"/>
        <v>0</v>
      </c>
      <c r="Q108" s="244">
        <f t="shared" si="92"/>
        <v>0</v>
      </c>
    </row>
    <row r="109" spans="1:38" x14ac:dyDescent="0.15">
      <c r="L109" s="254" t="s">
        <v>630</v>
      </c>
    </row>
    <row r="110" spans="1:38" x14ac:dyDescent="0.15">
      <c r="K110" s="230" t="s">
        <v>420</v>
      </c>
      <c r="L110" s="252">
        <f>L108-K108</f>
        <v>0</v>
      </c>
    </row>
  </sheetData>
  <mergeCells count="28">
    <mergeCell ref="A108:C108"/>
    <mergeCell ref="E108:I108"/>
    <mergeCell ref="P6:P7"/>
    <mergeCell ref="Q6:Q7"/>
    <mergeCell ref="S6:S7"/>
    <mergeCell ref="A6:A7"/>
    <mergeCell ref="B6:B7"/>
    <mergeCell ref="C6:C7"/>
    <mergeCell ref="D6:D7"/>
    <mergeCell ref="E6:G6"/>
    <mergeCell ref="H6:H7"/>
    <mergeCell ref="T6:T7"/>
    <mergeCell ref="X6:X7"/>
    <mergeCell ref="Y6:Y7"/>
    <mergeCell ref="I6:I7"/>
    <mergeCell ref="J6:J7"/>
    <mergeCell ref="K6:K7"/>
    <mergeCell ref="L6:L7"/>
    <mergeCell ref="N6:N7"/>
    <mergeCell ref="O6:O7"/>
    <mergeCell ref="A4:C4"/>
    <mergeCell ref="G4:M4"/>
    <mergeCell ref="N4:O4"/>
    <mergeCell ref="A1:K1"/>
    <mergeCell ref="P2:Q2"/>
    <mergeCell ref="A3:C3"/>
    <mergeCell ref="G3:H3"/>
    <mergeCell ref="J3:K3"/>
  </mergeCells>
  <phoneticPr fontId="2" type="noConversion"/>
  <conditionalFormatting sqref="AL8:AL27">
    <cfRule type="cellIs" dxfId="91" priority="41" operator="equal">
      <formula>13</formula>
    </cfRule>
    <cfRule type="cellIs" dxfId="90" priority="42" operator="equal">
      <formula>"고용허가체크"</formula>
    </cfRule>
  </conditionalFormatting>
  <conditionalFormatting sqref="AJ8:AJ27">
    <cfRule type="cellIs" dxfId="89" priority="40" operator="greaterThan">
      <formula>0</formula>
    </cfRule>
  </conditionalFormatting>
  <conditionalFormatting sqref="AK8:AK27 AB8:AB27">
    <cfRule type="cellIs" dxfId="88" priority="39" operator="equal">
      <formula>"주민오류"</formula>
    </cfRule>
  </conditionalFormatting>
  <conditionalFormatting sqref="AH8:AH27">
    <cfRule type="cellIs" dxfId="87" priority="38" operator="equal">
      <formula>"외국인"</formula>
    </cfRule>
  </conditionalFormatting>
  <conditionalFormatting sqref="AI8:AI27">
    <cfRule type="cellIs" dxfId="86" priority="37" operator="equal">
      <formula>"고용허가체크"</formula>
    </cfRule>
  </conditionalFormatting>
  <conditionalFormatting sqref="Q3">
    <cfRule type="cellIs" dxfId="85" priority="35" operator="equal">
      <formula>"사업자오류"</formula>
    </cfRule>
    <cfRule type="cellIs" dxfId="84" priority="36" operator="equal">
      <formula>"OK"</formula>
    </cfRule>
  </conditionalFormatting>
  <conditionalFormatting sqref="D9">
    <cfRule type="expression" priority="34">
      <formula>"COUNT(13)"</formula>
    </cfRule>
  </conditionalFormatting>
  <conditionalFormatting sqref="AL28:AL47">
    <cfRule type="cellIs" dxfId="83" priority="32" operator="equal">
      <formula>13</formula>
    </cfRule>
    <cfRule type="cellIs" dxfId="82" priority="33" operator="equal">
      <formula>"고용허가체크"</formula>
    </cfRule>
  </conditionalFormatting>
  <conditionalFormatting sqref="AJ28:AJ47">
    <cfRule type="cellIs" dxfId="81" priority="31" operator="greaterThan">
      <formula>0</formula>
    </cfRule>
  </conditionalFormatting>
  <conditionalFormatting sqref="AK28:AK47 AB28:AB47">
    <cfRule type="cellIs" dxfId="80" priority="30" operator="equal">
      <formula>"주민오류"</formula>
    </cfRule>
  </conditionalFormatting>
  <conditionalFormatting sqref="AH28:AH47">
    <cfRule type="cellIs" dxfId="79" priority="29" operator="equal">
      <formula>"외국인"</formula>
    </cfRule>
  </conditionalFormatting>
  <conditionalFormatting sqref="AI28:AI47">
    <cfRule type="cellIs" dxfId="78" priority="28" operator="equal">
      <formula>"고용허가체크"</formula>
    </cfRule>
  </conditionalFormatting>
  <conditionalFormatting sqref="D29">
    <cfRule type="expression" priority="27">
      <formula>"COUNT(13)"</formula>
    </cfRule>
  </conditionalFormatting>
  <conditionalFormatting sqref="AL48:AL67">
    <cfRule type="cellIs" dxfId="77" priority="25" operator="equal">
      <formula>13</formula>
    </cfRule>
    <cfRule type="cellIs" dxfId="76" priority="26" operator="equal">
      <formula>"고용허가체크"</formula>
    </cfRule>
  </conditionalFormatting>
  <conditionalFormatting sqref="AJ48:AJ67">
    <cfRule type="cellIs" dxfId="75" priority="24" operator="greaterThan">
      <formula>0</formula>
    </cfRule>
  </conditionalFormatting>
  <conditionalFormatting sqref="AK48:AK67 AB48:AB67">
    <cfRule type="cellIs" dxfId="74" priority="23" operator="equal">
      <formula>"주민오류"</formula>
    </cfRule>
  </conditionalFormatting>
  <conditionalFormatting sqref="AH48:AH67">
    <cfRule type="cellIs" dxfId="73" priority="22" operator="equal">
      <formula>"외국인"</formula>
    </cfRule>
  </conditionalFormatting>
  <conditionalFormatting sqref="AI48:AI67">
    <cfRule type="cellIs" dxfId="72" priority="21" operator="equal">
      <formula>"고용허가체크"</formula>
    </cfRule>
  </conditionalFormatting>
  <conditionalFormatting sqref="D49">
    <cfRule type="expression" priority="20">
      <formula>"COUNT(13)"</formula>
    </cfRule>
  </conditionalFormatting>
  <conditionalFormatting sqref="AL68:AL87">
    <cfRule type="cellIs" dxfId="71" priority="18" operator="equal">
      <formula>13</formula>
    </cfRule>
    <cfRule type="cellIs" dxfId="70" priority="19" operator="equal">
      <formula>"고용허가체크"</formula>
    </cfRule>
  </conditionalFormatting>
  <conditionalFormatting sqref="AJ68:AJ87">
    <cfRule type="cellIs" dxfId="69" priority="17" operator="greaterThan">
      <formula>0</formula>
    </cfRule>
  </conditionalFormatting>
  <conditionalFormatting sqref="AK68:AK87 AB68:AB87">
    <cfRule type="cellIs" dxfId="68" priority="16" operator="equal">
      <formula>"주민오류"</formula>
    </cfRule>
  </conditionalFormatting>
  <conditionalFormatting sqref="AH68:AH87">
    <cfRule type="cellIs" dxfId="67" priority="15" operator="equal">
      <formula>"외국인"</formula>
    </cfRule>
  </conditionalFormatting>
  <conditionalFormatting sqref="AI68:AI87">
    <cfRule type="cellIs" dxfId="66" priority="14" operator="equal">
      <formula>"고용허가체크"</formula>
    </cfRule>
  </conditionalFormatting>
  <conditionalFormatting sqref="D69">
    <cfRule type="expression" priority="13">
      <formula>"COUNT(13)"</formula>
    </cfRule>
  </conditionalFormatting>
  <conditionalFormatting sqref="AL88:AL101">
    <cfRule type="cellIs" dxfId="65" priority="11" operator="equal">
      <formula>13</formula>
    </cfRule>
    <cfRule type="cellIs" dxfId="64" priority="12" operator="equal">
      <formula>"고용허가체크"</formula>
    </cfRule>
  </conditionalFormatting>
  <conditionalFormatting sqref="AJ88:AJ101">
    <cfRule type="cellIs" dxfId="63" priority="10" operator="greaterThan">
      <formula>0</formula>
    </cfRule>
  </conditionalFormatting>
  <conditionalFormatting sqref="AK88:AK101 AB88:AB101">
    <cfRule type="cellIs" dxfId="62" priority="9" operator="equal">
      <formula>"주민오류"</formula>
    </cfRule>
  </conditionalFormatting>
  <conditionalFormatting sqref="AH88:AH101">
    <cfRule type="cellIs" dxfId="61" priority="8" operator="equal">
      <formula>"외국인"</formula>
    </cfRule>
  </conditionalFormatting>
  <conditionalFormatting sqref="AI88:AI101">
    <cfRule type="cellIs" dxfId="60" priority="7" operator="equal">
      <formula>"고용허가체크"</formula>
    </cfRule>
  </conditionalFormatting>
  <conditionalFormatting sqref="AL102:AL107">
    <cfRule type="cellIs" dxfId="59" priority="5" operator="equal">
      <formula>13</formula>
    </cfRule>
    <cfRule type="cellIs" dxfId="58" priority="6" operator="equal">
      <formula>"고용허가체크"</formula>
    </cfRule>
  </conditionalFormatting>
  <conditionalFormatting sqref="AJ102:AJ107">
    <cfRule type="cellIs" dxfId="57" priority="4" operator="greaterThan">
      <formula>0</formula>
    </cfRule>
  </conditionalFormatting>
  <conditionalFormatting sqref="AK102:AK107 AB102:AB107">
    <cfRule type="cellIs" dxfId="56" priority="3" operator="equal">
      <formula>"주민오류"</formula>
    </cfRule>
  </conditionalFormatting>
  <conditionalFormatting sqref="AH102:AH107">
    <cfRule type="cellIs" dxfId="55" priority="2" operator="equal">
      <formula>"외국인"</formula>
    </cfRule>
  </conditionalFormatting>
  <conditionalFormatting sqref="AI102:AI107">
    <cfRule type="cellIs" dxfId="54"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89090"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89091"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89092"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89093"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89094"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89095"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89096"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89097"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89098" r:id="rId13" name="Drop Down 10">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5:C35"/>
  <sheetViews>
    <sheetView showGridLines="0" workbookViewId="0">
      <selection activeCell="F11" sqref="F11"/>
    </sheetView>
  </sheetViews>
  <sheetFormatPr defaultRowHeight="13.5" x14ac:dyDescent="0.15"/>
  <cols>
    <col min="3" max="3" width="10.875" customWidth="1"/>
  </cols>
  <sheetData>
    <row r="5" spans="2:3" x14ac:dyDescent="0.15">
      <c r="B5" s="224" t="s">
        <v>549</v>
      </c>
      <c r="C5" s="224" t="s">
        <v>550</v>
      </c>
    </row>
    <row r="6" spans="2:3" x14ac:dyDescent="0.15">
      <c r="B6" s="224">
        <v>851101</v>
      </c>
      <c r="C6" s="224" t="s">
        <v>577</v>
      </c>
    </row>
    <row r="7" spans="2:3" x14ac:dyDescent="0.15">
      <c r="B7" s="224">
        <v>940100</v>
      </c>
      <c r="C7" s="224" t="s">
        <v>552</v>
      </c>
    </row>
    <row r="8" spans="2:3" x14ac:dyDescent="0.15">
      <c r="B8" s="224">
        <v>940200</v>
      </c>
      <c r="C8" s="224" t="s">
        <v>557</v>
      </c>
    </row>
    <row r="9" spans="2:3" x14ac:dyDescent="0.15">
      <c r="B9" s="224">
        <v>940301</v>
      </c>
      <c r="C9" s="224" t="s">
        <v>563</v>
      </c>
    </row>
    <row r="10" spans="2:3" x14ac:dyDescent="0.15">
      <c r="B10" s="224">
        <v>940302</v>
      </c>
      <c r="C10" s="224" t="s">
        <v>568</v>
      </c>
    </row>
    <row r="11" spans="2:3" x14ac:dyDescent="0.15">
      <c r="B11" s="224">
        <v>940303</v>
      </c>
      <c r="C11" s="224" t="s">
        <v>573</v>
      </c>
    </row>
    <row r="12" spans="2:3" x14ac:dyDescent="0.15">
      <c r="B12" s="224">
        <v>940304</v>
      </c>
      <c r="C12" s="224" t="s">
        <v>579</v>
      </c>
    </row>
    <row r="13" spans="2:3" x14ac:dyDescent="0.15">
      <c r="B13" s="224">
        <v>940305</v>
      </c>
      <c r="C13" s="224" t="s">
        <v>553</v>
      </c>
    </row>
    <row r="14" spans="2:3" ht="21" x14ac:dyDescent="0.15">
      <c r="B14" s="224">
        <v>940306</v>
      </c>
      <c r="C14" s="224" t="s">
        <v>743</v>
      </c>
    </row>
    <row r="15" spans="2:3" x14ac:dyDescent="0.15">
      <c r="B15" s="224">
        <v>940500</v>
      </c>
      <c r="C15" s="224" t="s">
        <v>558</v>
      </c>
    </row>
    <row r="16" spans="2:3" x14ac:dyDescent="0.15">
      <c r="B16" s="224">
        <v>940600</v>
      </c>
      <c r="C16" s="224" t="s">
        <v>564</v>
      </c>
    </row>
    <row r="17" spans="2:3" x14ac:dyDescent="0.15">
      <c r="B17" s="224">
        <v>940901</v>
      </c>
      <c r="C17" s="224" t="s">
        <v>569</v>
      </c>
    </row>
    <row r="18" spans="2:3" x14ac:dyDescent="0.15">
      <c r="B18" s="224">
        <v>940902</v>
      </c>
      <c r="C18" s="224" t="s">
        <v>574</v>
      </c>
    </row>
    <row r="19" spans="2:3" x14ac:dyDescent="0.15">
      <c r="B19" s="224">
        <v>940903</v>
      </c>
      <c r="C19" s="224" t="s">
        <v>580</v>
      </c>
    </row>
    <row r="20" spans="2:3" x14ac:dyDescent="0.15">
      <c r="B20" s="224">
        <v>940904</v>
      </c>
      <c r="C20" s="224" t="s">
        <v>554</v>
      </c>
    </row>
    <row r="21" spans="2:3" x14ac:dyDescent="0.15">
      <c r="B21" s="224">
        <v>940905</v>
      </c>
      <c r="C21" s="224" t="s">
        <v>559</v>
      </c>
    </row>
    <row r="22" spans="2:3" x14ac:dyDescent="0.15">
      <c r="B22" s="224">
        <v>940906</v>
      </c>
      <c r="C22" s="224" t="s">
        <v>565</v>
      </c>
    </row>
    <row r="23" spans="2:3" x14ac:dyDescent="0.15">
      <c r="B23" s="224">
        <v>940907</v>
      </c>
      <c r="C23" s="224" t="s">
        <v>570</v>
      </c>
    </row>
    <row r="24" spans="2:3" x14ac:dyDescent="0.15">
      <c r="B24" s="224">
        <v>940908</v>
      </c>
      <c r="C24" s="224" t="s">
        <v>575</v>
      </c>
    </row>
    <row r="25" spans="2:3" x14ac:dyDescent="0.15">
      <c r="B25" s="224">
        <v>940909</v>
      </c>
      <c r="C25" s="224" t="s">
        <v>581</v>
      </c>
    </row>
    <row r="26" spans="2:3" x14ac:dyDescent="0.15">
      <c r="B26" s="224">
        <v>940910</v>
      </c>
      <c r="C26" s="224" t="s">
        <v>555</v>
      </c>
    </row>
    <row r="27" spans="2:3" x14ac:dyDescent="0.15">
      <c r="B27" s="224">
        <v>940911</v>
      </c>
      <c r="C27" s="224" t="s">
        <v>560</v>
      </c>
    </row>
    <row r="28" spans="2:3" x14ac:dyDescent="0.15">
      <c r="B28" s="224">
        <v>940912</v>
      </c>
      <c r="C28" s="224" t="s">
        <v>566</v>
      </c>
    </row>
    <row r="29" spans="2:3" x14ac:dyDescent="0.15">
      <c r="B29" s="224">
        <v>940913</v>
      </c>
      <c r="C29" s="224" t="s">
        <v>571</v>
      </c>
    </row>
    <row r="30" spans="2:3" x14ac:dyDescent="0.15">
      <c r="B30" s="224">
        <v>940914</v>
      </c>
      <c r="C30" s="224" t="s">
        <v>576</v>
      </c>
    </row>
    <row r="31" spans="2:3" x14ac:dyDescent="0.15">
      <c r="B31" s="224">
        <v>940915</v>
      </c>
      <c r="C31" s="224" t="s">
        <v>582</v>
      </c>
    </row>
    <row r="32" spans="2:3" x14ac:dyDescent="0.15">
      <c r="B32" s="224">
        <v>940916</v>
      </c>
      <c r="C32" s="224" t="s">
        <v>556</v>
      </c>
    </row>
    <row r="33" spans="2:3" x14ac:dyDescent="0.15">
      <c r="B33" s="224">
        <v>940917</v>
      </c>
      <c r="C33" s="224" t="s">
        <v>561</v>
      </c>
    </row>
    <row r="34" spans="2:3" x14ac:dyDescent="0.15">
      <c r="B34" s="224">
        <v>940918</v>
      </c>
      <c r="C34" s="224" t="s">
        <v>567</v>
      </c>
    </row>
    <row r="35" spans="2:3" x14ac:dyDescent="0.15">
      <c r="B35" s="224">
        <v>940919</v>
      </c>
      <c r="C35" s="224" t="s">
        <v>572</v>
      </c>
    </row>
  </sheetData>
  <sortState xmlns:xlrd2="http://schemas.microsoft.com/office/spreadsheetml/2017/richdata2" ref="B6:C35">
    <sortCondition ref="B6:B35"/>
  </sortState>
  <phoneticPr fontId="2" type="noConversion"/>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sheetPr>
  <dimension ref="A1:AN77"/>
  <sheetViews>
    <sheetView showGridLines="0" zoomScale="130" zoomScaleNormal="130" workbookViewId="0">
      <selection activeCell="G19" sqref="G19:H19"/>
    </sheetView>
  </sheetViews>
  <sheetFormatPr defaultColWidth="2.375" defaultRowHeight="13.5" x14ac:dyDescent="0.15"/>
  <cols>
    <col min="37" max="37" width="11" style="119" customWidth="1"/>
    <col min="38" max="38" width="14.875" customWidth="1"/>
    <col min="40" max="40" width="7.125" customWidth="1"/>
  </cols>
  <sheetData>
    <row r="1" spans="1:38" s="2" customFormat="1" ht="12" x14ac:dyDescent="0.15">
      <c r="A1" s="26" t="s">
        <v>117</v>
      </c>
    </row>
    <row r="2" spans="1:38" s="2" customFormat="1" ht="12" x14ac:dyDescent="0.15">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10"/>
      <c r="AK2" s="2" t="s">
        <v>403</v>
      </c>
    </row>
    <row r="3" spans="1:38" s="2" customFormat="1" ht="10.5" customHeight="1" x14ac:dyDescent="0.15">
      <c r="A3" s="13"/>
      <c r="B3" s="5"/>
      <c r="C3" s="5"/>
      <c r="D3" s="5"/>
      <c r="E3" s="5"/>
      <c r="F3" s="5"/>
      <c r="G3" s="5"/>
      <c r="H3" s="5"/>
      <c r="I3" s="5"/>
      <c r="J3" s="5"/>
      <c r="K3" s="5"/>
      <c r="L3" s="5"/>
      <c r="M3" s="5"/>
      <c r="N3" s="5"/>
      <c r="O3" s="5"/>
      <c r="P3" s="5"/>
      <c r="Q3" s="5"/>
      <c r="R3" s="5"/>
      <c r="S3" s="5"/>
      <c r="T3" s="5"/>
      <c r="U3" s="5"/>
      <c r="V3" s="5"/>
      <c r="W3" s="5"/>
      <c r="X3" s="5"/>
      <c r="Y3" s="5"/>
      <c r="Z3" s="5"/>
      <c r="AA3" s="5"/>
      <c r="AB3" s="398" t="s">
        <v>96</v>
      </c>
      <c r="AC3" s="399"/>
      <c r="AD3" s="400"/>
      <c r="AE3" s="376" t="s">
        <v>118</v>
      </c>
      <c r="AF3" s="377"/>
      <c r="AG3" s="377"/>
      <c r="AH3" s="378"/>
      <c r="AI3" s="14"/>
      <c r="AK3" s="2" t="s">
        <v>402</v>
      </c>
    </row>
    <row r="4" spans="1:38" s="2" customFormat="1" ht="15" customHeight="1" x14ac:dyDescent="0.15">
      <c r="A4" s="13"/>
      <c r="B4" s="423" t="s">
        <v>93</v>
      </c>
      <c r="C4" s="415"/>
      <c r="D4" s="418">
        <v>2020</v>
      </c>
      <c r="E4" s="419"/>
      <c r="F4" s="415" t="s">
        <v>88</v>
      </c>
      <c r="G4" s="6"/>
      <c r="H4" s="5"/>
      <c r="I4" s="23" t="s">
        <v>114</v>
      </c>
      <c r="J4" s="5"/>
      <c r="K4" s="15" t="s">
        <v>89</v>
      </c>
      <c r="L4" s="5"/>
      <c r="M4" s="5"/>
      <c r="N4" s="5"/>
      <c r="O4" s="5"/>
      <c r="P4" s="5"/>
      <c r="Q4" s="5"/>
      <c r="R4" s="5"/>
      <c r="S4" s="5"/>
      <c r="T4" s="5"/>
      <c r="U4" s="5"/>
      <c r="V4" s="5"/>
      <c r="W4" s="5"/>
      <c r="X4" s="5"/>
      <c r="Y4" s="5"/>
      <c r="Z4" s="5"/>
      <c r="AA4" s="5"/>
      <c r="AB4" s="401"/>
      <c r="AC4" s="402"/>
      <c r="AD4" s="403"/>
      <c r="AE4" s="379" t="s">
        <v>94</v>
      </c>
      <c r="AF4" s="380"/>
      <c r="AG4" s="380"/>
      <c r="AH4" s="381"/>
      <c r="AI4" s="14"/>
    </row>
    <row r="5" spans="1:38" s="2" customFormat="1" ht="3" customHeight="1" x14ac:dyDescent="0.15">
      <c r="A5" s="13"/>
      <c r="B5" s="424"/>
      <c r="C5" s="416"/>
      <c r="D5" s="420"/>
      <c r="E5" s="372"/>
      <c r="F5" s="416"/>
      <c r="G5" s="6"/>
      <c r="H5" s="5"/>
      <c r="I5" s="5"/>
      <c r="J5" s="5"/>
      <c r="K5" s="5"/>
      <c r="L5" s="5"/>
      <c r="M5" s="5"/>
      <c r="N5" s="5"/>
      <c r="O5" s="5"/>
      <c r="P5" s="5"/>
      <c r="Q5" s="5"/>
      <c r="R5" s="5"/>
      <c r="S5" s="5"/>
      <c r="T5" s="5"/>
      <c r="U5" s="5"/>
      <c r="V5" s="5"/>
      <c r="W5" s="5"/>
      <c r="X5" s="5"/>
      <c r="Y5" s="5"/>
      <c r="Z5" s="5"/>
      <c r="AA5" s="5"/>
      <c r="AB5" s="388" t="s">
        <v>91</v>
      </c>
      <c r="AC5" s="390"/>
      <c r="AD5" s="391"/>
      <c r="AE5" s="394" t="s">
        <v>92</v>
      </c>
      <c r="AF5" s="395"/>
      <c r="AG5" s="413"/>
      <c r="AH5" s="414"/>
      <c r="AI5" s="14"/>
    </row>
    <row r="6" spans="1:38" s="2" customFormat="1" ht="15.75" customHeight="1" x14ac:dyDescent="0.15">
      <c r="A6" s="13"/>
      <c r="B6" s="425"/>
      <c r="C6" s="417"/>
      <c r="D6" s="421"/>
      <c r="E6" s="422"/>
      <c r="F6" s="417"/>
      <c r="G6" s="6"/>
      <c r="H6" s="5"/>
      <c r="I6" s="23" t="s">
        <v>113</v>
      </c>
      <c r="J6" s="5"/>
      <c r="K6" s="15" t="s">
        <v>90</v>
      </c>
      <c r="L6" s="5"/>
      <c r="M6" s="5"/>
      <c r="N6" s="5"/>
      <c r="O6" s="5"/>
      <c r="P6" s="5"/>
      <c r="Q6" s="5"/>
      <c r="R6" s="5"/>
      <c r="S6" s="5"/>
      <c r="T6" s="5"/>
      <c r="U6" s="5"/>
      <c r="V6" s="5"/>
      <c r="W6" s="5"/>
      <c r="X6" s="5"/>
      <c r="Y6" s="5"/>
      <c r="Z6" s="5"/>
      <c r="AA6" s="5"/>
      <c r="AB6" s="389"/>
      <c r="AC6" s="392"/>
      <c r="AD6" s="393"/>
      <c r="AE6" s="396"/>
      <c r="AF6" s="397"/>
      <c r="AG6" s="392"/>
      <c r="AH6" s="393"/>
      <c r="AI6" s="14"/>
    </row>
    <row r="7" spans="1:38" s="2" customFormat="1" ht="7.5" customHeight="1" x14ac:dyDescent="0.15">
      <c r="A7" s="13"/>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14"/>
    </row>
    <row r="8" spans="1:38" s="2" customFormat="1" ht="13.5" customHeight="1" x14ac:dyDescent="0.15">
      <c r="A8" s="13"/>
      <c r="B8" s="5"/>
      <c r="C8" s="5"/>
      <c r="D8" s="5"/>
      <c r="E8" s="5"/>
      <c r="F8" s="5"/>
      <c r="G8" s="5"/>
      <c r="H8" s="5"/>
      <c r="I8" s="5"/>
      <c r="J8" s="5"/>
      <c r="K8" s="372" t="s">
        <v>95</v>
      </c>
      <c r="L8" s="372"/>
      <c r="M8" s="372"/>
      <c r="N8" s="372"/>
      <c r="O8" s="372"/>
      <c r="P8" s="372"/>
      <c r="Q8" s="372"/>
      <c r="R8" s="372"/>
      <c r="S8" s="372"/>
      <c r="T8" s="372"/>
      <c r="U8" s="372"/>
      <c r="V8" s="372"/>
      <c r="W8" s="372"/>
      <c r="X8" s="372"/>
      <c r="Y8" s="372"/>
      <c r="Z8" s="5"/>
      <c r="AA8" s="5"/>
      <c r="AB8" s="5"/>
      <c r="AC8" s="5"/>
      <c r="AD8" s="5"/>
      <c r="AE8" s="5"/>
      <c r="AF8" s="5"/>
      <c r="AG8" s="5"/>
      <c r="AH8" s="5"/>
      <c r="AI8" s="14"/>
      <c r="AK8" s="124" t="s">
        <v>407</v>
      </c>
      <c r="AL8" s="124" t="s">
        <v>408</v>
      </c>
    </row>
    <row r="9" spans="1:38" s="2" customFormat="1" ht="7.5" customHeight="1" x14ac:dyDescent="0.15">
      <c r="A9" s="13"/>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14"/>
      <c r="AK9" s="125"/>
      <c r="AL9" s="125"/>
    </row>
    <row r="10" spans="1:38" s="2" customFormat="1" ht="15" customHeight="1" x14ac:dyDescent="0.15">
      <c r="A10" s="438" t="s">
        <v>78</v>
      </c>
      <c r="B10" s="439"/>
      <c r="C10" s="440"/>
      <c r="D10" s="24" t="s">
        <v>79</v>
      </c>
      <c r="E10" s="408" t="s">
        <v>115</v>
      </c>
      <c r="F10" s="408"/>
      <c r="G10" s="408"/>
      <c r="H10" s="408"/>
      <c r="I10" s="409"/>
      <c r="J10" s="450"/>
      <c r="K10" s="451"/>
      <c r="L10" s="451"/>
      <c r="M10" s="451"/>
      <c r="N10" s="451"/>
      <c r="O10" s="452"/>
      <c r="P10" s="24" t="s">
        <v>82</v>
      </c>
      <c r="Q10" s="429" t="s">
        <v>83</v>
      </c>
      <c r="R10" s="429"/>
      <c r="S10" s="429"/>
      <c r="T10" s="429"/>
      <c r="U10" s="430"/>
      <c r="V10" s="434"/>
      <c r="W10" s="434"/>
      <c r="X10" s="434"/>
      <c r="Y10" s="434"/>
      <c r="Z10" s="434"/>
      <c r="AA10" s="434"/>
      <c r="AB10" s="24" t="s">
        <v>86</v>
      </c>
      <c r="AC10" s="436" t="s">
        <v>87</v>
      </c>
      <c r="AD10" s="437"/>
      <c r="AE10" s="437"/>
      <c r="AF10" s="434"/>
      <c r="AG10" s="434"/>
      <c r="AH10" s="434"/>
      <c r="AI10" s="435"/>
      <c r="AK10" s="125" t="e">
        <f>IF(10-MOD(MID(J10,1,1)*1+MID(J10,2,1)*3+MID(J10,3,1)*7+MID(J10,4,1)*1+MID(J10,5,1)*3+MID(J10,6,1)*7+MID(J10,7,1)*1+MID(J10,8,1)*3+INT((MID(J10,9,1)*5)/10)+MOD(MID(J10,9,1)*5,10),10)=10,0,10-MOD(MID(J10,1,1)*1+MID(J10,2,1)*3+MID(J10,3,1)*7+MID(J10,4,1)*1+MID(J10,5,1)*3+MID(J10,6,1)*7+MID(J10,7,1)*1+MID(J10,8,1)*3+INT((MID(J10,9,1)*5)/10)+MOD(MID(J10,9,1)*5,10),10))</f>
        <v>#VALUE!</v>
      </c>
      <c r="AL10" s="125" t="e">
        <f>IF(INT(MID(J10,10,1))=AK10,"OK","사업자오류")</f>
        <v>#VALUE!</v>
      </c>
    </row>
    <row r="11" spans="1:38" s="2" customFormat="1" ht="15" customHeight="1" x14ac:dyDescent="0.15">
      <c r="A11" s="373"/>
      <c r="B11" s="374"/>
      <c r="C11" s="375"/>
      <c r="D11" s="24" t="s">
        <v>80</v>
      </c>
      <c r="E11" s="448" t="s">
        <v>81</v>
      </c>
      <c r="F11" s="448"/>
      <c r="G11" s="448"/>
      <c r="H11" s="448"/>
      <c r="I11" s="449"/>
      <c r="J11" s="426"/>
      <c r="K11" s="427"/>
      <c r="L11" s="427"/>
      <c r="M11" s="427"/>
      <c r="N11" s="427"/>
      <c r="O11" s="428"/>
      <c r="P11" s="24" t="s">
        <v>84</v>
      </c>
      <c r="Q11" s="429" t="s">
        <v>85</v>
      </c>
      <c r="R11" s="429"/>
      <c r="S11" s="429"/>
      <c r="T11" s="429"/>
      <c r="U11" s="430"/>
      <c r="V11" s="431"/>
      <c r="W11" s="432"/>
      <c r="X11" s="432"/>
      <c r="Y11" s="432"/>
      <c r="Z11" s="432"/>
      <c r="AA11" s="432"/>
      <c r="AB11" s="432"/>
      <c r="AC11" s="432"/>
      <c r="AD11" s="432"/>
      <c r="AE11" s="432"/>
      <c r="AF11" s="432"/>
      <c r="AG11" s="432"/>
      <c r="AH11" s="432"/>
      <c r="AI11" s="433"/>
      <c r="AK11" s="125" t="e">
        <f>MOD(11-MOD(MID(J11,1,1)*2+MID(J11,2,1)*3+MID(J11,3,1)*4+MID(J11,4,1)*5+MID(J11,5,1)*6+MID(J11,6,1)*7+MID(J11,7,1)*8+MID(J11,8,1)*9+MID(J11,9,1)*2+MID(J11,10,1)*3+MID(J11,11,1)*4+MID(J11,12,1)*5,11),10)</f>
        <v>#VALUE!</v>
      </c>
      <c r="AL11" s="125" t="e">
        <f>IF(INT(MID(J11,13,1))=AK11,"OK","주민오류")</f>
        <v>#VALUE!</v>
      </c>
    </row>
    <row r="12" spans="1:38" s="2" customFormat="1" ht="15" customHeight="1" x14ac:dyDescent="0.15">
      <c r="A12" s="444" t="s">
        <v>66</v>
      </c>
      <c r="B12" s="439"/>
      <c r="C12" s="440"/>
      <c r="D12" s="24" t="s">
        <v>67</v>
      </c>
      <c r="E12" s="441" t="s">
        <v>71</v>
      </c>
      <c r="F12" s="441"/>
      <c r="G12" s="441"/>
      <c r="H12" s="441"/>
      <c r="I12" s="442"/>
      <c r="J12" s="404"/>
      <c r="K12" s="405"/>
      <c r="L12" s="405"/>
      <c r="M12" s="405"/>
      <c r="N12" s="405"/>
      <c r="O12" s="405"/>
      <c r="P12" s="405"/>
      <c r="Q12" s="405"/>
      <c r="R12" s="405"/>
      <c r="S12" s="407"/>
      <c r="T12" s="25" t="s">
        <v>77</v>
      </c>
      <c r="U12" s="408" t="s">
        <v>115</v>
      </c>
      <c r="V12" s="408"/>
      <c r="W12" s="408"/>
      <c r="X12" s="408"/>
      <c r="Y12" s="409"/>
      <c r="Z12" s="410"/>
      <c r="AA12" s="411"/>
      <c r="AB12" s="411"/>
      <c r="AC12" s="411"/>
      <c r="AD12" s="411"/>
      <c r="AE12" s="411"/>
      <c r="AF12" s="411"/>
      <c r="AG12" s="411"/>
      <c r="AH12" s="411"/>
      <c r="AI12" s="412"/>
      <c r="AK12" s="125" t="e">
        <f>IF(10-MOD(MID(Z12,1,1)*1+MID(Z12,2,1)*3+MID(Z12,3,1)*7+MID(Z12,4,1)*1+MID(Z12,5,1)*3+MID(Z12,6,1)*7+MID(Z12,7,1)*1+MID(Z12,8,1)*3+INT((MID(Z12,9,1)*5)/10)+MOD(MID(Z12,9,1)*5,10),10)=10,0,10-MOD(MID(Z12,1,1)*1+MID(Z12,2,1)*3+MID(Z12,3,1)*7+MID(Z12,4,1)*1+MID(Z12,5,1)*3+MID(Z12,6,1)*7+MID(Z12,7,1)*1+MID(Z12,8,1)*3+INT((MID(Z12,9,1)*5)/10)+MOD(MID(Z12,9,1)*5,10),10))</f>
        <v>#VALUE!</v>
      </c>
      <c r="AL12" s="125" t="e">
        <f>IF(INT(MID(Z12,10,1))=AK12,"OK","사업자오류")</f>
        <v>#VALUE!</v>
      </c>
    </row>
    <row r="13" spans="1:38" s="2" customFormat="1" ht="15" customHeight="1" x14ac:dyDescent="0.15">
      <c r="A13" s="445"/>
      <c r="B13" s="446"/>
      <c r="C13" s="447"/>
      <c r="D13" s="24" t="s">
        <v>68</v>
      </c>
      <c r="E13" s="441" t="s">
        <v>72</v>
      </c>
      <c r="F13" s="441"/>
      <c r="G13" s="441"/>
      <c r="H13" s="441"/>
      <c r="I13" s="442"/>
      <c r="J13" s="404"/>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6"/>
      <c r="AK13" s="125"/>
      <c r="AL13" s="125"/>
    </row>
    <row r="14" spans="1:38" s="2" customFormat="1" ht="15" customHeight="1" x14ac:dyDescent="0.15">
      <c r="A14" s="445"/>
      <c r="B14" s="446"/>
      <c r="C14" s="447"/>
      <c r="D14" s="24" t="s">
        <v>69</v>
      </c>
      <c r="E14" s="441" t="s">
        <v>73</v>
      </c>
      <c r="F14" s="441"/>
      <c r="G14" s="441"/>
      <c r="H14" s="441"/>
      <c r="I14" s="442"/>
      <c r="J14" s="404"/>
      <c r="K14" s="405"/>
      <c r="L14" s="405"/>
      <c r="M14" s="405"/>
      <c r="N14" s="405"/>
      <c r="O14" s="405"/>
      <c r="P14" s="405"/>
      <c r="Q14" s="405"/>
      <c r="R14" s="405"/>
      <c r="S14" s="407"/>
      <c r="T14" s="25" t="s">
        <v>75</v>
      </c>
      <c r="U14" s="441" t="s">
        <v>76</v>
      </c>
      <c r="V14" s="441"/>
      <c r="W14" s="441"/>
      <c r="X14" s="441"/>
      <c r="Y14" s="442"/>
      <c r="Z14" s="426"/>
      <c r="AA14" s="427"/>
      <c r="AB14" s="427"/>
      <c r="AC14" s="427"/>
      <c r="AD14" s="427"/>
      <c r="AE14" s="427"/>
      <c r="AF14" s="427"/>
      <c r="AG14" s="427"/>
      <c r="AH14" s="427"/>
      <c r="AI14" s="443"/>
      <c r="AK14" s="125" t="e">
        <f>MOD(11-MOD(MID(Z14,1,1)*2+MID(Z14,2,1)*3+MID(Z14,3,1)*4+MID(Z14,4,1)*5+MID(Z14,5,1)*6+MID(Z14,6,1)*7+MID(Z14,7,1)*8+MID(Z14,8,1)*9+MID(Z14,9,1)*2+MID(Z14,10,1)*3+MID(Z14,11,1)*4+MID(Z14,12,1)*5,11),10)</f>
        <v>#VALUE!</v>
      </c>
      <c r="AL14" s="125" t="e">
        <f>IF(INT(MID(Z14,13,1))=AK14,"OK","주민오류")</f>
        <v>#VALUE!</v>
      </c>
    </row>
    <row r="15" spans="1:38" s="2" customFormat="1" ht="15" customHeight="1" x14ac:dyDescent="0.15">
      <c r="A15" s="373"/>
      <c r="B15" s="374"/>
      <c r="C15" s="375"/>
      <c r="D15" s="24" t="s">
        <v>70</v>
      </c>
      <c r="E15" s="441" t="s">
        <v>74</v>
      </c>
      <c r="F15" s="441"/>
      <c r="G15" s="441"/>
      <c r="H15" s="441"/>
      <c r="I15" s="442"/>
      <c r="J15" s="404"/>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6"/>
    </row>
    <row r="16" spans="1:38" s="2" customFormat="1" ht="15" customHeight="1" x14ac:dyDescent="0.15">
      <c r="A16" s="444" t="s">
        <v>97</v>
      </c>
      <c r="B16" s="439"/>
      <c r="C16" s="439"/>
      <c r="D16" s="440"/>
      <c r="E16" s="467" t="s">
        <v>244</v>
      </c>
      <c r="F16" s="468"/>
      <c r="G16" s="468"/>
      <c r="H16" s="468"/>
      <c r="I16" s="468"/>
      <c r="J16" s="469"/>
      <c r="K16" s="470" t="s">
        <v>65</v>
      </c>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1"/>
      <c r="AI16" s="472"/>
    </row>
    <row r="17" spans="1:40" s="2" customFormat="1" ht="15" customHeight="1" x14ac:dyDescent="0.15">
      <c r="A17" s="456" t="s">
        <v>98</v>
      </c>
      <c r="B17" s="457"/>
      <c r="C17" s="457"/>
      <c r="D17" s="457"/>
      <c r="E17" s="457"/>
      <c r="F17" s="458"/>
      <c r="G17" s="456" t="s">
        <v>99</v>
      </c>
      <c r="H17" s="457"/>
      <c r="I17" s="457"/>
      <c r="J17" s="458"/>
      <c r="K17" s="459" t="s">
        <v>100</v>
      </c>
      <c r="L17" s="460"/>
      <c r="M17" s="460"/>
      <c r="N17" s="460"/>
      <c r="O17" s="460"/>
      <c r="P17" s="461"/>
      <c r="Q17" s="463" t="s">
        <v>101</v>
      </c>
      <c r="R17" s="464"/>
      <c r="S17" s="456" t="s">
        <v>64</v>
      </c>
      <c r="T17" s="457"/>
      <c r="U17" s="457"/>
      <c r="V17" s="457"/>
      <c r="W17" s="457"/>
      <c r="X17" s="457"/>
      <c r="Y17" s="457"/>
      <c r="Z17" s="457"/>
      <c r="AA17" s="457"/>
      <c r="AB17" s="457"/>
      <c r="AC17" s="457"/>
      <c r="AD17" s="457"/>
      <c r="AE17" s="457"/>
      <c r="AF17" s="457"/>
      <c r="AG17" s="457"/>
      <c r="AH17" s="457"/>
      <c r="AI17" s="458"/>
    </row>
    <row r="18" spans="1:40" s="3" customFormat="1" ht="15" customHeight="1" x14ac:dyDescent="0.15">
      <c r="A18" s="473" t="s">
        <v>62</v>
      </c>
      <c r="B18" s="437"/>
      <c r="C18" s="437" t="s">
        <v>60</v>
      </c>
      <c r="D18" s="437"/>
      <c r="E18" s="437" t="s">
        <v>61</v>
      </c>
      <c r="F18" s="502"/>
      <c r="G18" s="473" t="s">
        <v>62</v>
      </c>
      <c r="H18" s="437"/>
      <c r="I18" s="437" t="s">
        <v>60</v>
      </c>
      <c r="J18" s="502"/>
      <c r="K18" s="373"/>
      <c r="L18" s="374"/>
      <c r="M18" s="374"/>
      <c r="N18" s="374"/>
      <c r="O18" s="374"/>
      <c r="P18" s="462"/>
      <c r="Q18" s="465"/>
      <c r="R18" s="466"/>
      <c r="S18" s="473" t="s">
        <v>102</v>
      </c>
      <c r="T18" s="437"/>
      <c r="U18" s="437"/>
      <c r="V18" s="437"/>
      <c r="W18" s="474" t="s">
        <v>151</v>
      </c>
      <c r="X18" s="437"/>
      <c r="Y18" s="437"/>
      <c r="Z18" s="437" t="s">
        <v>103</v>
      </c>
      <c r="AA18" s="437"/>
      <c r="AB18" s="437"/>
      <c r="AC18" s="437"/>
      <c r="AD18" s="437" t="s">
        <v>63</v>
      </c>
      <c r="AE18" s="437"/>
      <c r="AF18" s="437"/>
      <c r="AG18" s="437"/>
      <c r="AH18" s="437"/>
      <c r="AI18" s="502"/>
    </row>
    <row r="19" spans="1:40" s="2" customFormat="1" ht="15" customHeight="1" x14ac:dyDescent="0.15">
      <c r="A19" s="490">
        <v>2020</v>
      </c>
      <c r="B19" s="491"/>
      <c r="C19" s="492">
        <v>7</v>
      </c>
      <c r="D19" s="492"/>
      <c r="E19" s="491">
        <v>31</v>
      </c>
      <c r="F19" s="493"/>
      <c r="G19" s="490">
        <f>A19</f>
        <v>2020</v>
      </c>
      <c r="H19" s="491"/>
      <c r="I19" s="492">
        <f>C19</f>
        <v>7</v>
      </c>
      <c r="J19" s="494"/>
      <c r="K19" s="495">
        <v>33330</v>
      </c>
      <c r="L19" s="496"/>
      <c r="M19" s="496"/>
      <c r="N19" s="496"/>
      <c r="O19" s="496"/>
      <c r="P19" s="497"/>
      <c r="Q19" s="498">
        <v>0.03</v>
      </c>
      <c r="R19" s="499"/>
      <c r="S19" s="500">
        <f>IF(K19*Q19&lt;1000,0,TRUNC(K19*Q19,-1))</f>
        <v>0</v>
      </c>
      <c r="T19" s="501"/>
      <c r="U19" s="501"/>
      <c r="V19" s="501"/>
      <c r="W19" s="501">
        <f>TRUNC(S19*10%,-1)</f>
        <v>0</v>
      </c>
      <c r="X19" s="501"/>
      <c r="Y19" s="501"/>
      <c r="Z19" s="487">
        <f>SUM(S19:Y19)</f>
        <v>0</v>
      </c>
      <c r="AA19" s="488"/>
      <c r="AB19" s="488"/>
      <c r="AC19" s="488"/>
      <c r="AD19" s="487">
        <f>K19-Z19</f>
        <v>33330</v>
      </c>
      <c r="AE19" s="488"/>
      <c r="AF19" s="488"/>
      <c r="AG19" s="488"/>
      <c r="AH19" s="488"/>
      <c r="AI19" s="489"/>
      <c r="AL19" s="2" t="s">
        <v>387</v>
      </c>
    </row>
    <row r="20" spans="1:40" s="2" customFormat="1" ht="15" customHeight="1" x14ac:dyDescent="0.15">
      <c r="A20" s="490"/>
      <c r="B20" s="491"/>
      <c r="C20" s="492"/>
      <c r="D20" s="492"/>
      <c r="E20" s="491"/>
      <c r="F20" s="493"/>
      <c r="G20" s="490"/>
      <c r="H20" s="491"/>
      <c r="I20" s="492"/>
      <c r="J20" s="494"/>
      <c r="K20" s="495">
        <v>33340</v>
      </c>
      <c r="L20" s="496"/>
      <c r="M20" s="496"/>
      <c r="N20" s="496"/>
      <c r="O20" s="496"/>
      <c r="P20" s="497"/>
      <c r="Q20" s="498">
        <v>0.03</v>
      </c>
      <c r="R20" s="499"/>
      <c r="S20" s="500">
        <f>IF(K20*Q20&lt;1000,0,TRUNC(K20*Q20,-1))</f>
        <v>1000</v>
      </c>
      <c r="T20" s="501"/>
      <c r="U20" s="501"/>
      <c r="V20" s="501"/>
      <c r="W20" s="501">
        <f t="shared" ref="W20:W30" si="0">TRUNC(S20*10%,-1)</f>
        <v>100</v>
      </c>
      <c r="X20" s="501"/>
      <c r="Y20" s="501"/>
      <c r="Z20" s="487">
        <f t="shared" ref="Z20:Z30" si="1">SUM(S20:Y20)</f>
        <v>1100</v>
      </c>
      <c r="AA20" s="488"/>
      <c r="AB20" s="488"/>
      <c r="AC20" s="488"/>
      <c r="AD20" s="487">
        <f t="shared" ref="AD20:AD30" si="2">K20-Z20</f>
        <v>32240</v>
      </c>
      <c r="AE20" s="488"/>
      <c r="AF20" s="488"/>
      <c r="AG20" s="488"/>
      <c r="AH20" s="488"/>
      <c r="AI20" s="489"/>
    </row>
    <row r="21" spans="1:40" s="2" customFormat="1" ht="15" customHeight="1" x14ac:dyDescent="0.15">
      <c r="A21" s="490"/>
      <c r="B21" s="491"/>
      <c r="C21" s="492"/>
      <c r="D21" s="492"/>
      <c r="E21" s="491"/>
      <c r="F21" s="493"/>
      <c r="G21" s="490"/>
      <c r="H21" s="491"/>
      <c r="I21" s="492"/>
      <c r="J21" s="494"/>
      <c r="K21" s="495"/>
      <c r="L21" s="496"/>
      <c r="M21" s="496"/>
      <c r="N21" s="496"/>
      <c r="O21" s="496"/>
      <c r="P21" s="497"/>
      <c r="Q21" s="498">
        <v>0.03</v>
      </c>
      <c r="R21" s="499"/>
      <c r="S21" s="500">
        <f t="shared" ref="S21:S29" si="3">IF(K21*Q21&lt;1000,0,TRUNC(K21*Q21,-1))</f>
        <v>0</v>
      </c>
      <c r="T21" s="501"/>
      <c r="U21" s="501"/>
      <c r="V21" s="501"/>
      <c r="W21" s="501">
        <f t="shared" si="0"/>
        <v>0</v>
      </c>
      <c r="X21" s="501"/>
      <c r="Y21" s="501"/>
      <c r="Z21" s="487">
        <f t="shared" si="1"/>
        <v>0</v>
      </c>
      <c r="AA21" s="488"/>
      <c r="AB21" s="488"/>
      <c r="AC21" s="488"/>
      <c r="AD21" s="487">
        <f t="shared" si="2"/>
        <v>0</v>
      </c>
      <c r="AE21" s="488"/>
      <c r="AF21" s="488"/>
      <c r="AG21" s="488"/>
      <c r="AH21" s="488"/>
      <c r="AI21" s="489"/>
    </row>
    <row r="22" spans="1:40" s="2" customFormat="1" ht="15" customHeight="1" x14ac:dyDescent="0.15">
      <c r="A22" s="490"/>
      <c r="B22" s="491"/>
      <c r="C22" s="492"/>
      <c r="D22" s="492"/>
      <c r="E22" s="491"/>
      <c r="F22" s="493"/>
      <c r="G22" s="490"/>
      <c r="H22" s="491"/>
      <c r="I22" s="492"/>
      <c r="J22" s="494"/>
      <c r="K22" s="495"/>
      <c r="L22" s="496"/>
      <c r="M22" s="496"/>
      <c r="N22" s="496"/>
      <c r="O22" s="496"/>
      <c r="P22" s="497"/>
      <c r="Q22" s="498">
        <v>0.03</v>
      </c>
      <c r="R22" s="499"/>
      <c r="S22" s="500">
        <f t="shared" si="3"/>
        <v>0</v>
      </c>
      <c r="T22" s="501"/>
      <c r="U22" s="501"/>
      <c r="V22" s="501"/>
      <c r="W22" s="501">
        <f t="shared" si="0"/>
        <v>0</v>
      </c>
      <c r="X22" s="501"/>
      <c r="Y22" s="501"/>
      <c r="Z22" s="487">
        <f t="shared" si="1"/>
        <v>0</v>
      </c>
      <c r="AA22" s="488"/>
      <c r="AB22" s="488"/>
      <c r="AC22" s="488"/>
      <c r="AD22" s="487">
        <f t="shared" si="2"/>
        <v>0</v>
      </c>
      <c r="AE22" s="488"/>
      <c r="AF22" s="488"/>
      <c r="AG22" s="488"/>
      <c r="AH22" s="488"/>
      <c r="AI22" s="489"/>
      <c r="AK22" s="2" t="s">
        <v>422</v>
      </c>
    </row>
    <row r="23" spans="1:40" s="2" customFormat="1" ht="15" customHeight="1" thickBot="1" x14ac:dyDescent="0.2">
      <c r="A23" s="490"/>
      <c r="B23" s="491"/>
      <c r="C23" s="492"/>
      <c r="D23" s="492"/>
      <c r="E23" s="491"/>
      <c r="F23" s="493"/>
      <c r="G23" s="490"/>
      <c r="H23" s="491"/>
      <c r="I23" s="492"/>
      <c r="J23" s="494"/>
      <c r="K23" s="495"/>
      <c r="L23" s="496"/>
      <c r="M23" s="496"/>
      <c r="N23" s="496"/>
      <c r="O23" s="496"/>
      <c r="P23" s="497"/>
      <c r="Q23" s="498">
        <v>0.03</v>
      </c>
      <c r="R23" s="499"/>
      <c r="S23" s="500">
        <f t="shared" si="3"/>
        <v>0</v>
      </c>
      <c r="T23" s="501"/>
      <c r="U23" s="501"/>
      <c r="V23" s="501"/>
      <c r="W23" s="501">
        <f t="shared" si="0"/>
        <v>0</v>
      </c>
      <c r="X23" s="501"/>
      <c r="Y23" s="501"/>
      <c r="Z23" s="487">
        <f t="shared" si="1"/>
        <v>0</v>
      </c>
      <c r="AA23" s="488"/>
      <c r="AB23" s="488"/>
      <c r="AC23" s="488"/>
      <c r="AD23" s="487">
        <f t="shared" si="2"/>
        <v>0</v>
      </c>
      <c r="AE23" s="488"/>
      <c r="AF23" s="488"/>
      <c r="AG23" s="488"/>
      <c r="AH23" s="488"/>
      <c r="AI23" s="489"/>
    </row>
    <row r="24" spans="1:40" s="2" customFormat="1" ht="15" customHeight="1" thickBot="1" x14ac:dyDescent="0.2">
      <c r="A24" s="490"/>
      <c r="B24" s="491"/>
      <c r="C24" s="492"/>
      <c r="D24" s="492"/>
      <c r="E24" s="491"/>
      <c r="F24" s="493"/>
      <c r="G24" s="490"/>
      <c r="H24" s="491"/>
      <c r="I24" s="492"/>
      <c r="J24" s="494"/>
      <c r="K24" s="495"/>
      <c r="L24" s="496"/>
      <c r="M24" s="496"/>
      <c r="N24" s="496"/>
      <c r="O24" s="496"/>
      <c r="P24" s="497"/>
      <c r="Q24" s="498">
        <v>0.03</v>
      </c>
      <c r="R24" s="499"/>
      <c r="S24" s="500">
        <f t="shared" si="3"/>
        <v>0</v>
      </c>
      <c r="T24" s="501"/>
      <c r="U24" s="501"/>
      <c r="V24" s="501"/>
      <c r="W24" s="501">
        <f t="shared" si="0"/>
        <v>0</v>
      </c>
      <c r="X24" s="501"/>
      <c r="Y24" s="501"/>
      <c r="Z24" s="487">
        <f t="shared" si="1"/>
        <v>0</v>
      </c>
      <c r="AA24" s="488"/>
      <c r="AB24" s="488"/>
      <c r="AC24" s="488"/>
      <c r="AD24" s="487">
        <f t="shared" si="2"/>
        <v>0</v>
      </c>
      <c r="AE24" s="488"/>
      <c r="AF24" s="488"/>
      <c r="AG24" s="488"/>
      <c r="AH24" s="488"/>
      <c r="AI24" s="489"/>
      <c r="AK24" s="126" t="s">
        <v>409</v>
      </c>
      <c r="AL24" s="127">
        <v>100000</v>
      </c>
      <c r="AN24" s="2" t="s">
        <v>410</v>
      </c>
    </row>
    <row r="25" spans="1:40" s="2" customFormat="1" ht="15" customHeight="1" x14ac:dyDescent="0.15">
      <c r="A25" s="490"/>
      <c r="B25" s="491"/>
      <c r="C25" s="492"/>
      <c r="D25" s="492"/>
      <c r="E25" s="491"/>
      <c r="F25" s="493"/>
      <c r="G25" s="490"/>
      <c r="H25" s="491"/>
      <c r="I25" s="492"/>
      <c r="J25" s="494"/>
      <c r="K25" s="495"/>
      <c r="L25" s="496"/>
      <c r="M25" s="496"/>
      <c r="N25" s="496"/>
      <c r="O25" s="496"/>
      <c r="P25" s="497"/>
      <c r="Q25" s="498">
        <v>0.03</v>
      </c>
      <c r="R25" s="499"/>
      <c r="S25" s="500">
        <f t="shared" si="3"/>
        <v>0</v>
      </c>
      <c r="T25" s="501"/>
      <c r="U25" s="501"/>
      <c r="V25" s="501"/>
      <c r="W25" s="501">
        <f t="shared" si="0"/>
        <v>0</v>
      </c>
      <c r="X25" s="501"/>
      <c r="Y25" s="501"/>
      <c r="Z25" s="487">
        <f t="shared" si="1"/>
        <v>0</v>
      </c>
      <c r="AA25" s="488"/>
      <c r="AB25" s="488"/>
      <c r="AC25" s="488"/>
      <c r="AD25" s="487">
        <f t="shared" si="2"/>
        <v>0</v>
      </c>
      <c r="AE25" s="488"/>
      <c r="AF25" s="488"/>
      <c r="AG25" s="488"/>
      <c r="AH25" s="488"/>
      <c r="AI25" s="489"/>
    </row>
    <row r="26" spans="1:40" s="2" customFormat="1" ht="15" customHeight="1" x14ac:dyDescent="0.15">
      <c r="A26" s="490"/>
      <c r="B26" s="491"/>
      <c r="C26" s="492"/>
      <c r="D26" s="492"/>
      <c r="E26" s="491"/>
      <c r="F26" s="493"/>
      <c r="G26" s="490"/>
      <c r="H26" s="491"/>
      <c r="I26" s="492"/>
      <c r="J26" s="494"/>
      <c r="K26" s="495"/>
      <c r="L26" s="496"/>
      <c r="M26" s="496"/>
      <c r="N26" s="496"/>
      <c r="O26" s="496"/>
      <c r="P26" s="497"/>
      <c r="Q26" s="498">
        <v>0.03</v>
      </c>
      <c r="R26" s="499"/>
      <c r="S26" s="500">
        <f t="shared" si="3"/>
        <v>0</v>
      </c>
      <c r="T26" s="501"/>
      <c r="U26" s="501"/>
      <c r="V26" s="501"/>
      <c r="W26" s="501">
        <f t="shared" si="0"/>
        <v>0</v>
      </c>
      <c r="X26" s="501"/>
      <c r="Y26" s="501"/>
      <c r="Z26" s="487">
        <f t="shared" si="1"/>
        <v>0</v>
      </c>
      <c r="AA26" s="488"/>
      <c r="AB26" s="488"/>
      <c r="AC26" s="488"/>
      <c r="AD26" s="487">
        <f t="shared" si="2"/>
        <v>0</v>
      </c>
      <c r="AE26" s="488"/>
      <c r="AF26" s="488"/>
      <c r="AG26" s="488"/>
      <c r="AH26" s="488"/>
      <c r="AI26" s="489"/>
      <c r="AK26" s="2" t="s">
        <v>411</v>
      </c>
    </row>
    <row r="27" spans="1:40" s="2" customFormat="1" ht="15" customHeight="1" x14ac:dyDescent="0.15">
      <c r="A27" s="490"/>
      <c r="B27" s="491"/>
      <c r="C27" s="492"/>
      <c r="D27" s="492"/>
      <c r="E27" s="491"/>
      <c r="F27" s="493"/>
      <c r="G27" s="490"/>
      <c r="H27" s="491"/>
      <c r="I27" s="492"/>
      <c r="J27" s="494"/>
      <c r="K27" s="495"/>
      <c r="L27" s="496"/>
      <c r="M27" s="496"/>
      <c r="N27" s="496"/>
      <c r="O27" s="496"/>
      <c r="P27" s="497"/>
      <c r="Q27" s="498">
        <v>0.03</v>
      </c>
      <c r="R27" s="499"/>
      <c r="S27" s="500">
        <f t="shared" si="3"/>
        <v>0</v>
      </c>
      <c r="T27" s="501"/>
      <c r="U27" s="501"/>
      <c r="V27" s="501"/>
      <c r="W27" s="501">
        <f t="shared" si="0"/>
        <v>0</v>
      </c>
      <c r="X27" s="501"/>
      <c r="Y27" s="501"/>
      <c r="Z27" s="487">
        <f t="shared" si="1"/>
        <v>0</v>
      </c>
      <c r="AA27" s="488"/>
      <c r="AB27" s="488"/>
      <c r="AC27" s="488"/>
      <c r="AD27" s="487">
        <f t="shared" si="2"/>
        <v>0</v>
      </c>
      <c r="AE27" s="488"/>
      <c r="AF27" s="488"/>
      <c r="AG27" s="488"/>
      <c r="AH27" s="488"/>
      <c r="AI27" s="489"/>
      <c r="AK27" s="124" t="s">
        <v>412</v>
      </c>
      <c r="AL27" s="128">
        <f>AL24/(100-3.3)*100</f>
        <v>103412.61633919337</v>
      </c>
    </row>
    <row r="28" spans="1:40" s="2" customFormat="1" ht="15" customHeight="1" thickBot="1" x14ac:dyDescent="0.2">
      <c r="A28" s="490"/>
      <c r="B28" s="491"/>
      <c r="C28" s="492"/>
      <c r="D28" s="492"/>
      <c r="E28" s="491"/>
      <c r="F28" s="493"/>
      <c r="G28" s="490"/>
      <c r="H28" s="491"/>
      <c r="I28" s="492"/>
      <c r="J28" s="494"/>
      <c r="K28" s="495"/>
      <c r="L28" s="496"/>
      <c r="M28" s="496"/>
      <c r="N28" s="496"/>
      <c r="O28" s="496"/>
      <c r="P28" s="497"/>
      <c r="Q28" s="498">
        <v>0.03</v>
      </c>
      <c r="R28" s="499"/>
      <c r="S28" s="500">
        <f t="shared" si="3"/>
        <v>0</v>
      </c>
      <c r="T28" s="501"/>
      <c r="U28" s="501"/>
      <c r="V28" s="501"/>
      <c r="W28" s="501">
        <f t="shared" si="0"/>
        <v>0</v>
      </c>
      <c r="X28" s="501"/>
      <c r="Y28" s="501"/>
      <c r="Z28" s="487">
        <f t="shared" si="1"/>
        <v>0</v>
      </c>
      <c r="AA28" s="488"/>
      <c r="AB28" s="488"/>
      <c r="AC28" s="488"/>
      <c r="AD28" s="487">
        <f t="shared" si="2"/>
        <v>0</v>
      </c>
      <c r="AE28" s="488"/>
      <c r="AF28" s="488"/>
      <c r="AG28" s="488"/>
      <c r="AH28" s="488"/>
      <c r="AI28" s="489"/>
      <c r="AK28" s="132">
        <v>3.3000000000000002E-2</v>
      </c>
      <c r="AL28" s="130">
        <f>AL27*3.3%</f>
        <v>3412.6163391933815</v>
      </c>
      <c r="AN28" s="136" t="s">
        <v>420</v>
      </c>
    </row>
    <row r="29" spans="1:40" s="2" customFormat="1" ht="15" customHeight="1" thickTop="1" x14ac:dyDescent="0.15">
      <c r="A29" s="490"/>
      <c r="B29" s="491"/>
      <c r="C29" s="492"/>
      <c r="D29" s="492"/>
      <c r="E29" s="491"/>
      <c r="F29" s="493"/>
      <c r="G29" s="490"/>
      <c r="H29" s="491"/>
      <c r="I29" s="492"/>
      <c r="J29" s="494"/>
      <c r="K29" s="495"/>
      <c r="L29" s="496"/>
      <c r="M29" s="496"/>
      <c r="N29" s="496"/>
      <c r="O29" s="496"/>
      <c r="P29" s="497"/>
      <c r="Q29" s="498">
        <v>0.03</v>
      </c>
      <c r="R29" s="499"/>
      <c r="S29" s="500">
        <f t="shared" si="3"/>
        <v>0</v>
      </c>
      <c r="T29" s="501"/>
      <c r="U29" s="501"/>
      <c r="V29" s="501"/>
      <c r="W29" s="501">
        <f t="shared" si="0"/>
        <v>0</v>
      </c>
      <c r="X29" s="501"/>
      <c r="Y29" s="501"/>
      <c r="Z29" s="487">
        <f t="shared" si="1"/>
        <v>0</v>
      </c>
      <c r="AA29" s="488"/>
      <c r="AB29" s="488"/>
      <c r="AC29" s="488"/>
      <c r="AD29" s="487">
        <f t="shared" si="2"/>
        <v>0</v>
      </c>
      <c r="AE29" s="488"/>
      <c r="AF29" s="488"/>
      <c r="AG29" s="488"/>
      <c r="AH29" s="488"/>
      <c r="AI29" s="489"/>
      <c r="AK29" s="131" t="s">
        <v>413</v>
      </c>
      <c r="AL29" s="129">
        <f>AL27-AL28</f>
        <v>99999.999999999985</v>
      </c>
      <c r="AN29" s="137">
        <f>AL24-AL29</f>
        <v>0</v>
      </c>
    </row>
    <row r="30" spans="1:40" s="2" customFormat="1" ht="15" customHeight="1" thickBot="1" x14ac:dyDescent="0.2">
      <c r="A30" s="475"/>
      <c r="B30" s="476"/>
      <c r="C30" s="477"/>
      <c r="D30" s="477"/>
      <c r="E30" s="476"/>
      <c r="F30" s="478"/>
      <c r="G30" s="475"/>
      <c r="H30" s="476"/>
      <c r="I30" s="477"/>
      <c r="J30" s="479"/>
      <c r="K30" s="480"/>
      <c r="L30" s="481"/>
      <c r="M30" s="481"/>
      <c r="N30" s="481"/>
      <c r="O30" s="481"/>
      <c r="P30" s="482"/>
      <c r="Q30" s="483">
        <v>0.03</v>
      </c>
      <c r="R30" s="484"/>
      <c r="S30" s="485">
        <f>IF(K30*Q30&lt;1000,0,TRUNC(K30*Q30,-1))</f>
        <v>0</v>
      </c>
      <c r="T30" s="486"/>
      <c r="U30" s="486"/>
      <c r="V30" s="486"/>
      <c r="W30" s="486">
        <f t="shared" si="0"/>
        <v>0</v>
      </c>
      <c r="X30" s="486"/>
      <c r="Y30" s="486"/>
      <c r="Z30" s="453">
        <f t="shared" si="1"/>
        <v>0</v>
      </c>
      <c r="AA30" s="454"/>
      <c r="AB30" s="454"/>
      <c r="AC30" s="454"/>
      <c r="AD30" s="453">
        <f t="shared" si="2"/>
        <v>0</v>
      </c>
      <c r="AE30" s="454"/>
      <c r="AF30" s="454"/>
      <c r="AG30" s="454"/>
      <c r="AH30" s="454"/>
      <c r="AI30" s="455"/>
    </row>
    <row r="31" spans="1:40" s="2" customFormat="1" ht="15" customHeight="1" thickTop="1" x14ac:dyDescent="0.15">
      <c r="A31" s="373" t="s">
        <v>116</v>
      </c>
      <c r="B31" s="374"/>
      <c r="C31" s="374"/>
      <c r="D31" s="374"/>
      <c r="E31" s="374"/>
      <c r="F31" s="374"/>
      <c r="G31" s="374"/>
      <c r="H31" s="374"/>
      <c r="I31" s="374"/>
      <c r="J31" s="375"/>
      <c r="K31" s="384">
        <f>SUM(K19:P30)</f>
        <v>66670</v>
      </c>
      <c r="L31" s="384"/>
      <c r="M31" s="384"/>
      <c r="N31" s="384"/>
      <c r="O31" s="384"/>
      <c r="P31" s="384"/>
      <c r="Q31" s="385"/>
      <c r="R31" s="385"/>
      <c r="S31" s="386">
        <f>SUM(S19:V30)</f>
        <v>1000</v>
      </c>
      <c r="T31" s="387"/>
      <c r="U31" s="387"/>
      <c r="V31" s="387"/>
      <c r="W31" s="386">
        <f>SUM(W19:Y30)</f>
        <v>100</v>
      </c>
      <c r="X31" s="387"/>
      <c r="Y31" s="387"/>
      <c r="Z31" s="386">
        <f>SUM(Z19:AC30)</f>
        <v>1100</v>
      </c>
      <c r="AA31" s="387"/>
      <c r="AB31" s="387"/>
      <c r="AC31" s="387"/>
      <c r="AD31" s="386">
        <f>SUM(AD19:AI30)</f>
        <v>65570</v>
      </c>
      <c r="AE31" s="387"/>
      <c r="AF31" s="387"/>
      <c r="AG31" s="387"/>
      <c r="AH31" s="387"/>
      <c r="AI31" s="507"/>
    </row>
    <row r="32" spans="1:40" s="2" customFormat="1" ht="15" customHeight="1" x14ac:dyDescent="0.15">
      <c r="A32" s="16"/>
      <c r="B32" s="11" t="s">
        <v>104</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17"/>
    </row>
    <row r="33" spans="1:38" s="2" customFormat="1" ht="15" customHeight="1" x14ac:dyDescent="0.15">
      <c r="A33" s="16"/>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17"/>
    </row>
    <row r="34" spans="1:38" s="2" customFormat="1" ht="15" customHeight="1" x14ac:dyDescent="0.15">
      <c r="A34" s="16"/>
      <c r="B34" s="4"/>
      <c r="C34" s="4"/>
      <c r="D34" s="4"/>
      <c r="E34" s="4"/>
      <c r="F34" s="4"/>
      <c r="G34" s="4"/>
      <c r="H34" s="4"/>
      <c r="I34" s="4"/>
      <c r="J34" s="4"/>
      <c r="K34" s="4"/>
      <c r="L34" s="4"/>
      <c r="M34" s="4"/>
      <c r="N34" s="382" t="str">
        <f ca="1">IF(J14="","        년       월      일",TODAY())</f>
        <v xml:space="preserve">        년       월      일</v>
      </c>
      <c r="O34" s="382"/>
      <c r="P34" s="382"/>
      <c r="Q34" s="382"/>
      <c r="R34" s="382"/>
      <c r="S34" s="382"/>
      <c r="T34" s="382"/>
      <c r="U34" s="382"/>
      <c r="V34" s="382"/>
      <c r="W34" s="4"/>
      <c r="X34" s="4"/>
      <c r="Y34" s="4"/>
      <c r="Z34" s="4"/>
      <c r="AA34" s="4"/>
      <c r="AB34" s="4"/>
      <c r="AC34" s="4"/>
      <c r="AD34" s="4"/>
      <c r="AE34" s="4"/>
      <c r="AF34" s="4"/>
      <c r="AG34" s="4"/>
      <c r="AH34" s="4"/>
      <c r="AI34" s="17"/>
    </row>
    <row r="35" spans="1:38" s="2" customFormat="1" ht="15" customHeight="1" x14ac:dyDescent="0.15">
      <c r="A35" s="16"/>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17"/>
    </row>
    <row r="36" spans="1:38" s="2" customFormat="1" ht="15" customHeight="1" x14ac:dyDescent="0.15">
      <c r="A36" s="16"/>
      <c r="B36" s="4"/>
      <c r="C36" s="4"/>
      <c r="D36" s="4"/>
      <c r="E36" s="4"/>
      <c r="F36" s="4"/>
      <c r="G36" s="4"/>
      <c r="H36" s="4"/>
      <c r="I36" s="383" t="s">
        <v>105</v>
      </c>
      <c r="J36" s="383"/>
      <c r="K36" s="383"/>
      <c r="L36" s="383"/>
      <c r="M36" s="383"/>
      <c r="N36" s="383"/>
      <c r="O36" s="372" t="str">
        <f>IF(V10="","",V10)</f>
        <v/>
      </c>
      <c r="P36" s="372"/>
      <c r="Q36" s="372"/>
      <c r="R36" s="372"/>
      <c r="S36" s="372"/>
      <c r="T36" s="372"/>
      <c r="U36" s="372"/>
      <c r="V36" s="372"/>
      <c r="W36" s="372"/>
      <c r="X36" s="11" t="s">
        <v>106</v>
      </c>
      <c r="Y36" s="4"/>
      <c r="Z36" s="4"/>
      <c r="AA36" s="4"/>
      <c r="AB36" s="4"/>
      <c r="AC36" s="4"/>
      <c r="AD36" s="4"/>
      <c r="AE36" s="4"/>
      <c r="AF36" s="4"/>
      <c r="AG36" s="4"/>
      <c r="AH36" s="4"/>
      <c r="AI36" s="17"/>
    </row>
    <row r="37" spans="1:38" s="2" customFormat="1" ht="15" customHeight="1" x14ac:dyDescent="0.15">
      <c r="A37" s="16"/>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17"/>
    </row>
    <row r="38" spans="1:38" s="2" customFormat="1" ht="15" customHeight="1" x14ac:dyDescent="0.15">
      <c r="A38" s="16"/>
      <c r="B38" s="372" t="str">
        <f>IF(J14="","",J14)</f>
        <v/>
      </c>
      <c r="C38" s="372"/>
      <c r="D38" s="372"/>
      <c r="E38" s="372"/>
      <c r="F38" s="372"/>
      <c r="G38" s="11" t="s">
        <v>107</v>
      </c>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17"/>
    </row>
    <row r="39" spans="1:38" s="2" customFormat="1" ht="15" customHeight="1" x14ac:dyDescent="0.15">
      <c r="A39" s="18"/>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19"/>
    </row>
    <row r="40" spans="1:38" s="2" customFormat="1" ht="3.75" customHeight="1" x14ac:dyDescent="0.15">
      <c r="A40" s="16"/>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17"/>
    </row>
    <row r="41" spans="1:38" s="2" customFormat="1" ht="15" customHeight="1" x14ac:dyDescent="0.15">
      <c r="A41" s="27" t="s">
        <v>108</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9"/>
    </row>
    <row r="42" spans="1:38" s="12" customFormat="1" ht="15" customHeight="1" x14ac:dyDescent="0.15">
      <c r="A42" s="30"/>
      <c r="B42" s="31" t="s">
        <v>109</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row>
    <row r="43" spans="1:38" s="12" customFormat="1" ht="15" customHeight="1" x14ac:dyDescent="0.15">
      <c r="A43" s="30"/>
      <c r="B43" s="31" t="s">
        <v>110</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row>
    <row r="44" spans="1:38" s="12" customFormat="1" ht="15" customHeight="1" x14ac:dyDescent="0.15">
      <c r="A44" s="30"/>
      <c r="B44" s="31" t="s">
        <v>111</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2"/>
    </row>
    <row r="45" spans="1:38" s="12" customFormat="1" ht="15" customHeight="1" x14ac:dyDescent="0.15">
      <c r="A45" s="30"/>
      <c r="B45" s="31" t="s">
        <v>159</v>
      </c>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2"/>
    </row>
    <row r="46" spans="1:38" s="12" customFormat="1" ht="6" customHeight="1" x14ac:dyDescent="0.15">
      <c r="A46" s="20"/>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21"/>
    </row>
    <row r="47" spans="1:38" s="1" customFormat="1" ht="15" customHeight="1" x14ac:dyDescent="0.15">
      <c r="A47" s="514" t="s">
        <v>0</v>
      </c>
      <c r="B47" s="512"/>
      <c r="C47" s="512"/>
      <c r="D47" s="512" t="s">
        <v>1</v>
      </c>
      <c r="E47" s="512"/>
      <c r="F47" s="512"/>
      <c r="G47" s="512"/>
      <c r="H47" s="512" t="s">
        <v>0</v>
      </c>
      <c r="I47" s="512"/>
      <c r="J47" s="512"/>
      <c r="K47" s="512" t="s">
        <v>1</v>
      </c>
      <c r="L47" s="512"/>
      <c r="M47" s="512"/>
      <c r="N47" s="512"/>
      <c r="O47" s="512" t="s">
        <v>0</v>
      </c>
      <c r="P47" s="512"/>
      <c r="Q47" s="512"/>
      <c r="R47" s="512" t="s">
        <v>1</v>
      </c>
      <c r="S47" s="512"/>
      <c r="T47" s="512"/>
      <c r="U47" s="512"/>
      <c r="V47" s="512" t="s">
        <v>0</v>
      </c>
      <c r="W47" s="512"/>
      <c r="X47" s="512"/>
      <c r="Y47" s="512" t="s">
        <v>1</v>
      </c>
      <c r="Z47" s="512"/>
      <c r="AA47" s="512"/>
      <c r="AB47" s="512"/>
      <c r="AC47" s="512" t="s">
        <v>0</v>
      </c>
      <c r="AD47" s="512"/>
      <c r="AE47" s="512"/>
      <c r="AF47" s="512" t="s">
        <v>1</v>
      </c>
      <c r="AG47" s="512"/>
      <c r="AH47" s="512"/>
      <c r="AI47" s="513"/>
      <c r="AK47" s="118" t="s">
        <v>216</v>
      </c>
      <c r="AL47" s="118" t="s">
        <v>389</v>
      </c>
    </row>
    <row r="48" spans="1:38" s="1" customFormat="1" ht="15" customHeight="1" x14ac:dyDescent="0.15">
      <c r="A48" s="508" t="s">
        <v>8</v>
      </c>
      <c r="B48" s="505"/>
      <c r="C48" s="505"/>
      <c r="D48" s="505" t="s">
        <v>2</v>
      </c>
      <c r="E48" s="505"/>
      <c r="F48" s="505"/>
      <c r="G48" s="505"/>
      <c r="H48" s="505" t="s">
        <v>14</v>
      </c>
      <c r="I48" s="505"/>
      <c r="J48" s="505"/>
      <c r="K48" s="505" t="s">
        <v>20</v>
      </c>
      <c r="L48" s="505"/>
      <c r="M48" s="505"/>
      <c r="N48" s="505"/>
      <c r="O48" s="505" t="s">
        <v>26</v>
      </c>
      <c r="P48" s="505"/>
      <c r="Q48" s="505"/>
      <c r="R48" s="505" t="s">
        <v>32</v>
      </c>
      <c r="S48" s="505"/>
      <c r="T48" s="505"/>
      <c r="U48" s="505"/>
      <c r="V48" s="505" t="s">
        <v>38</v>
      </c>
      <c r="W48" s="505"/>
      <c r="X48" s="505"/>
      <c r="Y48" s="505" t="s">
        <v>44</v>
      </c>
      <c r="Z48" s="505"/>
      <c r="AA48" s="505"/>
      <c r="AB48" s="505"/>
      <c r="AC48" s="505" t="s">
        <v>50</v>
      </c>
      <c r="AD48" s="505"/>
      <c r="AE48" s="505"/>
      <c r="AF48" s="505" t="s">
        <v>55</v>
      </c>
      <c r="AG48" s="505"/>
      <c r="AH48" s="505"/>
      <c r="AI48" s="506"/>
      <c r="AK48" s="120" t="s">
        <v>54</v>
      </c>
      <c r="AL48" s="121" t="s">
        <v>59</v>
      </c>
    </row>
    <row r="49" spans="1:38" s="1" customFormat="1" ht="15" customHeight="1" x14ac:dyDescent="0.15">
      <c r="A49" s="508" t="s">
        <v>9</v>
      </c>
      <c r="B49" s="505"/>
      <c r="C49" s="505"/>
      <c r="D49" s="505" t="s">
        <v>6</v>
      </c>
      <c r="E49" s="505"/>
      <c r="F49" s="505"/>
      <c r="G49" s="505"/>
      <c r="H49" s="505" t="s">
        <v>15</v>
      </c>
      <c r="I49" s="505"/>
      <c r="J49" s="505"/>
      <c r="K49" s="505" t="s">
        <v>21</v>
      </c>
      <c r="L49" s="505"/>
      <c r="M49" s="505"/>
      <c r="N49" s="505"/>
      <c r="O49" s="505" t="s">
        <v>27</v>
      </c>
      <c r="P49" s="505"/>
      <c r="Q49" s="505"/>
      <c r="R49" s="505" t="s">
        <v>33</v>
      </c>
      <c r="S49" s="505"/>
      <c r="T49" s="505"/>
      <c r="U49" s="505"/>
      <c r="V49" s="505" t="s">
        <v>39</v>
      </c>
      <c r="W49" s="505"/>
      <c r="X49" s="505"/>
      <c r="Y49" s="511" t="s">
        <v>45</v>
      </c>
      <c r="Z49" s="511"/>
      <c r="AA49" s="511"/>
      <c r="AB49" s="511"/>
      <c r="AC49" s="505" t="s">
        <v>51</v>
      </c>
      <c r="AD49" s="505"/>
      <c r="AE49" s="505"/>
      <c r="AF49" s="505" t="s">
        <v>56</v>
      </c>
      <c r="AG49" s="505"/>
      <c r="AH49" s="505"/>
      <c r="AI49" s="506"/>
      <c r="AK49" s="120" t="s">
        <v>8</v>
      </c>
      <c r="AL49" s="121" t="s">
        <v>2</v>
      </c>
    </row>
    <row r="50" spans="1:38" s="1" customFormat="1" ht="15" customHeight="1" x14ac:dyDescent="0.15">
      <c r="A50" s="508" t="s">
        <v>10</v>
      </c>
      <c r="B50" s="505"/>
      <c r="C50" s="505"/>
      <c r="D50" s="505" t="s">
        <v>3</v>
      </c>
      <c r="E50" s="505"/>
      <c r="F50" s="505"/>
      <c r="G50" s="505"/>
      <c r="H50" s="505" t="s">
        <v>16</v>
      </c>
      <c r="I50" s="505"/>
      <c r="J50" s="505"/>
      <c r="K50" s="505" t="s">
        <v>22</v>
      </c>
      <c r="L50" s="505"/>
      <c r="M50" s="505"/>
      <c r="N50" s="505"/>
      <c r="O50" s="505" t="s">
        <v>28</v>
      </c>
      <c r="P50" s="505"/>
      <c r="Q50" s="505"/>
      <c r="R50" s="505" t="s">
        <v>34</v>
      </c>
      <c r="S50" s="505"/>
      <c r="T50" s="505"/>
      <c r="U50" s="505"/>
      <c r="V50" s="505" t="s">
        <v>40</v>
      </c>
      <c r="W50" s="505"/>
      <c r="X50" s="505"/>
      <c r="Y50" s="505" t="s">
        <v>46</v>
      </c>
      <c r="Z50" s="505"/>
      <c r="AA50" s="505"/>
      <c r="AB50" s="505"/>
      <c r="AC50" s="505" t="s">
        <v>52</v>
      </c>
      <c r="AD50" s="505"/>
      <c r="AE50" s="505"/>
      <c r="AF50" s="505" t="s">
        <v>57</v>
      </c>
      <c r="AG50" s="505"/>
      <c r="AH50" s="505"/>
      <c r="AI50" s="506"/>
      <c r="AK50" s="120" t="s">
        <v>9</v>
      </c>
      <c r="AL50" s="121" t="s">
        <v>390</v>
      </c>
    </row>
    <row r="51" spans="1:38" s="1" customFormat="1" ht="15" customHeight="1" x14ac:dyDescent="0.15">
      <c r="A51" s="508" t="s">
        <v>11</v>
      </c>
      <c r="B51" s="505"/>
      <c r="C51" s="505"/>
      <c r="D51" s="505" t="s">
        <v>4</v>
      </c>
      <c r="E51" s="505"/>
      <c r="F51" s="505"/>
      <c r="G51" s="505"/>
      <c r="H51" s="505" t="s">
        <v>17</v>
      </c>
      <c r="I51" s="505"/>
      <c r="J51" s="505"/>
      <c r="K51" s="505" t="s">
        <v>23</v>
      </c>
      <c r="L51" s="505"/>
      <c r="M51" s="505"/>
      <c r="N51" s="505"/>
      <c r="O51" s="505" t="s">
        <v>29</v>
      </c>
      <c r="P51" s="505"/>
      <c r="Q51" s="505"/>
      <c r="R51" s="505" t="s">
        <v>35</v>
      </c>
      <c r="S51" s="505"/>
      <c r="T51" s="505"/>
      <c r="U51" s="505"/>
      <c r="V51" s="505" t="s">
        <v>41</v>
      </c>
      <c r="W51" s="505"/>
      <c r="X51" s="505"/>
      <c r="Y51" s="505" t="s">
        <v>47</v>
      </c>
      <c r="Z51" s="505"/>
      <c r="AA51" s="505"/>
      <c r="AB51" s="505"/>
      <c r="AC51" s="505" t="s">
        <v>53</v>
      </c>
      <c r="AD51" s="505"/>
      <c r="AE51" s="505"/>
      <c r="AF51" s="505" t="s">
        <v>58</v>
      </c>
      <c r="AG51" s="505"/>
      <c r="AH51" s="505"/>
      <c r="AI51" s="506"/>
      <c r="AK51" s="120" t="s">
        <v>10</v>
      </c>
      <c r="AL51" s="121" t="s">
        <v>391</v>
      </c>
    </row>
    <row r="52" spans="1:38" s="1" customFormat="1" ht="15" customHeight="1" x14ac:dyDescent="0.15">
      <c r="A52" s="508" t="s">
        <v>12</v>
      </c>
      <c r="B52" s="505"/>
      <c r="C52" s="505"/>
      <c r="D52" s="505" t="s">
        <v>5</v>
      </c>
      <c r="E52" s="505"/>
      <c r="F52" s="505"/>
      <c r="G52" s="505"/>
      <c r="H52" s="505" t="s">
        <v>18</v>
      </c>
      <c r="I52" s="505"/>
      <c r="J52" s="505"/>
      <c r="K52" s="505" t="s">
        <v>24</v>
      </c>
      <c r="L52" s="505"/>
      <c r="M52" s="505"/>
      <c r="N52" s="505"/>
      <c r="O52" s="505" t="s">
        <v>30</v>
      </c>
      <c r="P52" s="505"/>
      <c r="Q52" s="505"/>
      <c r="R52" s="505" t="s">
        <v>36</v>
      </c>
      <c r="S52" s="505"/>
      <c r="T52" s="505"/>
      <c r="U52" s="505"/>
      <c r="V52" s="505" t="s">
        <v>42</v>
      </c>
      <c r="W52" s="505"/>
      <c r="X52" s="505"/>
      <c r="Y52" s="505" t="s">
        <v>48</v>
      </c>
      <c r="Z52" s="505"/>
      <c r="AA52" s="505"/>
      <c r="AB52" s="505"/>
      <c r="AC52" s="505" t="s">
        <v>54</v>
      </c>
      <c r="AD52" s="505"/>
      <c r="AE52" s="505"/>
      <c r="AF52" s="505" t="s">
        <v>59</v>
      </c>
      <c r="AG52" s="505"/>
      <c r="AH52" s="505"/>
      <c r="AI52" s="506"/>
      <c r="AK52" s="120" t="s">
        <v>11</v>
      </c>
      <c r="AL52" s="121" t="s">
        <v>4</v>
      </c>
    </row>
    <row r="53" spans="1:38" s="1" customFormat="1" ht="15" customHeight="1" x14ac:dyDescent="0.15">
      <c r="A53" s="509" t="s">
        <v>13</v>
      </c>
      <c r="B53" s="503"/>
      <c r="C53" s="503"/>
      <c r="D53" s="503" t="s">
        <v>7</v>
      </c>
      <c r="E53" s="503"/>
      <c r="F53" s="503"/>
      <c r="G53" s="503"/>
      <c r="H53" s="503" t="s">
        <v>19</v>
      </c>
      <c r="I53" s="503"/>
      <c r="J53" s="503"/>
      <c r="K53" s="503" t="s">
        <v>25</v>
      </c>
      <c r="L53" s="503"/>
      <c r="M53" s="503"/>
      <c r="N53" s="503"/>
      <c r="O53" s="503" t="s">
        <v>31</v>
      </c>
      <c r="P53" s="503"/>
      <c r="Q53" s="503"/>
      <c r="R53" s="510" t="s">
        <v>37</v>
      </c>
      <c r="S53" s="510"/>
      <c r="T53" s="510"/>
      <c r="U53" s="510"/>
      <c r="V53" s="503" t="s">
        <v>43</v>
      </c>
      <c r="W53" s="503"/>
      <c r="X53" s="503"/>
      <c r="Y53" s="503" t="s">
        <v>49</v>
      </c>
      <c r="Z53" s="503"/>
      <c r="AA53" s="503"/>
      <c r="AB53" s="503"/>
      <c r="AC53" s="503"/>
      <c r="AD53" s="503"/>
      <c r="AE53" s="503"/>
      <c r="AF53" s="503"/>
      <c r="AG53" s="503"/>
      <c r="AH53" s="503"/>
      <c r="AI53" s="504"/>
      <c r="AK53" s="120" t="s">
        <v>12</v>
      </c>
      <c r="AL53" s="121" t="s">
        <v>5</v>
      </c>
    </row>
    <row r="54" spans="1:38" ht="4.5" customHeight="1" x14ac:dyDescent="0.15">
      <c r="AK54" s="122"/>
      <c r="AL54" s="123"/>
    </row>
    <row r="55" spans="1:38" x14ac:dyDescent="0.15">
      <c r="AG55" s="22" t="s">
        <v>112</v>
      </c>
      <c r="AK55" s="122" t="s">
        <v>13</v>
      </c>
      <c r="AL55" s="123" t="s">
        <v>7</v>
      </c>
    </row>
    <row r="56" spans="1:38" x14ac:dyDescent="0.15">
      <c r="AK56" s="122" t="s">
        <v>392</v>
      </c>
      <c r="AL56" s="123" t="s">
        <v>20</v>
      </c>
    </row>
    <row r="57" spans="1:38" x14ac:dyDescent="0.15">
      <c r="AK57" s="122" t="s">
        <v>15</v>
      </c>
      <c r="AL57" s="123" t="s">
        <v>21</v>
      </c>
    </row>
    <row r="58" spans="1:38" x14ac:dyDescent="0.15">
      <c r="AK58" s="122" t="s">
        <v>16</v>
      </c>
      <c r="AL58" s="123" t="s">
        <v>393</v>
      </c>
    </row>
    <row r="59" spans="1:38" x14ac:dyDescent="0.15">
      <c r="AK59" s="122" t="s">
        <v>17</v>
      </c>
      <c r="AL59" s="123" t="s">
        <v>23</v>
      </c>
    </row>
    <row r="60" spans="1:38" x14ac:dyDescent="0.15">
      <c r="AK60" s="122" t="s">
        <v>18</v>
      </c>
      <c r="AL60" s="123" t="s">
        <v>394</v>
      </c>
    </row>
    <row r="61" spans="1:38" x14ac:dyDescent="0.15">
      <c r="AK61" s="122" t="s">
        <v>19</v>
      </c>
      <c r="AL61" s="123" t="s">
        <v>25</v>
      </c>
    </row>
    <row r="62" spans="1:38" x14ac:dyDescent="0.15">
      <c r="AK62" s="122" t="s">
        <v>26</v>
      </c>
      <c r="AL62" s="123" t="s">
        <v>32</v>
      </c>
    </row>
    <row r="63" spans="1:38" x14ac:dyDescent="0.15">
      <c r="AK63" s="122" t="s">
        <v>27</v>
      </c>
      <c r="AL63" s="123" t="s">
        <v>395</v>
      </c>
    </row>
    <row r="64" spans="1:38" x14ac:dyDescent="0.15">
      <c r="AK64" s="122" t="s">
        <v>28</v>
      </c>
      <c r="AL64" s="123" t="s">
        <v>34</v>
      </c>
    </row>
    <row r="65" spans="37:38" x14ac:dyDescent="0.15">
      <c r="AK65" s="122" t="s">
        <v>29</v>
      </c>
      <c r="AL65" s="123" t="s">
        <v>35</v>
      </c>
    </row>
    <row r="66" spans="37:38" x14ac:dyDescent="0.15">
      <c r="AK66" s="122" t="s">
        <v>396</v>
      </c>
      <c r="AL66" s="123" t="s">
        <v>397</v>
      </c>
    </row>
    <row r="67" spans="37:38" x14ac:dyDescent="0.15">
      <c r="AK67" s="122" t="s">
        <v>31</v>
      </c>
      <c r="AL67" s="123" t="s">
        <v>398</v>
      </c>
    </row>
    <row r="68" spans="37:38" x14ac:dyDescent="0.15">
      <c r="AK68" s="122" t="s">
        <v>38</v>
      </c>
      <c r="AL68" s="123" t="s">
        <v>44</v>
      </c>
    </row>
    <row r="69" spans="37:38" x14ac:dyDescent="0.15">
      <c r="AK69" s="122" t="s">
        <v>399</v>
      </c>
      <c r="AL69" s="123" t="s">
        <v>400</v>
      </c>
    </row>
    <row r="70" spans="37:38" x14ac:dyDescent="0.15">
      <c r="AK70" s="122" t="s">
        <v>40</v>
      </c>
      <c r="AL70" s="123" t="s">
        <v>46</v>
      </c>
    </row>
    <row r="71" spans="37:38" x14ac:dyDescent="0.15">
      <c r="AK71" s="122" t="s">
        <v>41</v>
      </c>
      <c r="AL71" s="123" t="s">
        <v>47</v>
      </c>
    </row>
    <row r="72" spans="37:38" x14ac:dyDescent="0.15">
      <c r="AK72" s="122" t="s">
        <v>42</v>
      </c>
      <c r="AL72" s="123" t="s">
        <v>48</v>
      </c>
    </row>
    <row r="73" spans="37:38" x14ac:dyDescent="0.15">
      <c r="AK73" s="122" t="s">
        <v>43</v>
      </c>
      <c r="AL73" s="123" t="s">
        <v>49</v>
      </c>
    </row>
    <row r="74" spans="37:38" x14ac:dyDescent="0.15">
      <c r="AK74" s="122" t="s">
        <v>401</v>
      </c>
      <c r="AL74" s="123" t="s">
        <v>55</v>
      </c>
    </row>
    <row r="75" spans="37:38" x14ac:dyDescent="0.15">
      <c r="AK75" s="122" t="s">
        <v>51</v>
      </c>
      <c r="AL75" s="123" t="s">
        <v>56</v>
      </c>
    </row>
    <row r="76" spans="37:38" x14ac:dyDescent="0.15">
      <c r="AK76" s="122" t="s">
        <v>52</v>
      </c>
      <c r="AL76" s="123" t="s">
        <v>57</v>
      </c>
    </row>
    <row r="77" spans="37:38" x14ac:dyDescent="0.15">
      <c r="AK77" s="122" t="s">
        <v>53</v>
      </c>
      <c r="AL77" s="123" t="s">
        <v>58</v>
      </c>
    </row>
  </sheetData>
  <mergeCells count="265">
    <mergeCell ref="AF47:AI47"/>
    <mergeCell ref="A48:C48"/>
    <mergeCell ref="D48:G48"/>
    <mergeCell ref="H48:J48"/>
    <mergeCell ref="K48:N48"/>
    <mergeCell ref="O48:Q48"/>
    <mergeCell ref="R48:U48"/>
    <mergeCell ref="V48:X48"/>
    <mergeCell ref="Y48:AB48"/>
    <mergeCell ref="AC48:AE48"/>
    <mergeCell ref="AF48:AI48"/>
    <mergeCell ref="A47:C47"/>
    <mergeCell ref="D47:G47"/>
    <mergeCell ref="H47:J47"/>
    <mergeCell ref="K47:N47"/>
    <mergeCell ref="O47:Q47"/>
    <mergeCell ref="R47:U47"/>
    <mergeCell ref="V47:X47"/>
    <mergeCell ref="Y47:AB47"/>
    <mergeCell ref="AC47:AE47"/>
    <mergeCell ref="AF49:AI49"/>
    <mergeCell ref="A50:C50"/>
    <mergeCell ref="D50:G50"/>
    <mergeCell ref="H50:J50"/>
    <mergeCell ref="K50:N50"/>
    <mergeCell ref="O50:Q50"/>
    <mergeCell ref="R50:U50"/>
    <mergeCell ref="V50:X50"/>
    <mergeCell ref="Y50:AB50"/>
    <mergeCell ref="AC50:AE50"/>
    <mergeCell ref="AF50:AI50"/>
    <mergeCell ref="A49:C49"/>
    <mergeCell ref="D49:G49"/>
    <mergeCell ref="H49:J49"/>
    <mergeCell ref="K49:N49"/>
    <mergeCell ref="O49:Q49"/>
    <mergeCell ref="R49:U49"/>
    <mergeCell ref="V49:X49"/>
    <mergeCell ref="Y49:AB49"/>
    <mergeCell ref="AC49:AE49"/>
    <mergeCell ref="A51:C51"/>
    <mergeCell ref="D51:G51"/>
    <mergeCell ref="H51:J51"/>
    <mergeCell ref="K51:N51"/>
    <mergeCell ref="O51:Q51"/>
    <mergeCell ref="R51:U51"/>
    <mergeCell ref="Y51:AB51"/>
    <mergeCell ref="AC51:AE51"/>
    <mergeCell ref="AF51:AI51"/>
    <mergeCell ref="V51:X51"/>
    <mergeCell ref="A52:C52"/>
    <mergeCell ref="D52:G52"/>
    <mergeCell ref="H52:J52"/>
    <mergeCell ref="K52:N52"/>
    <mergeCell ref="O52:Q52"/>
    <mergeCell ref="R52:U52"/>
    <mergeCell ref="A53:C53"/>
    <mergeCell ref="D53:G53"/>
    <mergeCell ref="H53:J53"/>
    <mergeCell ref="K53:N53"/>
    <mergeCell ref="O53:Q53"/>
    <mergeCell ref="R53:U53"/>
    <mergeCell ref="Z18:AC18"/>
    <mergeCell ref="AD18:AI18"/>
    <mergeCell ref="Z31:AC31"/>
    <mergeCell ref="AD31:AI31"/>
    <mergeCell ref="I18:J18"/>
    <mergeCell ref="Q19:R19"/>
    <mergeCell ref="S19:V19"/>
    <mergeCell ref="W19:Y19"/>
    <mergeCell ref="Z19:AC19"/>
    <mergeCell ref="AD19:AI19"/>
    <mergeCell ref="Z20:AC20"/>
    <mergeCell ref="AD20:AI20"/>
    <mergeCell ref="Z21:AC21"/>
    <mergeCell ref="AD21:AI21"/>
    <mergeCell ref="Q21:R21"/>
    <mergeCell ref="S21:V21"/>
    <mergeCell ref="W21:Y21"/>
    <mergeCell ref="Z22:AC22"/>
    <mergeCell ref="AD22:AI22"/>
    <mergeCell ref="Z23:AC23"/>
    <mergeCell ref="AD23:AI23"/>
    <mergeCell ref="Z24:AC24"/>
    <mergeCell ref="AD24:AI24"/>
    <mergeCell ref="Z25:AC25"/>
    <mergeCell ref="V53:X53"/>
    <mergeCell ref="Y53:AB53"/>
    <mergeCell ref="AC53:AE53"/>
    <mergeCell ref="AF53:AI53"/>
    <mergeCell ref="V52:X52"/>
    <mergeCell ref="Y52:AB52"/>
    <mergeCell ref="AC52:AE52"/>
    <mergeCell ref="AF52:AI52"/>
    <mergeCell ref="A19:B19"/>
    <mergeCell ref="A20:B20"/>
    <mergeCell ref="C20:D20"/>
    <mergeCell ref="E20:F20"/>
    <mergeCell ref="G20:H20"/>
    <mergeCell ref="I20:J20"/>
    <mergeCell ref="K20:P20"/>
    <mergeCell ref="Q20:R20"/>
    <mergeCell ref="S20:V20"/>
    <mergeCell ref="W20:Y20"/>
    <mergeCell ref="A21:B21"/>
    <mergeCell ref="C21:D21"/>
    <mergeCell ref="E21:F21"/>
    <mergeCell ref="G21:H21"/>
    <mergeCell ref="I21:J21"/>
    <mergeCell ref="K21:P21"/>
    <mergeCell ref="A18:B18"/>
    <mergeCell ref="E18:F18"/>
    <mergeCell ref="E19:F19"/>
    <mergeCell ref="C18:D18"/>
    <mergeCell ref="C19:D19"/>
    <mergeCell ref="G19:H19"/>
    <mergeCell ref="I19:J19"/>
    <mergeCell ref="K19:P19"/>
    <mergeCell ref="G18:H18"/>
    <mergeCell ref="A23:B23"/>
    <mergeCell ref="C23:D23"/>
    <mergeCell ref="E23:F23"/>
    <mergeCell ref="G23:H23"/>
    <mergeCell ref="I23:J23"/>
    <mergeCell ref="K23:P23"/>
    <mergeCell ref="Q23:R23"/>
    <mergeCell ref="S23:V23"/>
    <mergeCell ref="W23:Y23"/>
    <mergeCell ref="A22:B22"/>
    <mergeCell ref="C22:D22"/>
    <mergeCell ref="E22:F22"/>
    <mergeCell ref="G22:H22"/>
    <mergeCell ref="I22:J22"/>
    <mergeCell ref="K22:P22"/>
    <mergeCell ref="Q22:R22"/>
    <mergeCell ref="S22:V22"/>
    <mergeCell ref="W22:Y22"/>
    <mergeCell ref="AD25:AI25"/>
    <mergeCell ref="A24:B24"/>
    <mergeCell ref="C24:D24"/>
    <mergeCell ref="E24:F24"/>
    <mergeCell ref="G24:H24"/>
    <mergeCell ref="I24:J24"/>
    <mergeCell ref="K24:P24"/>
    <mergeCell ref="Q24:R24"/>
    <mergeCell ref="S24:V24"/>
    <mergeCell ref="W24:Y24"/>
    <mergeCell ref="A25:B25"/>
    <mergeCell ref="C25:D25"/>
    <mergeCell ref="E25:F25"/>
    <mergeCell ref="G25:H25"/>
    <mergeCell ref="I25:J25"/>
    <mergeCell ref="K25:P25"/>
    <mergeCell ref="Q25:R25"/>
    <mergeCell ref="S25:V25"/>
    <mergeCell ref="W25:Y25"/>
    <mergeCell ref="Z26:AC26"/>
    <mergeCell ref="AD26:AI26"/>
    <mergeCell ref="A27:B27"/>
    <mergeCell ref="C27:D27"/>
    <mergeCell ref="E27:F27"/>
    <mergeCell ref="G27:H27"/>
    <mergeCell ref="I27:J27"/>
    <mergeCell ref="K27:P27"/>
    <mergeCell ref="Q27:R27"/>
    <mergeCell ref="S27:V27"/>
    <mergeCell ref="W27:Y27"/>
    <mergeCell ref="Z27:AC27"/>
    <mergeCell ref="AD27:AI27"/>
    <mergeCell ref="A26:B26"/>
    <mergeCell ref="C26:D26"/>
    <mergeCell ref="E26:F26"/>
    <mergeCell ref="G26:H26"/>
    <mergeCell ref="I26:J26"/>
    <mergeCell ref="K26:P26"/>
    <mergeCell ref="Q26:R26"/>
    <mergeCell ref="S26:V26"/>
    <mergeCell ref="W26:Y26"/>
    <mergeCell ref="AD29:AI29"/>
    <mergeCell ref="A28:B28"/>
    <mergeCell ref="C28:D28"/>
    <mergeCell ref="E28:F28"/>
    <mergeCell ref="G28:H28"/>
    <mergeCell ref="I28:J28"/>
    <mergeCell ref="K28:P28"/>
    <mergeCell ref="Q28:R28"/>
    <mergeCell ref="S28:V28"/>
    <mergeCell ref="W28:Y28"/>
    <mergeCell ref="C29:D29"/>
    <mergeCell ref="E29:F29"/>
    <mergeCell ref="G29:H29"/>
    <mergeCell ref="I29:J29"/>
    <mergeCell ref="K29:P29"/>
    <mergeCell ref="Q29:R29"/>
    <mergeCell ref="S29:V29"/>
    <mergeCell ref="W29:Y29"/>
    <mergeCell ref="Z29:AC29"/>
    <mergeCell ref="Z30:AC30"/>
    <mergeCell ref="AD30:AI30"/>
    <mergeCell ref="A17:F17"/>
    <mergeCell ref="G17:J17"/>
    <mergeCell ref="K17:P18"/>
    <mergeCell ref="Q17:R18"/>
    <mergeCell ref="S17:AI17"/>
    <mergeCell ref="A16:D16"/>
    <mergeCell ref="E16:J16"/>
    <mergeCell ref="K16:AI16"/>
    <mergeCell ref="S18:V18"/>
    <mergeCell ref="W18:Y18"/>
    <mergeCell ref="A30:B30"/>
    <mergeCell ref="C30:D30"/>
    <mergeCell ref="E30:F30"/>
    <mergeCell ref="G30:H30"/>
    <mergeCell ref="I30:J30"/>
    <mergeCell ref="K30:P30"/>
    <mergeCell ref="Q30:R30"/>
    <mergeCell ref="S30:V30"/>
    <mergeCell ref="W30:Y30"/>
    <mergeCell ref="Z28:AC28"/>
    <mergeCell ref="AD28:AI28"/>
    <mergeCell ref="A29:B29"/>
    <mergeCell ref="J11:O11"/>
    <mergeCell ref="Q11:U11"/>
    <mergeCell ref="V11:AI11"/>
    <mergeCell ref="AF10:AI10"/>
    <mergeCell ref="AC10:AE10"/>
    <mergeCell ref="A10:C11"/>
    <mergeCell ref="J14:S14"/>
    <mergeCell ref="U14:Y14"/>
    <mergeCell ref="Z14:AI14"/>
    <mergeCell ref="A12:C15"/>
    <mergeCell ref="E12:I12"/>
    <mergeCell ref="E13:I13"/>
    <mergeCell ref="E14:I14"/>
    <mergeCell ref="E15:I15"/>
    <mergeCell ref="E10:I10"/>
    <mergeCell ref="E11:I11"/>
    <mergeCell ref="J10:O10"/>
    <mergeCell ref="Q10:U10"/>
    <mergeCell ref="V10:AA10"/>
    <mergeCell ref="J13:AI13"/>
    <mergeCell ref="B38:F38"/>
    <mergeCell ref="A31:J31"/>
    <mergeCell ref="K8:Y8"/>
    <mergeCell ref="AE3:AH3"/>
    <mergeCell ref="AE4:AH4"/>
    <mergeCell ref="N34:V34"/>
    <mergeCell ref="I36:N36"/>
    <mergeCell ref="O36:W36"/>
    <mergeCell ref="K31:P31"/>
    <mergeCell ref="Q31:R31"/>
    <mergeCell ref="S31:V31"/>
    <mergeCell ref="W31:Y31"/>
    <mergeCell ref="AB5:AB6"/>
    <mergeCell ref="AC5:AD6"/>
    <mergeCell ref="AE5:AF6"/>
    <mergeCell ref="AB3:AD4"/>
    <mergeCell ref="J15:AI15"/>
    <mergeCell ref="J12:S12"/>
    <mergeCell ref="U12:Y12"/>
    <mergeCell ref="Z12:AI12"/>
    <mergeCell ref="AG5:AH6"/>
    <mergeCell ref="F4:F6"/>
    <mergeCell ref="D4:E6"/>
    <mergeCell ref="B4:C6"/>
  </mergeCells>
  <phoneticPr fontId="2" type="noConversion"/>
  <printOptions horizontalCentered="1"/>
  <pageMargins left="0.39370078740157483" right="0.39370078740157483" top="0.74803149606299213" bottom="0.39370078740157483" header="0.31496062992125984" footer="0"/>
  <pageSetup paperSize="9" orientation="portrait" r:id="rId1"/>
  <headerFooter>
    <oddHeader>&amp;R&amp;6http://cafe.daum.net/transtax</oddHead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A54"/>
  <sheetViews>
    <sheetView showGridLines="0" zoomScaleNormal="100" workbookViewId="0">
      <selection activeCell="R17" sqref="R17:S18"/>
    </sheetView>
  </sheetViews>
  <sheetFormatPr defaultColWidth="2.375" defaultRowHeight="11.25" x14ac:dyDescent="0.15"/>
  <cols>
    <col min="1" max="1" width="0.75" style="74" customWidth="1"/>
    <col min="2" max="2" width="1.25" style="74" customWidth="1"/>
    <col min="3" max="10" width="2" style="74" customWidth="1"/>
    <col min="11" max="14" width="3" style="74" customWidth="1"/>
    <col min="15" max="17" width="1.125" style="74" customWidth="1"/>
    <col min="18" max="21" width="2.375" style="74"/>
    <col min="22" max="25" width="2.5" style="74" customWidth="1"/>
    <col min="26" max="27" width="2.25" style="74" customWidth="1"/>
    <col min="28" max="30" width="3" style="74" customWidth="1"/>
    <col min="31" max="33" width="2.625" style="74" customWidth="1"/>
    <col min="34" max="35" width="3" style="74" customWidth="1"/>
    <col min="36" max="36" width="2.25" style="74" customWidth="1"/>
    <col min="37" max="37" width="0.75" style="74" customWidth="1"/>
    <col min="38" max="38" width="2.375" style="74"/>
    <col min="39" max="39" width="18" style="74" customWidth="1"/>
    <col min="40" max="42" width="3.5" style="74" customWidth="1"/>
    <col min="43" max="43" width="10.75" style="74" customWidth="1"/>
    <col min="44" max="46" width="7.5" style="74" bestFit="1" customWidth="1"/>
    <col min="47" max="47" width="9" style="74" bestFit="1" customWidth="1"/>
    <col min="48" max="48" width="7.5" style="74" bestFit="1" customWidth="1"/>
    <col min="49" max="49" width="10.5" style="74" bestFit="1" customWidth="1"/>
    <col min="50" max="50" width="7.5" style="74" bestFit="1" customWidth="1"/>
    <col min="51" max="51" width="10.5" style="74" bestFit="1" customWidth="1"/>
    <col min="52" max="52" width="7.5" style="74" bestFit="1" customWidth="1"/>
    <col min="53" max="53" width="9" style="74" bestFit="1" customWidth="1"/>
    <col min="54" max="60" width="11.75" style="74" customWidth="1"/>
    <col min="61" max="16384" width="2.375" style="74"/>
  </cols>
  <sheetData>
    <row r="1" spans="1:52" ht="25.5" x14ac:dyDescent="0.15">
      <c r="A1" s="26" t="s">
        <v>423</v>
      </c>
      <c r="Y1" s="515" t="s">
        <v>481</v>
      </c>
      <c r="Z1" s="516"/>
      <c r="AA1" s="516"/>
      <c r="AB1" s="516"/>
      <c r="AC1" s="516"/>
      <c r="AD1" s="516"/>
      <c r="AE1" s="516"/>
      <c r="AF1" s="516"/>
      <c r="AG1" s="516"/>
      <c r="AH1" s="516"/>
      <c r="AI1" s="516"/>
      <c r="AJ1" s="516"/>
    </row>
    <row r="2" spans="1:52" ht="6.75" customHeight="1" x14ac:dyDescent="0.15">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40"/>
    </row>
    <row r="3" spans="1:52" ht="22.5" customHeight="1" x14ac:dyDescent="0.15">
      <c r="A3" s="141"/>
      <c r="B3" s="519" t="s">
        <v>446</v>
      </c>
      <c r="C3" s="520"/>
      <c r="D3" s="521"/>
      <c r="E3" s="525">
        <v>2020</v>
      </c>
      <c r="F3" s="526"/>
      <c r="G3" s="526"/>
      <c r="H3" s="520" t="s">
        <v>88</v>
      </c>
      <c r="I3" s="521"/>
      <c r="J3" s="532" t="s">
        <v>448</v>
      </c>
      <c r="K3" s="533"/>
      <c r="L3" s="533"/>
      <c r="M3" s="533"/>
      <c r="N3" s="533"/>
      <c r="O3" s="533"/>
      <c r="P3" s="533"/>
      <c r="Q3" s="533"/>
      <c r="R3" s="533"/>
      <c r="S3" s="533"/>
      <c r="T3" s="533"/>
      <c r="U3" s="533"/>
      <c r="V3" s="533"/>
      <c r="W3" s="533"/>
      <c r="X3" s="533"/>
      <c r="Y3" s="533"/>
      <c r="Z3" s="533"/>
      <c r="AA3" s="533"/>
      <c r="AB3" s="533"/>
      <c r="AC3" s="533"/>
      <c r="AD3" s="534"/>
      <c r="AE3" s="529" t="s">
        <v>447</v>
      </c>
      <c r="AF3" s="530"/>
      <c r="AG3" s="530"/>
      <c r="AH3" s="530"/>
      <c r="AI3" s="530"/>
      <c r="AJ3" s="530"/>
      <c r="AK3" s="142"/>
    </row>
    <row r="4" spans="1:52" ht="22.5" customHeight="1" x14ac:dyDescent="0.15">
      <c r="A4" s="141"/>
      <c r="B4" s="522"/>
      <c r="C4" s="523"/>
      <c r="D4" s="524"/>
      <c r="E4" s="527"/>
      <c r="F4" s="528"/>
      <c r="G4" s="528"/>
      <c r="H4" s="523"/>
      <c r="I4" s="524"/>
      <c r="J4" s="535"/>
      <c r="K4" s="533"/>
      <c r="L4" s="533"/>
      <c r="M4" s="533"/>
      <c r="N4" s="533"/>
      <c r="O4" s="533"/>
      <c r="P4" s="533"/>
      <c r="Q4" s="533"/>
      <c r="R4" s="533"/>
      <c r="S4" s="533"/>
      <c r="T4" s="533"/>
      <c r="U4" s="533"/>
      <c r="V4" s="533"/>
      <c r="W4" s="533"/>
      <c r="X4" s="533"/>
      <c r="Y4" s="533"/>
      <c r="Z4" s="533"/>
      <c r="AA4" s="533"/>
      <c r="AB4" s="533"/>
      <c r="AC4" s="533"/>
      <c r="AD4" s="534"/>
      <c r="AE4" s="531"/>
      <c r="AF4" s="531"/>
      <c r="AG4" s="531"/>
      <c r="AH4" s="531"/>
      <c r="AI4" s="531"/>
      <c r="AJ4" s="531"/>
      <c r="AK4" s="142"/>
    </row>
    <row r="5" spans="1:52" ht="6.75" customHeight="1" x14ac:dyDescent="0.15">
      <c r="A5" s="143"/>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5"/>
    </row>
    <row r="6" spans="1:52" ht="22.5" customHeight="1" x14ac:dyDescent="0.15">
      <c r="A6" s="161" t="s">
        <v>488</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2"/>
      <c r="AB6" s="163" t="s">
        <v>489</v>
      </c>
      <c r="AC6" s="517" t="s">
        <v>490</v>
      </c>
      <c r="AD6" s="517"/>
      <c r="AE6" s="517"/>
      <c r="AF6" s="517"/>
      <c r="AG6" s="517"/>
      <c r="AH6" s="517"/>
      <c r="AI6" s="517"/>
      <c r="AJ6" s="161"/>
      <c r="AK6" s="161"/>
    </row>
    <row r="7" spans="1:52" ht="22.5" customHeight="1" x14ac:dyDescent="0.15">
      <c r="A7" s="548" t="s">
        <v>438</v>
      </c>
      <c r="B7" s="548"/>
      <c r="C7" s="549"/>
      <c r="D7" s="549"/>
      <c r="E7" s="549"/>
      <c r="F7" s="548" t="s">
        <v>439</v>
      </c>
      <c r="G7" s="549"/>
      <c r="H7" s="549"/>
      <c r="I7" s="549"/>
      <c r="J7" s="549"/>
      <c r="K7" s="548" t="s">
        <v>440</v>
      </c>
      <c r="L7" s="549"/>
      <c r="M7" s="549"/>
      <c r="N7" s="549"/>
      <c r="O7" s="549"/>
      <c r="P7" s="549"/>
      <c r="Q7" s="549"/>
      <c r="R7" s="549"/>
      <c r="S7" s="549"/>
      <c r="T7" s="548" t="s">
        <v>201</v>
      </c>
      <c r="U7" s="549"/>
      <c r="V7" s="548" t="s">
        <v>441</v>
      </c>
      <c r="W7" s="549"/>
      <c r="X7" s="548" t="s">
        <v>480</v>
      </c>
      <c r="Y7" s="548"/>
      <c r="Z7" s="548"/>
      <c r="AA7" s="548"/>
      <c r="AB7" s="550" t="s">
        <v>442</v>
      </c>
      <c r="AC7" s="551"/>
      <c r="AD7" s="551"/>
      <c r="AE7" s="551"/>
      <c r="AF7" s="551"/>
      <c r="AG7" s="551"/>
      <c r="AH7" s="551"/>
      <c r="AI7" s="551"/>
      <c r="AJ7" s="551"/>
      <c r="AK7" s="552"/>
    </row>
    <row r="8" spans="1:52" ht="22.5" customHeight="1" x14ac:dyDescent="0.15">
      <c r="A8" s="549"/>
      <c r="B8" s="549"/>
      <c r="C8" s="549"/>
      <c r="D8" s="549"/>
      <c r="E8" s="549"/>
      <c r="F8" s="549"/>
      <c r="G8" s="549"/>
      <c r="H8" s="549"/>
      <c r="I8" s="549"/>
      <c r="J8" s="549"/>
      <c r="K8" s="549"/>
      <c r="L8" s="549"/>
      <c r="M8" s="549"/>
      <c r="N8" s="549"/>
      <c r="O8" s="549"/>
      <c r="P8" s="549"/>
      <c r="Q8" s="549"/>
      <c r="R8" s="549"/>
      <c r="S8" s="549"/>
      <c r="T8" s="549"/>
      <c r="U8" s="549"/>
      <c r="V8" s="549"/>
      <c r="W8" s="549"/>
      <c r="X8" s="548"/>
      <c r="Y8" s="548"/>
      <c r="Z8" s="548"/>
      <c r="AA8" s="548"/>
      <c r="AB8" s="553" t="s">
        <v>443</v>
      </c>
      <c r="AC8" s="553"/>
      <c r="AD8" s="553"/>
      <c r="AE8" s="554" t="s">
        <v>444</v>
      </c>
      <c r="AF8" s="553"/>
      <c r="AG8" s="553"/>
      <c r="AH8" s="553" t="s">
        <v>445</v>
      </c>
      <c r="AI8" s="553"/>
      <c r="AJ8" s="553"/>
      <c r="AK8" s="553"/>
      <c r="AM8" s="74" t="s">
        <v>478</v>
      </c>
      <c r="AN8" s="74" t="s">
        <v>479</v>
      </c>
    </row>
    <row r="9" spans="1:52" ht="19.5" customHeight="1" x14ac:dyDescent="0.15">
      <c r="A9" s="539" t="s">
        <v>482</v>
      </c>
      <c r="B9" s="539"/>
      <c r="C9" s="539"/>
      <c r="D9" s="539"/>
      <c r="E9" s="539"/>
      <c r="F9" s="540">
        <v>3122512343</v>
      </c>
      <c r="G9" s="540"/>
      <c r="H9" s="540"/>
      <c r="I9" s="540"/>
      <c r="J9" s="540"/>
      <c r="K9" s="541" t="s">
        <v>483</v>
      </c>
      <c r="L9" s="542"/>
      <c r="M9" s="542"/>
      <c r="N9" s="542"/>
      <c r="O9" s="542"/>
      <c r="P9" s="542"/>
      <c r="Q9" s="542"/>
      <c r="R9" s="542"/>
      <c r="S9" s="543"/>
      <c r="T9" s="547">
        <f>A23</f>
        <v>4</v>
      </c>
      <c r="U9" s="547"/>
      <c r="V9" s="547">
        <f>SUM(T13,T15)</f>
        <v>48</v>
      </c>
      <c r="W9" s="547"/>
      <c r="X9" s="537">
        <f>SUM(V13,V15)</f>
        <v>91178000</v>
      </c>
      <c r="Y9" s="537"/>
      <c r="Z9" s="537"/>
      <c r="AA9" s="537"/>
      <c r="AB9" s="537">
        <f>SUM(AB13,AB15)</f>
        <v>4558880</v>
      </c>
      <c r="AC9" s="537"/>
      <c r="AD9" s="537"/>
      <c r="AE9" s="537">
        <f>SUM(AE13,AE15)</f>
        <v>455850</v>
      </c>
      <c r="AF9" s="537"/>
      <c r="AG9" s="537"/>
      <c r="AH9" s="537">
        <f>SUM(AB9,AE9)</f>
        <v>5014730</v>
      </c>
      <c r="AI9" s="537"/>
      <c r="AJ9" s="537"/>
      <c r="AK9" s="537"/>
      <c r="AM9" s="160">
        <f>IF(10-MOD(MID(F9,1,1)*1+MID(F9,2,1)*3+MID(F9,3,1)*7+MID(F9,4,1)*1+MID(F9,5,1)*3+MID(F9,6,1)*7+MID(F9,7,1)*1+MID(F9,8,1)*3+INT((MID(F9,9,1)*5)/10)+MOD(MID(F9,9,1)*5,10),10)=10,0,10-MOD(MID(F9,1,1)*1+MID(F9,2,1)*3+MID(F9,3,1)*7+MID(F9,4,1)*1+MID(F9,5,1)*3+MID(F9,6,1)*7+MID(F9,7,1)*1+MID(F9,8,1)*3+INT((MID(F9,9,1)*5)/10)+MOD(MID(F9,9,1)*5,10),10))</f>
        <v>3</v>
      </c>
      <c r="AN9" s="160" t="str">
        <f>IF(INT(MID(F9,10,1))=AM9,"OK","사업자오류")</f>
        <v>OK</v>
      </c>
    </row>
    <row r="10" spans="1:52" ht="15.75" customHeight="1" x14ac:dyDescent="0.15">
      <c r="A10" s="539"/>
      <c r="B10" s="539"/>
      <c r="C10" s="539"/>
      <c r="D10" s="539"/>
      <c r="E10" s="539"/>
      <c r="F10" s="540"/>
      <c r="G10" s="540"/>
      <c r="H10" s="540"/>
      <c r="I10" s="540"/>
      <c r="J10" s="540"/>
      <c r="K10" s="544"/>
      <c r="L10" s="545"/>
      <c r="M10" s="545"/>
      <c r="N10" s="545"/>
      <c r="O10" s="545"/>
      <c r="P10" s="545"/>
      <c r="Q10" s="545"/>
      <c r="R10" s="545"/>
      <c r="S10" s="546"/>
      <c r="T10" s="536">
        <f>T9</f>
        <v>4</v>
      </c>
      <c r="U10" s="536"/>
      <c r="V10" s="536">
        <f>SUM(T14,T16)</f>
        <v>24</v>
      </c>
      <c r="W10" s="536"/>
      <c r="X10" s="538">
        <f>SUM(V14,V16)</f>
        <v>91178000</v>
      </c>
      <c r="Y10" s="538"/>
      <c r="Z10" s="538"/>
      <c r="AA10" s="538"/>
      <c r="AB10" s="538">
        <f>SUM(AB14,AB16)</f>
        <v>4558880</v>
      </c>
      <c r="AC10" s="538"/>
      <c r="AD10" s="538"/>
      <c r="AE10" s="538">
        <f>SUM(AE14,AE16)</f>
        <v>455850</v>
      </c>
      <c r="AF10" s="538"/>
      <c r="AG10" s="538"/>
      <c r="AH10" s="538">
        <f>SUM(AB10,AE10)</f>
        <v>5014730</v>
      </c>
      <c r="AI10" s="538"/>
      <c r="AJ10" s="538"/>
      <c r="AK10" s="538"/>
    </row>
    <row r="11" spans="1:52" ht="22.5" customHeight="1" x14ac:dyDescent="0.15">
      <c r="A11" s="555" t="s">
        <v>437</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5"/>
      <c r="Z11" s="555"/>
      <c r="AA11" s="555"/>
      <c r="AB11" s="555"/>
      <c r="AC11" s="555"/>
      <c r="AD11" s="555"/>
      <c r="AE11" s="555"/>
      <c r="AF11" s="555"/>
      <c r="AG11" s="555"/>
      <c r="AH11" s="555"/>
      <c r="AI11" s="555"/>
      <c r="AJ11" s="555"/>
      <c r="AK11" s="555"/>
    </row>
    <row r="12" spans="1:52" ht="57" customHeight="1" x14ac:dyDescent="0.15">
      <c r="A12" s="554" t="s">
        <v>196</v>
      </c>
      <c r="B12" s="554"/>
      <c r="C12" s="553"/>
      <c r="D12" s="548" t="s">
        <v>424</v>
      </c>
      <c r="E12" s="549"/>
      <c r="F12" s="549"/>
      <c r="G12" s="548" t="s">
        <v>425</v>
      </c>
      <c r="H12" s="549"/>
      <c r="I12" s="549"/>
      <c r="J12" s="549"/>
      <c r="K12" s="548" t="s">
        <v>426</v>
      </c>
      <c r="L12" s="549"/>
      <c r="M12" s="549"/>
      <c r="N12" s="549"/>
      <c r="O12" s="548" t="s">
        <v>436</v>
      </c>
      <c r="P12" s="549"/>
      <c r="Q12" s="549"/>
      <c r="R12" s="548" t="s">
        <v>427</v>
      </c>
      <c r="S12" s="549"/>
      <c r="T12" s="548" t="s">
        <v>428</v>
      </c>
      <c r="U12" s="549"/>
      <c r="V12" s="548" t="s">
        <v>429</v>
      </c>
      <c r="W12" s="549"/>
      <c r="X12" s="549"/>
      <c r="Y12" s="549"/>
      <c r="Z12" s="548" t="s">
        <v>430</v>
      </c>
      <c r="AA12" s="549"/>
      <c r="AB12" s="548" t="s">
        <v>431</v>
      </c>
      <c r="AC12" s="549"/>
      <c r="AD12" s="549"/>
      <c r="AE12" s="548" t="s">
        <v>432</v>
      </c>
      <c r="AF12" s="549"/>
      <c r="AG12" s="549"/>
      <c r="AH12" s="548" t="s">
        <v>433</v>
      </c>
      <c r="AI12" s="549"/>
      <c r="AJ12" s="549"/>
      <c r="AK12" s="549"/>
    </row>
    <row r="13" spans="1:52" ht="13.5" customHeight="1" x14ac:dyDescent="0.15">
      <c r="A13" s="565"/>
      <c r="B13" s="566"/>
      <c r="C13" s="567"/>
      <c r="D13" s="550" t="s">
        <v>434</v>
      </c>
      <c r="E13" s="551"/>
      <c r="F13" s="551"/>
      <c r="G13" s="551"/>
      <c r="H13" s="551"/>
      <c r="I13" s="551"/>
      <c r="J13" s="551"/>
      <c r="K13" s="551"/>
      <c r="L13" s="551"/>
      <c r="M13" s="551"/>
      <c r="N13" s="551"/>
      <c r="O13" s="551"/>
      <c r="P13" s="551"/>
      <c r="Q13" s="551"/>
      <c r="R13" s="551"/>
      <c r="S13" s="552"/>
      <c r="T13" s="547">
        <f>SUM(T17,T19,T21,T23,T25,T27,T29,T31,T33)</f>
        <v>48</v>
      </c>
      <c r="U13" s="547"/>
      <c r="V13" s="537">
        <f>SUM(V17,V19,V21,V23,V25,V27,V29,V31,V33)</f>
        <v>91178000</v>
      </c>
      <c r="W13" s="537"/>
      <c r="X13" s="537"/>
      <c r="Y13" s="537"/>
      <c r="Z13" s="562"/>
      <c r="AA13" s="562"/>
      <c r="AB13" s="537">
        <f>SUM(AB17,AB19,AB21,AB23,AB25,AB27,AB29,AB31,AB33)</f>
        <v>4558880</v>
      </c>
      <c r="AC13" s="537"/>
      <c r="AD13" s="537"/>
      <c r="AE13" s="537">
        <f>SUM(AE17,AE19,AE21,AE23,AE25,AE27,AE29,AE31,AE33)</f>
        <v>455850</v>
      </c>
      <c r="AF13" s="537"/>
      <c r="AG13" s="537"/>
      <c r="AH13" s="537">
        <f>SUM(AH17,AH19,AH21,AH23,AH25,AH27,AH29,AH31,AH33)</f>
        <v>5014730</v>
      </c>
      <c r="AI13" s="537"/>
      <c r="AJ13" s="537"/>
      <c r="AK13" s="537"/>
    </row>
    <row r="14" spans="1:52" ht="16.5" customHeight="1" x14ac:dyDescent="0.15">
      <c r="A14" s="568"/>
      <c r="B14" s="569"/>
      <c r="C14" s="570"/>
      <c r="D14" s="550"/>
      <c r="E14" s="551"/>
      <c r="F14" s="551"/>
      <c r="G14" s="551"/>
      <c r="H14" s="551"/>
      <c r="I14" s="551"/>
      <c r="J14" s="551"/>
      <c r="K14" s="551"/>
      <c r="L14" s="551"/>
      <c r="M14" s="551"/>
      <c r="N14" s="551"/>
      <c r="O14" s="551"/>
      <c r="P14" s="551"/>
      <c r="Q14" s="551"/>
      <c r="R14" s="551"/>
      <c r="S14" s="552"/>
      <c r="T14" s="536">
        <f>SUM(T18,T20,T22,T24,T26,T28,T30,T32,T34)</f>
        <v>24</v>
      </c>
      <c r="U14" s="536"/>
      <c r="V14" s="538">
        <f>SUM(V18,V20,V22,V24,V26,V28,V30,V32,V34)</f>
        <v>91178000</v>
      </c>
      <c r="W14" s="538"/>
      <c r="X14" s="538"/>
      <c r="Y14" s="538"/>
      <c r="Z14" s="562"/>
      <c r="AA14" s="562"/>
      <c r="AB14" s="538">
        <f>SUM(AB18,AB20,AB22,AB24,AB26,AB28,AB30,AB32,AB34)</f>
        <v>4558880</v>
      </c>
      <c r="AC14" s="538"/>
      <c r="AD14" s="538"/>
      <c r="AE14" s="538">
        <f>SUM(AE18,AE20,AE22,AE24,AE26,AE28,AE30,AE32,AE34)</f>
        <v>455850</v>
      </c>
      <c r="AF14" s="538"/>
      <c r="AG14" s="538"/>
      <c r="AH14" s="538">
        <f>SUM(AH18,AH20,AH22,AH24,AH26,AH28,AH30,AH32,AH34)</f>
        <v>5014730</v>
      </c>
      <c r="AI14" s="538"/>
      <c r="AJ14" s="538"/>
      <c r="AK14" s="538"/>
    </row>
    <row r="15" spans="1:52" ht="13.5" customHeight="1" x14ac:dyDescent="0.15">
      <c r="A15" s="568"/>
      <c r="B15" s="569"/>
      <c r="C15" s="570"/>
      <c r="D15" s="550" t="s">
        <v>435</v>
      </c>
      <c r="E15" s="551"/>
      <c r="F15" s="551"/>
      <c r="G15" s="551"/>
      <c r="H15" s="551"/>
      <c r="I15" s="551"/>
      <c r="J15" s="551"/>
      <c r="K15" s="551"/>
      <c r="L15" s="551"/>
      <c r="M15" s="551"/>
      <c r="N15" s="551"/>
      <c r="O15" s="551"/>
      <c r="P15" s="551"/>
      <c r="Q15" s="551"/>
      <c r="R15" s="551"/>
      <c r="S15" s="552"/>
      <c r="T15" s="576"/>
      <c r="U15" s="576"/>
      <c r="V15" s="574"/>
      <c r="W15" s="574"/>
      <c r="X15" s="574"/>
      <c r="Y15" s="574"/>
      <c r="Z15" s="577"/>
      <c r="AA15" s="577"/>
      <c r="AB15" s="574"/>
      <c r="AC15" s="574"/>
      <c r="AD15" s="574"/>
      <c r="AE15" s="574"/>
      <c r="AF15" s="574"/>
      <c r="AG15" s="574"/>
      <c r="AH15" s="574"/>
      <c r="AI15" s="574"/>
      <c r="AJ15" s="574"/>
      <c r="AK15" s="574"/>
    </row>
    <row r="16" spans="1:52" ht="16.5" customHeight="1" x14ac:dyDescent="0.15">
      <c r="A16" s="571"/>
      <c r="B16" s="572"/>
      <c r="C16" s="573"/>
      <c r="D16" s="550"/>
      <c r="E16" s="551"/>
      <c r="F16" s="551"/>
      <c r="G16" s="551"/>
      <c r="H16" s="551"/>
      <c r="I16" s="551"/>
      <c r="J16" s="551"/>
      <c r="K16" s="551"/>
      <c r="L16" s="551"/>
      <c r="M16" s="551"/>
      <c r="N16" s="551"/>
      <c r="O16" s="551"/>
      <c r="P16" s="551"/>
      <c r="Q16" s="551"/>
      <c r="R16" s="551"/>
      <c r="S16" s="552"/>
      <c r="T16" s="531"/>
      <c r="U16" s="531"/>
      <c r="V16" s="575"/>
      <c r="W16" s="575"/>
      <c r="X16" s="575"/>
      <c r="Y16" s="575"/>
      <c r="Z16" s="577"/>
      <c r="AA16" s="577"/>
      <c r="AB16" s="575"/>
      <c r="AC16" s="575"/>
      <c r="AD16" s="575"/>
      <c r="AE16" s="575"/>
      <c r="AF16" s="575"/>
      <c r="AG16" s="575"/>
      <c r="AH16" s="575"/>
      <c r="AI16" s="575"/>
      <c r="AJ16" s="575"/>
      <c r="AK16" s="575"/>
      <c r="AM16" s="154" t="s">
        <v>464</v>
      </c>
      <c r="AN16" s="154" t="s">
        <v>465</v>
      </c>
      <c r="AO16" s="154" t="s">
        <v>466</v>
      </c>
      <c r="AP16" s="154" t="s">
        <v>467</v>
      </c>
      <c r="AQ16" s="154" t="s">
        <v>468</v>
      </c>
      <c r="AR16" s="154" t="s">
        <v>469</v>
      </c>
      <c r="AS16" s="154" t="s">
        <v>470</v>
      </c>
      <c r="AT16" s="154" t="s">
        <v>471</v>
      </c>
      <c r="AU16" s="154" t="s">
        <v>472</v>
      </c>
      <c r="AV16" s="154" t="s">
        <v>473</v>
      </c>
      <c r="AW16" s="154" t="s">
        <v>474</v>
      </c>
      <c r="AX16" s="154" t="s">
        <v>475</v>
      </c>
      <c r="AY16" s="154" t="s">
        <v>476</v>
      </c>
      <c r="AZ16" s="154" t="s">
        <v>477</v>
      </c>
    </row>
    <row r="17" spans="1:52" ht="11.25" customHeight="1" x14ac:dyDescent="0.15">
      <c r="A17" s="559">
        <v>1</v>
      </c>
      <c r="B17" s="559"/>
      <c r="C17" s="559"/>
      <c r="D17" s="559">
        <v>940905</v>
      </c>
      <c r="E17" s="559"/>
      <c r="F17" s="559"/>
      <c r="G17" s="559" t="s">
        <v>484</v>
      </c>
      <c r="H17" s="559"/>
      <c r="I17" s="559"/>
      <c r="J17" s="559"/>
      <c r="K17" s="560">
        <v>8109232234560</v>
      </c>
      <c r="L17" s="560"/>
      <c r="M17" s="560"/>
      <c r="N17" s="560"/>
      <c r="O17" s="559">
        <v>1</v>
      </c>
      <c r="P17" s="559"/>
      <c r="Q17" s="559"/>
      <c r="R17" s="563">
        <f>$E$3</f>
        <v>2020</v>
      </c>
      <c r="S17" s="563"/>
      <c r="T17" s="547">
        <v>12</v>
      </c>
      <c r="U17" s="547"/>
      <c r="V17" s="537">
        <v>22794500</v>
      </c>
      <c r="W17" s="537"/>
      <c r="X17" s="537"/>
      <c r="Y17" s="537"/>
      <c r="Z17" s="562">
        <v>0.05</v>
      </c>
      <c r="AA17" s="562"/>
      <c r="AB17" s="537">
        <v>1139720</v>
      </c>
      <c r="AC17" s="537"/>
      <c r="AD17" s="537"/>
      <c r="AE17" s="537">
        <v>113960</v>
      </c>
      <c r="AF17" s="537"/>
      <c r="AG17" s="537"/>
      <c r="AH17" s="537">
        <f t="shared" ref="AH17:AH24" si="0">SUM(AB17,AE17)</f>
        <v>1253680</v>
      </c>
      <c r="AI17" s="537"/>
      <c r="AJ17" s="537"/>
      <c r="AK17" s="537"/>
      <c r="AM17" s="155">
        <f>K17</f>
        <v>8109232234560</v>
      </c>
      <c r="AN17" s="156">
        <f>IF(LEN(CLEAN(AM17))=10,IF(AND(VALUE(MID(AM17,4,1))&gt;=1,VALUE(MID(AM17,4,1))&lt;=4),MOD(11-MOD(0*2+0*3+0*4+MID(AM17,1,1)*5+MID(AM17,2,1)*6+MID(AM17,3,1)*7+MID(AM17,4,1)*8+MID(AM17,5,1)*9+MID(AM17,6,1)*2+MID(AM17,7,1)*3+MID(AM17,8,1)*4+MID(AM17,9,1)*5,11),10),IF(AND(VALUE(MID(AM17,4,1))&gt;=5,VALUE(MID(AM17,4,1))&lt;=8),MOD(11-MOD(0*2+0*3+0*4+MID(AM17,1,1)*5+MID(AM17,2,1)*6+MID(AM17,3,1)*7+MID(AM17,4,1)*8+MID(AM17,5,1)*9+MID(AM17,6,1)*2+MID(AM17,7,1)*3+MID(AM17,8,1)*4+MID(AM17,9,1)*5,11),10),"오류")),IF(LEN(CLEAN(AM17))=11,IF(AND(VALUE(MID(AM17,5,1))&gt;=1,VALUE(MID(AM17,5,1))&lt;=4),MOD(11-MOD(0*2+0*3+MID(AM17,1,1)*4+MID(AM17,2,1)*5+MID(AM17,3,1)*6+MID(AM17,4,1)*7+MID(AM17,5,1)*8+MID(AM17,6,1)*9+MID(AM17,7,1)*2+MID(AM17,8,1)*3+MID(AM17,9,1)*4+MID(AM17,10,1)*5,11),10),IF(AND(VALUE(MID(AM17,5,1))&gt;=5,VALUE(MID(AM17,5,1))&lt;=8),MOD(11-MOD(0*2+0*3+MID(AM17,1,1)*4+MID(AM17,2,1)*5+MID(AM17,3,1)*6+MID(AM17,4,1)*7+MID(AM17,5,1)*8+MID(AM17,6,1)*9+MID(AM17,7,1)*2+MID(AM17,8,1)*3+MID(AM17,9,1)*4+MID(AM17,10,1)*5,11),10),"오류")),IF(LEN(CLEAN(AM17))=12,IF(AND(VALUE(MID(AM17,6,1))&gt;=1,VALUE(MID(AM17,6,1))&lt;=4),MOD(11-MOD(0*2+MID(AM17,1,1)*3+MID(AM17,2,1)*4+MID(AM17,3,1)*5+MID(AM17,4,1)*6+MID(AM17,5,1)*7+MID(AM17,6,1)*8+MID(AM17,7,1)*9+MID(AM17,8,1)*2+MID(AM17,9,1)*3+MID(AM17,10,1)*4+MID(AM17,11,1)*5,11),10),IF(AND(VALUE(MID(AM17,7,1))&gt;=5,VALUE(MID(AM17,7,1))&lt;=8),MOD(11-MOD(0*2+MID(AM17,1,1)*3+MID(AM17,2,1)*4+MID(AM17,3,1)*5+MID(AM17,4,1)*6+MID(AM17,5,1)*7+MID(AM17,6,1)*8+MID(AM17,7,1)*9+MID(AM17,8,1)*2+MID(AM17,9,1)*3+MID(AM17,10,1)*4+MID(AM17,11,1)*5,11),10),"오류")),IF(AND(VALUE(MID(AM17,7,1))&gt;=1,VALUE(MID(AM17,7,1))&lt;=4),MOD(11-MOD(MID(AM17,1,1)*2+MID(AM17,2,1)*3+MID(AM17,3,1)*4+MID(AM17,4,1)*5+MID(AM17,5,1)*6+MID(AM17,6,1)*7+MID(AM17,7,1)*8+MID(AM17,8,1)*9+MID(AM17,9,1)*2+MID(AM17,10,1)*3+MID(AM17,11,1)*4+MID(AM17,12,1)*5,11),10),IF(AND(VALUE(MID(AM17,7,1))&gt;=5,VALUE(MID(AM17,7,1))&lt;=8),IF(LEN(CLEAN(AM17))=12,MOD(MOD(11-MOD(0*2+MID(AM17,1,1)*3+MID(AM17,2,1)*4+MID(AM17,3,1)*5+MID(AM17,4,1)*6+MID(AM17,5,1)*7+MID(AM17,6,1)*8+MID(AM17,7,1)*9+MID(AM17,8,1)*2+MID(AM17,9,1)*3+MID(AM17,10,1)*4+MID(AM17,11,1)*5,11),10)+2,10),MOD(MOD(11-MOD(MID(AM17,1,1)*2+MID(AM17,2,1)*3+MID(AM17,3,1)*4+MID(AM17,4,1)*5+MID(AM17,5,1)*6+MID(AM17,6,1)*7+MID(AM17,7,1)*8+MID(AM17,8,1)*9+MID(AM17,9,1)*2+MID(AM17,10,1)*3+MID(AM17,11,1)*4+MID(AM17,12,1)*5,11),10)+2,10)))))))</f>
        <v>0</v>
      </c>
      <c r="AO17" s="156" t="str">
        <f>IF(INT(RIGHT(AM17,1))=AN17,"OK","주민오류")</f>
        <v>OK</v>
      </c>
      <c r="AP17" s="157">
        <f t="shared" ref="AP17" ca="1" si="1">DATEDIF(IF(OR(MID(AM17,LEN(CLEAN(AM17))-6,1)&lt;="2",MID(AM17,LEN(CLEAN(AM17))-6,1)="5",MID(AM17,LEN(CLEAN(AM17))-6,1)="6"),DATE(MID(AM17,1,2),MID(AM17,3,2),MID(AM17,5,2)),CHOOSE(14-LEN(CLEAN(AM17)), DATE(MID(AM17,1,2)+100,MID(AM17,3,2),MID(AM17,5,2)), DATE(MID(AM17,1,1)+100,MID(AM17,2,2),MID(AM17,4,2)),DATE(2000,MID(AM17,1,2),MID(AM17,3,2)),DATE(2000,MID(AM17,1,1),MID(AM17,2,2)))),TODAY(),"y")</f>
        <v>39</v>
      </c>
      <c r="AQ17" s="158">
        <v>42004</v>
      </c>
      <c r="AR17" s="157">
        <f>DATEDIF(IF(OR(MID(AM17,LEN(CLEAN(AM17))-6,1)&lt;="2",MID(AM17,LEN(CLEAN(AM17))-6,1)="5",MID(AM17,LEN(CLEAN(AM17))-6,1)="6"),DATE(MID(AM17,1,2),MID(AM17,3,2),MID(AM17,5,2)),CHOOSE(14-LEN(CLEAN(AM17)), DATE(MID(AM17,1,2)+100,MID(AM17,3,2),MID(AM17,5,2)), DATE(MID(AM17,1,1)+100,MID(AM17,2,2),MID(AM17,4,2)),DATE(2000,MID(AM17,1,2),MID(AM17,3,2)),DATE(2000,MID(AM17,1,1),MID(AM17,2,2)))),AQ17,"y")</f>
        <v>33</v>
      </c>
      <c r="AS17" s="156" t="str">
        <f>CHOOSE(14-LEN(CLEAN(AM17)),CHOOSE(MID(AM17,7,1),"남","여","남","여","남","여","남","여","남","여"),CHOOSE(MID(AM17,6,1),"남","여","남","여","남","여","남","여","남","여"),CHOOSE(MID(AM17,5,1),"남","여","남","여","남","여","남","여","남","여"),CHOOSE(MID(AM17,4,1),"남","여","남","여","남","여","남","여","남","여"),CHOOSE(MID(AM17,3,1),"남","여","남","여","남","여","남","여","남","여"))</f>
        <v>여</v>
      </c>
      <c r="AT17" s="156" t="str">
        <f>CHOOSE(14-LEN(CLEAN(AM17)),MID(AM17,7,1),MID(AM17,6,1),MID(AM17,5,1),MID(AM17,4,1))</f>
        <v>2</v>
      </c>
      <c r="AU17" s="156" t="str">
        <f>CHOOSE(AT17,"내국인","내국인","내국인","내국인","외국인","외국인","외국인","외국인")</f>
        <v>내국인</v>
      </c>
      <c r="AV17" s="156" t="str">
        <f>IF(AU17="외국인","고용허가체크","")</f>
        <v/>
      </c>
      <c r="AW17" s="156">
        <f>IF(LEN(CLEAN(AM17))=12,MOD(MID(AM17,7,1)*10+MID(AM17,8,1),2),MOD(MID(AM17,8,1)*10+MID(AM17,9,1),2))</f>
        <v>1</v>
      </c>
      <c r="AX17" s="156" t="str">
        <f>IF(AW17=0,"OK","")</f>
        <v/>
      </c>
      <c r="AY17" s="156">
        <f>LEN(CLEAN(AM17))</f>
        <v>13</v>
      </c>
      <c r="AZ17" s="159" t="str">
        <f>IF(AU17="외국인",VLOOKUP(VALUE(MID(AM17,12,1)),$M$10:$N$12,2),"")</f>
        <v/>
      </c>
    </row>
    <row r="18" spans="1:52" x14ac:dyDescent="0.15">
      <c r="A18" s="536"/>
      <c r="B18" s="536"/>
      <c r="C18" s="536"/>
      <c r="D18" s="536"/>
      <c r="E18" s="536"/>
      <c r="F18" s="536"/>
      <c r="G18" s="536"/>
      <c r="H18" s="536"/>
      <c r="I18" s="536"/>
      <c r="J18" s="536"/>
      <c r="K18" s="561"/>
      <c r="L18" s="561"/>
      <c r="M18" s="561"/>
      <c r="N18" s="561"/>
      <c r="O18" s="536"/>
      <c r="P18" s="536"/>
      <c r="Q18" s="536"/>
      <c r="R18" s="564"/>
      <c r="S18" s="564"/>
      <c r="T18" s="536">
        <v>0</v>
      </c>
      <c r="U18" s="536"/>
      <c r="V18" s="538">
        <v>0</v>
      </c>
      <c r="W18" s="538"/>
      <c r="X18" s="538"/>
      <c r="Y18" s="538"/>
      <c r="Z18" s="562"/>
      <c r="AA18" s="562"/>
      <c r="AB18" s="556">
        <v>0</v>
      </c>
      <c r="AC18" s="557"/>
      <c r="AD18" s="558"/>
      <c r="AE18" s="556">
        <v>0</v>
      </c>
      <c r="AF18" s="557"/>
      <c r="AG18" s="558"/>
      <c r="AH18" s="556">
        <f t="shared" si="0"/>
        <v>0</v>
      </c>
      <c r="AI18" s="557"/>
      <c r="AJ18" s="557"/>
      <c r="AK18" s="558"/>
    </row>
    <row r="19" spans="1:52" ht="11.25" customHeight="1" x14ac:dyDescent="0.15">
      <c r="A19" s="559">
        <v>2</v>
      </c>
      <c r="B19" s="559"/>
      <c r="C19" s="559"/>
      <c r="D19" s="559">
        <v>940905</v>
      </c>
      <c r="E19" s="559"/>
      <c r="F19" s="559"/>
      <c r="G19" s="559" t="s">
        <v>485</v>
      </c>
      <c r="H19" s="559"/>
      <c r="I19" s="559"/>
      <c r="J19" s="559"/>
      <c r="K19" s="560">
        <v>7008112234567</v>
      </c>
      <c r="L19" s="560"/>
      <c r="M19" s="560"/>
      <c r="N19" s="560"/>
      <c r="O19" s="559">
        <v>1</v>
      </c>
      <c r="P19" s="559"/>
      <c r="Q19" s="559"/>
      <c r="R19" s="563">
        <f t="shared" ref="R19" si="2">$E$3</f>
        <v>2020</v>
      </c>
      <c r="S19" s="563"/>
      <c r="T19" s="547">
        <v>12</v>
      </c>
      <c r="U19" s="547"/>
      <c r="V19" s="537">
        <v>22794500</v>
      </c>
      <c r="W19" s="537"/>
      <c r="X19" s="537"/>
      <c r="Y19" s="537"/>
      <c r="Z19" s="562">
        <f>Z17</f>
        <v>0.05</v>
      </c>
      <c r="AA19" s="562"/>
      <c r="AB19" s="537">
        <v>1140820</v>
      </c>
      <c r="AC19" s="537"/>
      <c r="AD19" s="537"/>
      <c r="AE19" s="537">
        <v>114070</v>
      </c>
      <c r="AF19" s="537"/>
      <c r="AG19" s="537"/>
      <c r="AH19" s="537">
        <f t="shared" si="0"/>
        <v>1254890</v>
      </c>
      <c r="AI19" s="537"/>
      <c r="AJ19" s="537"/>
      <c r="AK19" s="537"/>
      <c r="AM19" s="155">
        <f>K19</f>
        <v>7008112234567</v>
      </c>
      <c r="AN19" s="156">
        <f>IF(LEN(CLEAN(AM19))=10,IF(AND(VALUE(MID(AM19,4,1))&gt;=1,VALUE(MID(AM19,4,1))&lt;=4),MOD(11-MOD(0*2+0*3+0*4+MID(AM19,1,1)*5+MID(AM19,2,1)*6+MID(AM19,3,1)*7+MID(AM19,4,1)*8+MID(AM19,5,1)*9+MID(AM19,6,1)*2+MID(AM19,7,1)*3+MID(AM19,8,1)*4+MID(AM19,9,1)*5,11),10),IF(AND(VALUE(MID(AM19,4,1))&gt;=5,VALUE(MID(AM19,4,1))&lt;=8),MOD(11-MOD(0*2+0*3+0*4+MID(AM19,1,1)*5+MID(AM19,2,1)*6+MID(AM19,3,1)*7+MID(AM19,4,1)*8+MID(AM19,5,1)*9+MID(AM19,6,1)*2+MID(AM19,7,1)*3+MID(AM19,8,1)*4+MID(AM19,9,1)*5,11),10),"오류")),IF(LEN(CLEAN(AM19))=11,IF(AND(VALUE(MID(AM19,5,1))&gt;=1,VALUE(MID(AM19,5,1))&lt;=4),MOD(11-MOD(0*2+0*3+MID(AM19,1,1)*4+MID(AM19,2,1)*5+MID(AM19,3,1)*6+MID(AM19,4,1)*7+MID(AM19,5,1)*8+MID(AM19,6,1)*9+MID(AM19,7,1)*2+MID(AM19,8,1)*3+MID(AM19,9,1)*4+MID(AM19,10,1)*5,11),10),IF(AND(VALUE(MID(AM19,5,1))&gt;=5,VALUE(MID(AM19,5,1))&lt;=8),MOD(11-MOD(0*2+0*3+MID(AM19,1,1)*4+MID(AM19,2,1)*5+MID(AM19,3,1)*6+MID(AM19,4,1)*7+MID(AM19,5,1)*8+MID(AM19,6,1)*9+MID(AM19,7,1)*2+MID(AM19,8,1)*3+MID(AM19,9,1)*4+MID(AM19,10,1)*5,11),10),"오류")),IF(LEN(CLEAN(AM19))=12,IF(AND(VALUE(MID(AM19,6,1))&gt;=1,VALUE(MID(AM19,6,1))&lt;=4),MOD(11-MOD(0*2+MID(AM19,1,1)*3+MID(AM19,2,1)*4+MID(AM19,3,1)*5+MID(AM19,4,1)*6+MID(AM19,5,1)*7+MID(AM19,6,1)*8+MID(AM19,7,1)*9+MID(AM19,8,1)*2+MID(AM19,9,1)*3+MID(AM19,10,1)*4+MID(AM19,11,1)*5,11),10),IF(AND(VALUE(MID(AM19,7,1))&gt;=5,VALUE(MID(AM19,7,1))&lt;=8),MOD(11-MOD(0*2+MID(AM19,1,1)*3+MID(AM19,2,1)*4+MID(AM19,3,1)*5+MID(AM19,4,1)*6+MID(AM19,5,1)*7+MID(AM19,6,1)*8+MID(AM19,7,1)*9+MID(AM19,8,1)*2+MID(AM19,9,1)*3+MID(AM19,10,1)*4+MID(AM19,11,1)*5,11),10),"오류")),IF(AND(VALUE(MID(AM19,7,1))&gt;=1,VALUE(MID(AM19,7,1))&lt;=4),MOD(11-MOD(MID(AM19,1,1)*2+MID(AM19,2,1)*3+MID(AM19,3,1)*4+MID(AM19,4,1)*5+MID(AM19,5,1)*6+MID(AM19,6,1)*7+MID(AM19,7,1)*8+MID(AM19,8,1)*9+MID(AM19,9,1)*2+MID(AM19,10,1)*3+MID(AM19,11,1)*4+MID(AM19,12,1)*5,11),10),IF(AND(VALUE(MID(AM19,7,1))&gt;=5,VALUE(MID(AM19,7,1))&lt;=8),IF(LEN(CLEAN(AM19))=12,MOD(MOD(11-MOD(0*2+MID(AM19,1,1)*3+MID(AM19,2,1)*4+MID(AM19,3,1)*5+MID(AM19,4,1)*6+MID(AM19,5,1)*7+MID(AM19,6,1)*8+MID(AM19,7,1)*9+MID(AM19,8,1)*2+MID(AM19,9,1)*3+MID(AM19,10,1)*4+MID(AM19,11,1)*5,11),10)+2,10),MOD(MOD(11-MOD(MID(AM19,1,1)*2+MID(AM19,2,1)*3+MID(AM19,3,1)*4+MID(AM19,4,1)*5+MID(AM19,5,1)*6+MID(AM19,6,1)*7+MID(AM19,7,1)*8+MID(AM19,8,1)*9+MID(AM19,9,1)*2+MID(AM19,10,1)*3+MID(AM19,11,1)*4+MID(AM19,12,1)*5,11),10)+2,10)))))))</f>
        <v>7</v>
      </c>
      <c r="AO19" s="156" t="str">
        <f>IF(INT(RIGHT(AM19,1))=AN19,"OK","주민오류")</f>
        <v>OK</v>
      </c>
      <c r="AP19" s="157">
        <f t="shared" ref="AP19" ca="1" si="3">DATEDIF(IF(OR(MID(AM19,LEN(CLEAN(AM19))-6,1)&lt;="2",MID(AM19,LEN(CLEAN(AM19))-6,1)="5",MID(AM19,LEN(CLEAN(AM19))-6,1)="6"),DATE(MID(AM19,1,2),MID(AM19,3,2),MID(AM19,5,2)),CHOOSE(14-LEN(CLEAN(AM19)), DATE(MID(AM19,1,2)+100,MID(AM19,3,2),MID(AM19,5,2)), DATE(MID(AM19,1,1)+100,MID(AM19,2,2),MID(AM19,4,2)),DATE(2000,MID(AM19,1,2),MID(AM19,3,2)),DATE(2000,MID(AM19,1,1),MID(AM19,2,2)))),TODAY(),"y")</f>
        <v>50</v>
      </c>
      <c r="AQ19" s="158">
        <v>42004</v>
      </c>
      <c r="AR19" s="157">
        <f>DATEDIF(IF(OR(MID(AM19,LEN(CLEAN(AM19))-6,1)&lt;="2",MID(AM19,LEN(CLEAN(AM19))-6,1)="5",MID(AM19,LEN(CLEAN(AM19))-6,1)="6"),DATE(MID(AM19,1,2),MID(AM19,3,2),MID(AM19,5,2)),CHOOSE(14-LEN(CLEAN(AM19)), DATE(MID(AM19,1,2)+100,MID(AM19,3,2),MID(AM19,5,2)), DATE(MID(AM19,1,1)+100,MID(AM19,2,2),MID(AM19,4,2)),DATE(2000,MID(AM19,1,2),MID(AM19,3,2)),DATE(2000,MID(AM19,1,1),MID(AM19,2,2)))),AQ19,"y")</f>
        <v>44</v>
      </c>
      <c r="AS19" s="156" t="str">
        <f>CHOOSE(14-LEN(CLEAN(AM19)),CHOOSE(MID(AM19,7,1),"남","여","남","여","남","여","남","여","남","여"),CHOOSE(MID(AM19,6,1),"남","여","남","여","남","여","남","여","남","여"),CHOOSE(MID(AM19,5,1),"남","여","남","여","남","여","남","여","남","여"),CHOOSE(MID(AM19,4,1),"남","여","남","여","남","여","남","여","남","여"),CHOOSE(MID(AM19,3,1),"남","여","남","여","남","여","남","여","남","여"))</f>
        <v>여</v>
      </c>
      <c r="AT19" s="156" t="str">
        <f>CHOOSE(14-LEN(CLEAN(AM19)),MID(AM19,7,1),MID(AM19,6,1),MID(AM19,5,1),MID(AM19,4,1))</f>
        <v>2</v>
      </c>
      <c r="AU19" s="156" t="str">
        <f>CHOOSE(AT19,"내국인","내국인","내국인","내국인","외국인","외국인","외국인","외국인")</f>
        <v>내국인</v>
      </c>
      <c r="AV19" s="156" t="str">
        <f>IF(AU19="외국인","고용허가체크","")</f>
        <v/>
      </c>
      <c r="AW19" s="156">
        <f>IF(LEN(CLEAN(AM19))=12,MOD(MID(AM19,7,1)*10+MID(AM19,8,1),2),MOD(MID(AM19,8,1)*10+MID(AM19,9,1),2))</f>
        <v>1</v>
      </c>
      <c r="AX19" s="156" t="str">
        <f>IF(AW19=0,"OK","")</f>
        <v/>
      </c>
      <c r="AY19" s="156">
        <f>LEN(CLEAN(AM19))</f>
        <v>13</v>
      </c>
      <c r="AZ19" s="159" t="str">
        <f>IF(AU19="외국인",VLOOKUP(VALUE(MID(AM19,12,1)),$M$10:$N$12,2),"")</f>
        <v/>
      </c>
    </row>
    <row r="20" spans="1:52" ht="11.25" customHeight="1" x14ac:dyDescent="0.15">
      <c r="A20" s="536"/>
      <c r="B20" s="536"/>
      <c r="C20" s="536"/>
      <c r="D20" s="536"/>
      <c r="E20" s="536"/>
      <c r="F20" s="536"/>
      <c r="G20" s="536"/>
      <c r="H20" s="536"/>
      <c r="I20" s="536"/>
      <c r="J20" s="536"/>
      <c r="K20" s="561"/>
      <c r="L20" s="561"/>
      <c r="M20" s="561"/>
      <c r="N20" s="561"/>
      <c r="O20" s="536"/>
      <c r="P20" s="536"/>
      <c r="Q20" s="536"/>
      <c r="R20" s="564"/>
      <c r="S20" s="564"/>
      <c r="T20" s="536">
        <f t="shared" ref="T20" si="4">T19</f>
        <v>12</v>
      </c>
      <c r="U20" s="536"/>
      <c r="V20" s="538">
        <f>SUM(V19,V17)</f>
        <v>45589000</v>
      </c>
      <c r="W20" s="538"/>
      <c r="X20" s="538"/>
      <c r="Y20" s="538"/>
      <c r="Z20" s="562"/>
      <c r="AA20" s="562"/>
      <c r="AB20" s="556">
        <f>SUM(AB19,AB17)</f>
        <v>2280540</v>
      </c>
      <c r="AC20" s="557"/>
      <c r="AD20" s="558"/>
      <c r="AE20" s="556">
        <f>SUM(AE19,AE17)</f>
        <v>228030</v>
      </c>
      <c r="AF20" s="557"/>
      <c r="AG20" s="558"/>
      <c r="AH20" s="556">
        <f t="shared" si="0"/>
        <v>2508570</v>
      </c>
      <c r="AI20" s="557"/>
      <c r="AJ20" s="557"/>
      <c r="AK20" s="558"/>
    </row>
    <row r="21" spans="1:52" ht="11.25" customHeight="1" x14ac:dyDescent="0.15">
      <c r="A21" s="559">
        <v>3</v>
      </c>
      <c r="B21" s="559"/>
      <c r="C21" s="559"/>
      <c r="D21" s="559">
        <v>940905</v>
      </c>
      <c r="E21" s="559"/>
      <c r="F21" s="559"/>
      <c r="G21" s="559" t="s">
        <v>486</v>
      </c>
      <c r="H21" s="559"/>
      <c r="I21" s="559"/>
      <c r="J21" s="559"/>
      <c r="K21" s="560">
        <v>8502052123450</v>
      </c>
      <c r="L21" s="560"/>
      <c r="M21" s="560"/>
      <c r="N21" s="560"/>
      <c r="O21" s="559">
        <v>1</v>
      </c>
      <c r="P21" s="559"/>
      <c r="Q21" s="559"/>
      <c r="R21" s="563">
        <f t="shared" ref="R21" si="5">$E$3</f>
        <v>2020</v>
      </c>
      <c r="S21" s="563"/>
      <c r="T21" s="547">
        <v>12</v>
      </c>
      <c r="U21" s="547"/>
      <c r="V21" s="537">
        <v>22794500</v>
      </c>
      <c r="W21" s="537"/>
      <c r="X21" s="537"/>
      <c r="Y21" s="537"/>
      <c r="Z21" s="562">
        <f>Z19</f>
        <v>0.05</v>
      </c>
      <c r="AA21" s="562"/>
      <c r="AB21" s="537">
        <v>1140240</v>
      </c>
      <c r="AC21" s="537"/>
      <c r="AD21" s="537"/>
      <c r="AE21" s="537">
        <v>114010</v>
      </c>
      <c r="AF21" s="537"/>
      <c r="AG21" s="537"/>
      <c r="AH21" s="537">
        <f t="shared" si="0"/>
        <v>1254250</v>
      </c>
      <c r="AI21" s="537"/>
      <c r="AJ21" s="537"/>
      <c r="AK21" s="537"/>
      <c r="AM21" s="155">
        <f>K21</f>
        <v>8502052123450</v>
      </c>
      <c r="AN21" s="156">
        <f>IF(LEN(CLEAN(AM21))=10,IF(AND(VALUE(MID(AM21,4,1))&gt;=1,VALUE(MID(AM21,4,1))&lt;=4),MOD(11-MOD(0*2+0*3+0*4+MID(AM21,1,1)*5+MID(AM21,2,1)*6+MID(AM21,3,1)*7+MID(AM21,4,1)*8+MID(AM21,5,1)*9+MID(AM21,6,1)*2+MID(AM21,7,1)*3+MID(AM21,8,1)*4+MID(AM21,9,1)*5,11),10),IF(AND(VALUE(MID(AM21,4,1))&gt;=5,VALUE(MID(AM21,4,1))&lt;=8),MOD(11-MOD(0*2+0*3+0*4+MID(AM21,1,1)*5+MID(AM21,2,1)*6+MID(AM21,3,1)*7+MID(AM21,4,1)*8+MID(AM21,5,1)*9+MID(AM21,6,1)*2+MID(AM21,7,1)*3+MID(AM21,8,1)*4+MID(AM21,9,1)*5,11),10),"오류")),IF(LEN(CLEAN(AM21))=11,IF(AND(VALUE(MID(AM21,5,1))&gt;=1,VALUE(MID(AM21,5,1))&lt;=4),MOD(11-MOD(0*2+0*3+MID(AM21,1,1)*4+MID(AM21,2,1)*5+MID(AM21,3,1)*6+MID(AM21,4,1)*7+MID(AM21,5,1)*8+MID(AM21,6,1)*9+MID(AM21,7,1)*2+MID(AM21,8,1)*3+MID(AM21,9,1)*4+MID(AM21,10,1)*5,11),10),IF(AND(VALUE(MID(AM21,5,1))&gt;=5,VALUE(MID(AM21,5,1))&lt;=8),MOD(11-MOD(0*2+0*3+MID(AM21,1,1)*4+MID(AM21,2,1)*5+MID(AM21,3,1)*6+MID(AM21,4,1)*7+MID(AM21,5,1)*8+MID(AM21,6,1)*9+MID(AM21,7,1)*2+MID(AM21,8,1)*3+MID(AM21,9,1)*4+MID(AM21,10,1)*5,11),10),"오류")),IF(LEN(CLEAN(AM21))=12,IF(AND(VALUE(MID(AM21,6,1))&gt;=1,VALUE(MID(AM21,6,1))&lt;=4),MOD(11-MOD(0*2+MID(AM21,1,1)*3+MID(AM21,2,1)*4+MID(AM21,3,1)*5+MID(AM21,4,1)*6+MID(AM21,5,1)*7+MID(AM21,6,1)*8+MID(AM21,7,1)*9+MID(AM21,8,1)*2+MID(AM21,9,1)*3+MID(AM21,10,1)*4+MID(AM21,11,1)*5,11),10),IF(AND(VALUE(MID(AM21,7,1))&gt;=5,VALUE(MID(AM21,7,1))&lt;=8),MOD(11-MOD(0*2+MID(AM21,1,1)*3+MID(AM21,2,1)*4+MID(AM21,3,1)*5+MID(AM21,4,1)*6+MID(AM21,5,1)*7+MID(AM21,6,1)*8+MID(AM21,7,1)*9+MID(AM21,8,1)*2+MID(AM21,9,1)*3+MID(AM21,10,1)*4+MID(AM21,11,1)*5,11),10),"오류")),IF(AND(VALUE(MID(AM21,7,1))&gt;=1,VALUE(MID(AM21,7,1))&lt;=4),MOD(11-MOD(MID(AM21,1,1)*2+MID(AM21,2,1)*3+MID(AM21,3,1)*4+MID(AM21,4,1)*5+MID(AM21,5,1)*6+MID(AM21,6,1)*7+MID(AM21,7,1)*8+MID(AM21,8,1)*9+MID(AM21,9,1)*2+MID(AM21,10,1)*3+MID(AM21,11,1)*4+MID(AM21,12,1)*5,11),10),IF(AND(VALUE(MID(AM21,7,1))&gt;=5,VALUE(MID(AM21,7,1))&lt;=8),IF(LEN(CLEAN(AM21))=12,MOD(MOD(11-MOD(0*2+MID(AM21,1,1)*3+MID(AM21,2,1)*4+MID(AM21,3,1)*5+MID(AM21,4,1)*6+MID(AM21,5,1)*7+MID(AM21,6,1)*8+MID(AM21,7,1)*9+MID(AM21,8,1)*2+MID(AM21,9,1)*3+MID(AM21,10,1)*4+MID(AM21,11,1)*5,11),10)+2,10),MOD(MOD(11-MOD(MID(AM21,1,1)*2+MID(AM21,2,1)*3+MID(AM21,3,1)*4+MID(AM21,4,1)*5+MID(AM21,5,1)*6+MID(AM21,6,1)*7+MID(AM21,7,1)*8+MID(AM21,8,1)*9+MID(AM21,9,1)*2+MID(AM21,10,1)*3+MID(AM21,11,1)*4+MID(AM21,12,1)*5,11),10)+2,10)))))))</f>
        <v>0</v>
      </c>
      <c r="AO21" s="156" t="str">
        <f>IF(INT(RIGHT(AM21,1))=AN21,"OK","주민오류")</f>
        <v>OK</v>
      </c>
      <c r="AP21" s="157">
        <f t="shared" ref="AP21" ca="1" si="6">DATEDIF(IF(OR(MID(AM21,LEN(CLEAN(AM21))-6,1)&lt;="2",MID(AM21,LEN(CLEAN(AM21))-6,1)="5",MID(AM21,LEN(CLEAN(AM21))-6,1)="6"),DATE(MID(AM21,1,2),MID(AM21,3,2),MID(AM21,5,2)),CHOOSE(14-LEN(CLEAN(AM21)), DATE(MID(AM21,1,2)+100,MID(AM21,3,2),MID(AM21,5,2)), DATE(MID(AM21,1,1)+100,MID(AM21,2,2),MID(AM21,4,2)),DATE(2000,MID(AM21,1,2),MID(AM21,3,2)),DATE(2000,MID(AM21,1,1),MID(AM21,2,2)))),TODAY(),"y")</f>
        <v>36</v>
      </c>
      <c r="AQ21" s="158">
        <v>42004</v>
      </c>
      <c r="AR21" s="157">
        <f>DATEDIF(IF(OR(MID(AM21,LEN(CLEAN(AM21))-6,1)&lt;="2",MID(AM21,LEN(CLEAN(AM21))-6,1)="5",MID(AM21,LEN(CLEAN(AM21))-6,1)="6"),DATE(MID(AM21,1,2),MID(AM21,3,2),MID(AM21,5,2)),CHOOSE(14-LEN(CLEAN(AM21)), DATE(MID(AM21,1,2)+100,MID(AM21,3,2),MID(AM21,5,2)), DATE(MID(AM21,1,1)+100,MID(AM21,2,2),MID(AM21,4,2)),DATE(2000,MID(AM21,1,2),MID(AM21,3,2)),DATE(2000,MID(AM21,1,1),MID(AM21,2,2)))),AQ21,"y")</f>
        <v>29</v>
      </c>
      <c r="AS21" s="156" t="str">
        <f>CHOOSE(14-LEN(CLEAN(AM21)),CHOOSE(MID(AM21,7,1),"남","여","남","여","남","여","남","여","남","여"),CHOOSE(MID(AM21,6,1),"남","여","남","여","남","여","남","여","남","여"),CHOOSE(MID(AM21,5,1),"남","여","남","여","남","여","남","여","남","여"),CHOOSE(MID(AM21,4,1),"남","여","남","여","남","여","남","여","남","여"),CHOOSE(MID(AM21,3,1),"남","여","남","여","남","여","남","여","남","여"))</f>
        <v>여</v>
      </c>
      <c r="AT21" s="156" t="str">
        <f>CHOOSE(14-LEN(CLEAN(AM21)),MID(AM21,7,1),MID(AM21,6,1),MID(AM21,5,1),MID(AM21,4,1))</f>
        <v>2</v>
      </c>
      <c r="AU21" s="156" t="str">
        <f>CHOOSE(AT21,"내국인","내국인","내국인","내국인","외국인","외국인","외국인","외국인")</f>
        <v>내국인</v>
      </c>
      <c r="AV21" s="156" t="str">
        <f>IF(AU21="외국인","고용허가체크","")</f>
        <v/>
      </c>
      <c r="AW21" s="156">
        <f>IF(LEN(CLEAN(AM21))=12,MOD(MID(AM21,7,1)*10+MID(AM21,8,1),2),MOD(MID(AM21,8,1)*10+MID(AM21,9,1),2))</f>
        <v>0</v>
      </c>
      <c r="AX21" s="156" t="str">
        <f>IF(AW21=0,"OK","")</f>
        <v>OK</v>
      </c>
      <c r="AY21" s="156">
        <f>LEN(CLEAN(AM21))</f>
        <v>13</v>
      </c>
      <c r="AZ21" s="159" t="str">
        <f>IF(AU21="외국인",VLOOKUP(VALUE(MID(AM21,12,1)),$M$10:$N$12,2),"")</f>
        <v/>
      </c>
    </row>
    <row r="22" spans="1:52" ht="11.25" customHeight="1" x14ac:dyDescent="0.15">
      <c r="A22" s="536"/>
      <c r="B22" s="536"/>
      <c r="C22" s="536"/>
      <c r="D22" s="536"/>
      <c r="E22" s="536"/>
      <c r="F22" s="536"/>
      <c r="G22" s="536"/>
      <c r="H22" s="536"/>
      <c r="I22" s="536"/>
      <c r="J22" s="536"/>
      <c r="K22" s="561"/>
      <c r="L22" s="561"/>
      <c r="M22" s="561"/>
      <c r="N22" s="561"/>
      <c r="O22" s="536"/>
      <c r="P22" s="536"/>
      <c r="Q22" s="536"/>
      <c r="R22" s="564"/>
      <c r="S22" s="564"/>
      <c r="T22" s="536">
        <v>0</v>
      </c>
      <c r="U22" s="536"/>
      <c r="V22" s="538">
        <v>0</v>
      </c>
      <c r="W22" s="538"/>
      <c r="X22" s="538"/>
      <c r="Y22" s="538"/>
      <c r="Z22" s="562"/>
      <c r="AA22" s="562"/>
      <c r="AB22" s="556">
        <v>0</v>
      </c>
      <c r="AC22" s="557"/>
      <c r="AD22" s="558"/>
      <c r="AE22" s="556">
        <v>0</v>
      </c>
      <c r="AF22" s="557"/>
      <c r="AG22" s="558"/>
      <c r="AH22" s="556">
        <f t="shared" si="0"/>
        <v>0</v>
      </c>
      <c r="AI22" s="557"/>
      <c r="AJ22" s="557"/>
      <c r="AK22" s="558"/>
    </row>
    <row r="23" spans="1:52" ht="11.25" customHeight="1" x14ac:dyDescent="0.15">
      <c r="A23" s="559">
        <v>4</v>
      </c>
      <c r="B23" s="559"/>
      <c r="C23" s="559"/>
      <c r="D23" s="559">
        <v>940905</v>
      </c>
      <c r="E23" s="559"/>
      <c r="F23" s="559"/>
      <c r="G23" s="559" t="s">
        <v>487</v>
      </c>
      <c r="H23" s="559"/>
      <c r="I23" s="559"/>
      <c r="J23" s="559"/>
      <c r="K23" s="560">
        <v>8105112123457</v>
      </c>
      <c r="L23" s="560"/>
      <c r="M23" s="560"/>
      <c r="N23" s="560"/>
      <c r="O23" s="559">
        <v>1</v>
      </c>
      <c r="P23" s="559"/>
      <c r="Q23" s="559"/>
      <c r="R23" s="563">
        <f t="shared" ref="R23" si="7">$E$3</f>
        <v>2020</v>
      </c>
      <c r="S23" s="563"/>
      <c r="T23" s="547">
        <v>12</v>
      </c>
      <c r="U23" s="547"/>
      <c r="V23" s="537">
        <v>22794500</v>
      </c>
      <c r="W23" s="537"/>
      <c r="X23" s="537"/>
      <c r="Y23" s="537"/>
      <c r="Z23" s="562">
        <f>Z21</f>
        <v>0.05</v>
      </c>
      <c r="AA23" s="562"/>
      <c r="AB23" s="537">
        <v>1138100</v>
      </c>
      <c r="AC23" s="537"/>
      <c r="AD23" s="537"/>
      <c r="AE23" s="537">
        <v>113810</v>
      </c>
      <c r="AF23" s="537"/>
      <c r="AG23" s="537"/>
      <c r="AH23" s="537">
        <f t="shared" si="0"/>
        <v>1251910</v>
      </c>
      <c r="AI23" s="537"/>
      <c r="AJ23" s="537"/>
      <c r="AK23" s="537"/>
      <c r="AM23" s="155">
        <f>K23</f>
        <v>8105112123457</v>
      </c>
      <c r="AN23" s="156">
        <f>IF(LEN(CLEAN(AM23))=10,IF(AND(VALUE(MID(AM23,4,1))&gt;=1,VALUE(MID(AM23,4,1))&lt;=4),MOD(11-MOD(0*2+0*3+0*4+MID(AM23,1,1)*5+MID(AM23,2,1)*6+MID(AM23,3,1)*7+MID(AM23,4,1)*8+MID(AM23,5,1)*9+MID(AM23,6,1)*2+MID(AM23,7,1)*3+MID(AM23,8,1)*4+MID(AM23,9,1)*5,11),10),IF(AND(VALUE(MID(AM23,4,1))&gt;=5,VALUE(MID(AM23,4,1))&lt;=8),MOD(11-MOD(0*2+0*3+0*4+MID(AM23,1,1)*5+MID(AM23,2,1)*6+MID(AM23,3,1)*7+MID(AM23,4,1)*8+MID(AM23,5,1)*9+MID(AM23,6,1)*2+MID(AM23,7,1)*3+MID(AM23,8,1)*4+MID(AM23,9,1)*5,11),10),"오류")),IF(LEN(CLEAN(AM23))=11,IF(AND(VALUE(MID(AM23,5,1))&gt;=1,VALUE(MID(AM23,5,1))&lt;=4),MOD(11-MOD(0*2+0*3+MID(AM23,1,1)*4+MID(AM23,2,1)*5+MID(AM23,3,1)*6+MID(AM23,4,1)*7+MID(AM23,5,1)*8+MID(AM23,6,1)*9+MID(AM23,7,1)*2+MID(AM23,8,1)*3+MID(AM23,9,1)*4+MID(AM23,10,1)*5,11),10),IF(AND(VALUE(MID(AM23,5,1))&gt;=5,VALUE(MID(AM23,5,1))&lt;=8),MOD(11-MOD(0*2+0*3+MID(AM23,1,1)*4+MID(AM23,2,1)*5+MID(AM23,3,1)*6+MID(AM23,4,1)*7+MID(AM23,5,1)*8+MID(AM23,6,1)*9+MID(AM23,7,1)*2+MID(AM23,8,1)*3+MID(AM23,9,1)*4+MID(AM23,10,1)*5,11),10),"오류")),IF(LEN(CLEAN(AM23))=12,IF(AND(VALUE(MID(AM23,6,1))&gt;=1,VALUE(MID(AM23,6,1))&lt;=4),MOD(11-MOD(0*2+MID(AM23,1,1)*3+MID(AM23,2,1)*4+MID(AM23,3,1)*5+MID(AM23,4,1)*6+MID(AM23,5,1)*7+MID(AM23,6,1)*8+MID(AM23,7,1)*9+MID(AM23,8,1)*2+MID(AM23,9,1)*3+MID(AM23,10,1)*4+MID(AM23,11,1)*5,11),10),IF(AND(VALUE(MID(AM23,7,1))&gt;=5,VALUE(MID(AM23,7,1))&lt;=8),MOD(11-MOD(0*2+MID(AM23,1,1)*3+MID(AM23,2,1)*4+MID(AM23,3,1)*5+MID(AM23,4,1)*6+MID(AM23,5,1)*7+MID(AM23,6,1)*8+MID(AM23,7,1)*9+MID(AM23,8,1)*2+MID(AM23,9,1)*3+MID(AM23,10,1)*4+MID(AM23,11,1)*5,11),10),"오류")),IF(AND(VALUE(MID(AM23,7,1))&gt;=1,VALUE(MID(AM23,7,1))&lt;=4),MOD(11-MOD(MID(AM23,1,1)*2+MID(AM23,2,1)*3+MID(AM23,3,1)*4+MID(AM23,4,1)*5+MID(AM23,5,1)*6+MID(AM23,6,1)*7+MID(AM23,7,1)*8+MID(AM23,8,1)*9+MID(AM23,9,1)*2+MID(AM23,10,1)*3+MID(AM23,11,1)*4+MID(AM23,12,1)*5,11),10),IF(AND(VALUE(MID(AM23,7,1))&gt;=5,VALUE(MID(AM23,7,1))&lt;=8),IF(LEN(CLEAN(AM23))=12,MOD(MOD(11-MOD(0*2+MID(AM23,1,1)*3+MID(AM23,2,1)*4+MID(AM23,3,1)*5+MID(AM23,4,1)*6+MID(AM23,5,1)*7+MID(AM23,6,1)*8+MID(AM23,7,1)*9+MID(AM23,8,1)*2+MID(AM23,9,1)*3+MID(AM23,10,1)*4+MID(AM23,11,1)*5,11),10)+2,10),MOD(MOD(11-MOD(MID(AM23,1,1)*2+MID(AM23,2,1)*3+MID(AM23,3,1)*4+MID(AM23,4,1)*5+MID(AM23,5,1)*6+MID(AM23,6,1)*7+MID(AM23,7,1)*8+MID(AM23,8,1)*9+MID(AM23,9,1)*2+MID(AM23,10,1)*3+MID(AM23,11,1)*4+MID(AM23,12,1)*5,11),10)+2,10)))))))</f>
        <v>7</v>
      </c>
      <c r="AO23" s="156" t="str">
        <f>IF(INT(RIGHT(AM23,1))=AN23,"OK","주민오류")</f>
        <v>OK</v>
      </c>
      <c r="AP23" s="157">
        <f t="shared" ref="AP23" ca="1" si="8">DATEDIF(IF(OR(MID(AM23,LEN(CLEAN(AM23))-6,1)&lt;="2",MID(AM23,LEN(CLEAN(AM23))-6,1)="5",MID(AM23,LEN(CLEAN(AM23))-6,1)="6"),DATE(MID(AM23,1,2),MID(AM23,3,2),MID(AM23,5,2)),CHOOSE(14-LEN(CLEAN(AM23)), DATE(MID(AM23,1,2)+100,MID(AM23,3,2),MID(AM23,5,2)), DATE(MID(AM23,1,1)+100,MID(AM23,2,2),MID(AM23,4,2)),DATE(2000,MID(AM23,1,2),MID(AM23,3,2)),DATE(2000,MID(AM23,1,1),MID(AM23,2,2)))),TODAY(),"y")</f>
        <v>40</v>
      </c>
      <c r="AQ23" s="158">
        <v>42004</v>
      </c>
      <c r="AR23" s="157">
        <f>DATEDIF(IF(OR(MID(AM23,LEN(CLEAN(AM23))-6,1)&lt;="2",MID(AM23,LEN(CLEAN(AM23))-6,1)="5",MID(AM23,LEN(CLEAN(AM23))-6,1)="6"),DATE(MID(AM23,1,2),MID(AM23,3,2),MID(AM23,5,2)),CHOOSE(14-LEN(CLEAN(AM23)), DATE(MID(AM23,1,2)+100,MID(AM23,3,2),MID(AM23,5,2)), DATE(MID(AM23,1,1)+100,MID(AM23,2,2),MID(AM23,4,2)),DATE(2000,MID(AM23,1,2),MID(AM23,3,2)),DATE(2000,MID(AM23,1,1),MID(AM23,2,2)))),AQ23,"y")</f>
        <v>33</v>
      </c>
      <c r="AS23" s="156" t="str">
        <f>CHOOSE(14-LEN(CLEAN(AM23)),CHOOSE(MID(AM23,7,1),"남","여","남","여","남","여","남","여","남","여"),CHOOSE(MID(AM23,6,1),"남","여","남","여","남","여","남","여","남","여"),CHOOSE(MID(AM23,5,1),"남","여","남","여","남","여","남","여","남","여"),CHOOSE(MID(AM23,4,1),"남","여","남","여","남","여","남","여","남","여"),CHOOSE(MID(AM23,3,1),"남","여","남","여","남","여","남","여","남","여"))</f>
        <v>여</v>
      </c>
      <c r="AT23" s="156" t="str">
        <f>CHOOSE(14-LEN(CLEAN(AM23)),MID(AM23,7,1),MID(AM23,6,1),MID(AM23,5,1),MID(AM23,4,1))</f>
        <v>2</v>
      </c>
      <c r="AU23" s="156" t="str">
        <f>CHOOSE(AT23,"내국인","내국인","내국인","내국인","외국인","외국인","외국인","외국인")</f>
        <v>내국인</v>
      </c>
      <c r="AV23" s="156" t="str">
        <f>IF(AU23="외국인","고용허가체크","")</f>
        <v/>
      </c>
      <c r="AW23" s="156">
        <f>IF(LEN(CLEAN(AM23))=12,MOD(MID(AM23,7,1)*10+MID(AM23,8,1),2),MOD(MID(AM23,8,1)*10+MID(AM23,9,1),2))</f>
        <v>0</v>
      </c>
      <c r="AX23" s="156" t="str">
        <f>IF(AW23=0,"OK","")</f>
        <v>OK</v>
      </c>
      <c r="AY23" s="156">
        <f>LEN(CLEAN(AM23))</f>
        <v>13</v>
      </c>
      <c r="AZ23" s="159" t="str">
        <f>IF(AU23="외국인",VLOOKUP(VALUE(MID(AM23,12,1)),$M$10:$N$12,2),"")</f>
        <v/>
      </c>
    </row>
    <row r="24" spans="1:52" ht="11.25" customHeight="1" x14ac:dyDescent="0.15">
      <c r="A24" s="536"/>
      <c r="B24" s="536"/>
      <c r="C24" s="536"/>
      <c r="D24" s="536"/>
      <c r="E24" s="536"/>
      <c r="F24" s="536"/>
      <c r="G24" s="536"/>
      <c r="H24" s="536"/>
      <c r="I24" s="536"/>
      <c r="J24" s="536"/>
      <c r="K24" s="561"/>
      <c r="L24" s="561"/>
      <c r="M24" s="561"/>
      <c r="N24" s="561"/>
      <c r="O24" s="536"/>
      <c r="P24" s="536"/>
      <c r="Q24" s="536"/>
      <c r="R24" s="564"/>
      <c r="S24" s="564"/>
      <c r="T24" s="536">
        <f t="shared" ref="T24" si="9">T23</f>
        <v>12</v>
      </c>
      <c r="U24" s="536"/>
      <c r="V24" s="538">
        <f>SUM(V23,V21)</f>
        <v>45589000</v>
      </c>
      <c r="W24" s="538"/>
      <c r="X24" s="538"/>
      <c r="Y24" s="538"/>
      <c r="Z24" s="562"/>
      <c r="AA24" s="562"/>
      <c r="AB24" s="556">
        <f>SUM(AB23,AB21)</f>
        <v>2278340</v>
      </c>
      <c r="AC24" s="557"/>
      <c r="AD24" s="558"/>
      <c r="AE24" s="556">
        <f>SUM(AE23,AE21)</f>
        <v>227820</v>
      </c>
      <c r="AF24" s="557"/>
      <c r="AG24" s="558"/>
      <c r="AH24" s="556">
        <f t="shared" si="0"/>
        <v>2506160</v>
      </c>
      <c r="AI24" s="557"/>
      <c r="AJ24" s="557"/>
      <c r="AK24" s="558"/>
    </row>
    <row r="25" spans="1:52" ht="11.25" customHeight="1" x14ac:dyDescent="0.15">
      <c r="A25" s="559"/>
      <c r="B25" s="559"/>
      <c r="C25" s="559"/>
      <c r="D25" s="559"/>
      <c r="E25" s="559"/>
      <c r="F25" s="559"/>
      <c r="G25" s="559"/>
      <c r="H25" s="559"/>
      <c r="I25" s="559"/>
      <c r="J25" s="559"/>
      <c r="K25" s="560"/>
      <c r="L25" s="560"/>
      <c r="M25" s="560"/>
      <c r="N25" s="560"/>
      <c r="O25" s="559"/>
      <c r="P25" s="559"/>
      <c r="Q25" s="559"/>
      <c r="R25" s="559"/>
      <c r="S25" s="559"/>
      <c r="T25" s="547"/>
      <c r="U25" s="547"/>
      <c r="V25" s="537"/>
      <c r="W25" s="537"/>
      <c r="X25" s="537"/>
      <c r="Y25" s="537"/>
      <c r="Z25" s="562"/>
      <c r="AA25" s="562"/>
      <c r="AB25" s="537"/>
      <c r="AC25" s="537"/>
      <c r="AD25" s="537"/>
      <c r="AE25" s="537"/>
      <c r="AF25" s="537"/>
      <c r="AG25" s="537"/>
      <c r="AH25" s="537"/>
      <c r="AI25" s="537"/>
      <c r="AJ25" s="537"/>
      <c r="AK25" s="537"/>
      <c r="AM25" s="155">
        <f>K25</f>
        <v>0</v>
      </c>
      <c r="AN25" s="156" t="e">
        <f>IF(LEN(CLEAN(AM25))=10,IF(AND(VALUE(MID(AM25,4,1))&gt;=1,VALUE(MID(AM25,4,1))&lt;=4),MOD(11-MOD(0*2+0*3+0*4+MID(AM25,1,1)*5+MID(AM25,2,1)*6+MID(AM25,3,1)*7+MID(AM25,4,1)*8+MID(AM25,5,1)*9+MID(AM25,6,1)*2+MID(AM25,7,1)*3+MID(AM25,8,1)*4+MID(AM25,9,1)*5,11),10),IF(AND(VALUE(MID(AM25,4,1))&gt;=5,VALUE(MID(AM25,4,1))&lt;=8),MOD(11-MOD(0*2+0*3+0*4+MID(AM25,1,1)*5+MID(AM25,2,1)*6+MID(AM25,3,1)*7+MID(AM25,4,1)*8+MID(AM25,5,1)*9+MID(AM25,6,1)*2+MID(AM25,7,1)*3+MID(AM25,8,1)*4+MID(AM25,9,1)*5,11),10),"오류")),IF(LEN(CLEAN(AM25))=11,IF(AND(VALUE(MID(AM25,5,1))&gt;=1,VALUE(MID(AM25,5,1))&lt;=4),MOD(11-MOD(0*2+0*3+MID(AM25,1,1)*4+MID(AM25,2,1)*5+MID(AM25,3,1)*6+MID(AM25,4,1)*7+MID(AM25,5,1)*8+MID(AM25,6,1)*9+MID(AM25,7,1)*2+MID(AM25,8,1)*3+MID(AM25,9,1)*4+MID(AM25,10,1)*5,11),10),IF(AND(VALUE(MID(AM25,5,1))&gt;=5,VALUE(MID(AM25,5,1))&lt;=8),MOD(11-MOD(0*2+0*3+MID(AM25,1,1)*4+MID(AM25,2,1)*5+MID(AM25,3,1)*6+MID(AM25,4,1)*7+MID(AM25,5,1)*8+MID(AM25,6,1)*9+MID(AM25,7,1)*2+MID(AM25,8,1)*3+MID(AM25,9,1)*4+MID(AM25,10,1)*5,11),10),"오류")),IF(LEN(CLEAN(AM25))=12,IF(AND(VALUE(MID(AM25,6,1))&gt;=1,VALUE(MID(AM25,6,1))&lt;=4),MOD(11-MOD(0*2+MID(AM25,1,1)*3+MID(AM25,2,1)*4+MID(AM25,3,1)*5+MID(AM25,4,1)*6+MID(AM25,5,1)*7+MID(AM25,6,1)*8+MID(AM25,7,1)*9+MID(AM25,8,1)*2+MID(AM25,9,1)*3+MID(AM25,10,1)*4+MID(AM25,11,1)*5,11),10),IF(AND(VALUE(MID(AM25,7,1))&gt;=5,VALUE(MID(AM25,7,1))&lt;=8),MOD(11-MOD(0*2+MID(AM25,1,1)*3+MID(AM25,2,1)*4+MID(AM25,3,1)*5+MID(AM25,4,1)*6+MID(AM25,5,1)*7+MID(AM25,6,1)*8+MID(AM25,7,1)*9+MID(AM25,8,1)*2+MID(AM25,9,1)*3+MID(AM25,10,1)*4+MID(AM25,11,1)*5,11),10),"오류")),IF(AND(VALUE(MID(AM25,7,1))&gt;=1,VALUE(MID(AM25,7,1))&lt;=4),MOD(11-MOD(MID(AM25,1,1)*2+MID(AM25,2,1)*3+MID(AM25,3,1)*4+MID(AM25,4,1)*5+MID(AM25,5,1)*6+MID(AM25,6,1)*7+MID(AM25,7,1)*8+MID(AM25,8,1)*9+MID(AM25,9,1)*2+MID(AM25,10,1)*3+MID(AM25,11,1)*4+MID(AM25,12,1)*5,11),10),IF(AND(VALUE(MID(AM25,7,1))&gt;=5,VALUE(MID(AM25,7,1))&lt;=8),IF(LEN(CLEAN(AM25))=12,MOD(MOD(11-MOD(0*2+MID(AM25,1,1)*3+MID(AM25,2,1)*4+MID(AM25,3,1)*5+MID(AM25,4,1)*6+MID(AM25,5,1)*7+MID(AM25,6,1)*8+MID(AM25,7,1)*9+MID(AM25,8,1)*2+MID(AM25,9,1)*3+MID(AM25,10,1)*4+MID(AM25,11,1)*5,11),10)+2,10),MOD(MOD(11-MOD(MID(AM25,1,1)*2+MID(AM25,2,1)*3+MID(AM25,3,1)*4+MID(AM25,4,1)*5+MID(AM25,5,1)*6+MID(AM25,6,1)*7+MID(AM25,7,1)*8+MID(AM25,8,1)*9+MID(AM25,9,1)*2+MID(AM25,10,1)*3+MID(AM25,11,1)*4+MID(AM25,12,1)*5,11),10)+2,10)))))))</f>
        <v>#VALUE!</v>
      </c>
      <c r="AO25" s="156" t="e">
        <f>IF(INT(RIGHT(AM25,1))=AN25,"OK","주민오류")</f>
        <v>#VALUE!</v>
      </c>
      <c r="AP25" s="157" t="e">
        <f t="shared" ref="AP25" ca="1" si="10">DATEDIF(IF(OR(MID(AM25,LEN(CLEAN(AM25))-6,1)&lt;="2",MID(AM25,LEN(CLEAN(AM25))-6,1)="5",MID(AM25,LEN(CLEAN(AM25))-6,1)="6"),DATE(MID(AM25,1,2),MID(AM25,3,2),MID(AM25,5,2)),CHOOSE(14-LEN(CLEAN(AM25)), DATE(MID(AM25,1,2)+100,MID(AM25,3,2),MID(AM25,5,2)), DATE(MID(AM25,1,1)+100,MID(AM25,2,2),MID(AM25,4,2)),DATE(2000,MID(AM25,1,2),MID(AM25,3,2)),DATE(2000,MID(AM25,1,1),MID(AM25,2,2)))),TODAY(),"y")</f>
        <v>#VALUE!</v>
      </c>
      <c r="AQ25" s="158">
        <v>42004</v>
      </c>
      <c r="AR25" s="157" t="e">
        <f>DATEDIF(IF(OR(MID(AM25,LEN(CLEAN(AM25))-6,1)&lt;="2",MID(AM25,LEN(CLEAN(AM25))-6,1)="5",MID(AM25,LEN(CLEAN(AM25))-6,1)="6"),DATE(MID(AM25,1,2),MID(AM25,3,2),MID(AM25,5,2)),CHOOSE(14-LEN(CLEAN(AM25)), DATE(MID(AM25,1,2)+100,MID(AM25,3,2),MID(AM25,5,2)), DATE(MID(AM25,1,1)+100,MID(AM25,2,2),MID(AM25,4,2)),DATE(2000,MID(AM25,1,2),MID(AM25,3,2)),DATE(2000,MID(AM25,1,1),MID(AM25,2,2)))),AQ25,"y")</f>
        <v>#VALUE!</v>
      </c>
      <c r="AS25" s="156" t="e">
        <f>CHOOSE(14-LEN(CLEAN(AM25)),CHOOSE(MID(AM25,7,1),"남","여","남","여","남","여","남","여","남","여"),CHOOSE(MID(AM25,6,1),"남","여","남","여","남","여","남","여","남","여"),CHOOSE(MID(AM25,5,1),"남","여","남","여","남","여","남","여","남","여"),CHOOSE(MID(AM25,4,1),"남","여","남","여","남","여","남","여","남","여"),CHOOSE(MID(AM25,3,1),"남","여","남","여","남","여","남","여","남","여"))</f>
        <v>#VALUE!</v>
      </c>
      <c r="AT25" s="156" t="e">
        <f>CHOOSE(14-LEN(CLEAN(AM25)),MID(AM25,7,1),MID(AM25,6,1),MID(AM25,5,1),MID(AM25,4,1))</f>
        <v>#VALUE!</v>
      </c>
      <c r="AU25" s="156" t="e">
        <f>CHOOSE(AT25,"내국인","내국인","내국인","내국인","외국인","외국인","외국인","외국인")</f>
        <v>#VALUE!</v>
      </c>
      <c r="AV25" s="156" t="e">
        <f>IF(AU25="외국인","고용허가체크","")</f>
        <v>#VALUE!</v>
      </c>
      <c r="AW25" s="156" t="e">
        <f>IF(LEN(CLEAN(AM25))=12,MOD(MID(AM25,7,1)*10+MID(AM25,8,1),2),MOD(MID(AM25,8,1)*10+MID(AM25,9,1),2))</f>
        <v>#VALUE!</v>
      </c>
      <c r="AX25" s="156" t="e">
        <f>IF(AW25=0,"OK","")</f>
        <v>#VALUE!</v>
      </c>
      <c r="AY25" s="156">
        <f>LEN(CLEAN(AM25))</f>
        <v>1</v>
      </c>
      <c r="AZ25" s="159" t="e">
        <f>IF(AU25="외국인",VLOOKUP(VALUE(MID(AM25,12,1)),$M$10:$N$12,2),"")</f>
        <v>#VALUE!</v>
      </c>
    </row>
    <row r="26" spans="1:52" ht="11.25" customHeight="1" x14ac:dyDescent="0.15">
      <c r="A26" s="536"/>
      <c r="B26" s="536"/>
      <c r="C26" s="536"/>
      <c r="D26" s="536"/>
      <c r="E26" s="536"/>
      <c r="F26" s="536"/>
      <c r="G26" s="536"/>
      <c r="H26" s="536"/>
      <c r="I26" s="536"/>
      <c r="J26" s="536"/>
      <c r="K26" s="561"/>
      <c r="L26" s="561"/>
      <c r="M26" s="561"/>
      <c r="N26" s="561"/>
      <c r="O26" s="536"/>
      <c r="P26" s="536"/>
      <c r="Q26" s="536"/>
      <c r="R26" s="536"/>
      <c r="S26" s="536"/>
      <c r="T26" s="536"/>
      <c r="U26" s="536"/>
      <c r="V26" s="538"/>
      <c r="W26" s="538"/>
      <c r="X26" s="538"/>
      <c r="Y26" s="538"/>
      <c r="Z26" s="562"/>
      <c r="AA26" s="562"/>
      <c r="AB26" s="556"/>
      <c r="AC26" s="557"/>
      <c r="AD26" s="558"/>
      <c r="AE26" s="556"/>
      <c r="AF26" s="557"/>
      <c r="AG26" s="558"/>
      <c r="AH26" s="556"/>
      <c r="AI26" s="557"/>
      <c r="AJ26" s="557"/>
      <c r="AK26" s="558"/>
    </row>
    <row r="27" spans="1:52" ht="11.25" customHeight="1" x14ac:dyDescent="0.15">
      <c r="A27" s="559"/>
      <c r="B27" s="559"/>
      <c r="C27" s="559"/>
      <c r="D27" s="559"/>
      <c r="E27" s="559"/>
      <c r="F27" s="559"/>
      <c r="G27" s="559"/>
      <c r="H27" s="559"/>
      <c r="I27" s="559"/>
      <c r="J27" s="559"/>
      <c r="K27" s="560"/>
      <c r="L27" s="560"/>
      <c r="M27" s="560"/>
      <c r="N27" s="560"/>
      <c r="O27" s="559"/>
      <c r="P27" s="559"/>
      <c r="Q27" s="559"/>
      <c r="R27" s="559"/>
      <c r="S27" s="559"/>
      <c r="T27" s="547"/>
      <c r="U27" s="547"/>
      <c r="V27" s="537"/>
      <c r="W27" s="537"/>
      <c r="X27" s="537"/>
      <c r="Y27" s="537"/>
      <c r="Z27" s="562"/>
      <c r="AA27" s="562"/>
      <c r="AB27" s="537"/>
      <c r="AC27" s="537"/>
      <c r="AD27" s="537"/>
      <c r="AE27" s="537"/>
      <c r="AF27" s="537"/>
      <c r="AG27" s="537"/>
      <c r="AH27" s="537"/>
      <c r="AI27" s="537"/>
      <c r="AJ27" s="537"/>
      <c r="AK27" s="537"/>
      <c r="AM27" s="155">
        <f>K27</f>
        <v>0</v>
      </c>
      <c r="AN27" s="156" t="e">
        <f>IF(LEN(CLEAN(AM27))=10,IF(AND(VALUE(MID(AM27,4,1))&gt;=1,VALUE(MID(AM27,4,1))&lt;=4),MOD(11-MOD(0*2+0*3+0*4+MID(AM27,1,1)*5+MID(AM27,2,1)*6+MID(AM27,3,1)*7+MID(AM27,4,1)*8+MID(AM27,5,1)*9+MID(AM27,6,1)*2+MID(AM27,7,1)*3+MID(AM27,8,1)*4+MID(AM27,9,1)*5,11),10),IF(AND(VALUE(MID(AM27,4,1))&gt;=5,VALUE(MID(AM27,4,1))&lt;=8),MOD(11-MOD(0*2+0*3+0*4+MID(AM27,1,1)*5+MID(AM27,2,1)*6+MID(AM27,3,1)*7+MID(AM27,4,1)*8+MID(AM27,5,1)*9+MID(AM27,6,1)*2+MID(AM27,7,1)*3+MID(AM27,8,1)*4+MID(AM27,9,1)*5,11),10),"오류")),IF(LEN(CLEAN(AM27))=11,IF(AND(VALUE(MID(AM27,5,1))&gt;=1,VALUE(MID(AM27,5,1))&lt;=4),MOD(11-MOD(0*2+0*3+MID(AM27,1,1)*4+MID(AM27,2,1)*5+MID(AM27,3,1)*6+MID(AM27,4,1)*7+MID(AM27,5,1)*8+MID(AM27,6,1)*9+MID(AM27,7,1)*2+MID(AM27,8,1)*3+MID(AM27,9,1)*4+MID(AM27,10,1)*5,11),10),IF(AND(VALUE(MID(AM27,5,1))&gt;=5,VALUE(MID(AM27,5,1))&lt;=8),MOD(11-MOD(0*2+0*3+MID(AM27,1,1)*4+MID(AM27,2,1)*5+MID(AM27,3,1)*6+MID(AM27,4,1)*7+MID(AM27,5,1)*8+MID(AM27,6,1)*9+MID(AM27,7,1)*2+MID(AM27,8,1)*3+MID(AM27,9,1)*4+MID(AM27,10,1)*5,11),10),"오류")),IF(LEN(CLEAN(AM27))=12,IF(AND(VALUE(MID(AM27,6,1))&gt;=1,VALUE(MID(AM27,6,1))&lt;=4),MOD(11-MOD(0*2+MID(AM27,1,1)*3+MID(AM27,2,1)*4+MID(AM27,3,1)*5+MID(AM27,4,1)*6+MID(AM27,5,1)*7+MID(AM27,6,1)*8+MID(AM27,7,1)*9+MID(AM27,8,1)*2+MID(AM27,9,1)*3+MID(AM27,10,1)*4+MID(AM27,11,1)*5,11),10),IF(AND(VALUE(MID(AM27,7,1))&gt;=5,VALUE(MID(AM27,7,1))&lt;=8),MOD(11-MOD(0*2+MID(AM27,1,1)*3+MID(AM27,2,1)*4+MID(AM27,3,1)*5+MID(AM27,4,1)*6+MID(AM27,5,1)*7+MID(AM27,6,1)*8+MID(AM27,7,1)*9+MID(AM27,8,1)*2+MID(AM27,9,1)*3+MID(AM27,10,1)*4+MID(AM27,11,1)*5,11),10),"오류")),IF(AND(VALUE(MID(AM27,7,1))&gt;=1,VALUE(MID(AM27,7,1))&lt;=4),MOD(11-MOD(MID(AM27,1,1)*2+MID(AM27,2,1)*3+MID(AM27,3,1)*4+MID(AM27,4,1)*5+MID(AM27,5,1)*6+MID(AM27,6,1)*7+MID(AM27,7,1)*8+MID(AM27,8,1)*9+MID(AM27,9,1)*2+MID(AM27,10,1)*3+MID(AM27,11,1)*4+MID(AM27,12,1)*5,11),10),IF(AND(VALUE(MID(AM27,7,1))&gt;=5,VALUE(MID(AM27,7,1))&lt;=8),IF(LEN(CLEAN(AM27))=12,MOD(MOD(11-MOD(0*2+MID(AM27,1,1)*3+MID(AM27,2,1)*4+MID(AM27,3,1)*5+MID(AM27,4,1)*6+MID(AM27,5,1)*7+MID(AM27,6,1)*8+MID(AM27,7,1)*9+MID(AM27,8,1)*2+MID(AM27,9,1)*3+MID(AM27,10,1)*4+MID(AM27,11,1)*5,11),10)+2,10),MOD(MOD(11-MOD(MID(AM27,1,1)*2+MID(AM27,2,1)*3+MID(AM27,3,1)*4+MID(AM27,4,1)*5+MID(AM27,5,1)*6+MID(AM27,6,1)*7+MID(AM27,7,1)*8+MID(AM27,8,1)*9+MID(AM27,9,1)*2+MID(AM27,10,1)*3+MID(AM27,11,1)*4+MID(AM27,12,1)*5,11),10)+2,10)))))))</f>
        <v>#VALUE!</v>
      </c>
      <c r="AO27" s="156" t="e">
        <f>IF(INT(RIGHT(AM27,1))=AN27,"OK","주민오류")</f>
        <v>#VALUE!</v>
      </c>
      <c r="AP27" s="157" t="e">
        <f t="shared" ref="AP27" ca="1" si="11">DATEDIF(IF(OR(MID(AM27,LEN(CLEAN(AM27))-6,1)&lt;="2",MID(AM27,LEN(CLEAN(AM27))-6,1)="5",MID(AM27,LEN(CLEAN(AM27))-6,1)="6"),DATE(MID(AM27,1,2),MID(AM27,3,2),MID(AM27,5,2)),CHOOSE(14-LEN(CLEAN(AM27)), DATE(MID(AM27,1,2)+100,MID(AM27,3,2),MID(AM27,5,2)), DATE(MID(AM27,1,1)+100,MID(AM27,2,2),MID(AM27,4,2)),DATE(2000,MID(AM27,1,2),MID(AM27,3,2)),DATE(2000,MID(AM27,1,1),MID(AM27,2,2)))),TODAY(),"y")</f>
        <v>#VALUE!</v>
      </c>
      <c r="AQ27" s="158">
        <v>42004</v>
      </c>
      <c r="AR27" s="157" t="e">
        <f>DATEDIF(IF(OR(MID(AM27,LEN(CLEAN(AM27))-6,1)&lt;="2",MID(AM27,LEN(CLEAN(AM27))-6,1)="5",MID(AM27,LEN(CLEAN(AM27))-6,1)="6"),DATE(MID(AM27,1,2),MID(AM27,3,2),MID(AM27,5,2)),CHOOSE(14-LEN(CLEAN(AM27)), DATE(MID(AM27,1,2)+100,MID(AM27,3,2),MID(AM27,5,2)), DATE(MID(AM27,1,1)+100,MID(AM27,2,2),MID(AM27,4,2)),DATE(2000,MID(AM27,1,2),MID(AM27,3,2)),DATE(2000,MID(AM27,1,1),MID(AM27,2,2)))),AQ27,"y")</f>
        <v>#VALUE!</v>
      </c>
      <c r="AS27" s="156" t="e">
        <f>CHOOSE(14-LEN(CLEAN(AM27)),CHOOSE(MID(AM27,7,1),"남","여","남","여","남","여","남","여","남","여"),CHOOSE(MID(AM27,6,1),"남","여","남","여","남","여","남","여","남","여"),CHOOSE(MID(AM27,5,1),"남","여","남","여","남","여","남","여","남","여"),CHOOSE(MID(AM27,4,1),"남","여","남","여","남","여","남","여","남","여"),CHOOSE(MID(AM27,3,1),"남","여","남","여","남","여","남","여","남","여"))</f>
        <v>#VALUE!</v>
      </c>
      <c r="AT27" s="156" t="e">
        <f>CHOOSE(14-LEN(CLEAN(AM27)),MID(AM27,7,1),MID(AM27,6,1),MID(AM27,5,1),MID(AM27,4,1))</f>
        <v>#VALUE!</v>
      </c>
      <c r="AU27" s="156" t="e">
        <f>CHOOSE(AT27,"내국인","내국인","내국인","내국인","외국인","외국인","외국인","외국인")</f>
        <v>#VALUE!</v>
      </c>
      <c r="AV27" s="156" t="e">
        <f>IF(AU27="외국인","고용허가체크","")</f>
        <v>#VALUE!</v>
      </c>
      <c r="AW27" s="156" t="e">
        <f>IF(LEN(CLEAN(AM27))=12,MOD(MID(AM27,7,1)*10+MID(AM27,8,1),2),MOD(MID(AM27,8,1)*10+MID(AM27,9,1),2))</f>
        <v>#VALUE!</v>
      </c>
      <c r="AX27" s="156" t="e">
        <f>IF(AW27=0,"OK","")</f>
        <v>#VALUE!</v>
      </c>
      <c r="AY27" s="156">
        <f>LEN(CLEAN(AM27))</f>
        <v>1</v>
      </c>
      <c r="AZ27" s="159" t="e">
        <f>IF(AU27="외국인",VLOOKUP(VALUE(MID(AM27,12,1)),$M$10:$N$12,2),"")</f>
        <v>#VALUE!</v>
      </c>
    </row>
    <row r="28" spans="1:52" ht="11.25" customHeight="1" x14ac:dyDescent="0.15">
      <c r="A28" s="536"/>
      <c r="B28" s="536"/>
      <c r="C28" s="536"/>
      <c r="D28" s="536"/>
      <c r="E28" s="536"/>
      <c r="F28" s="536"/>
      <c r="G28" s="536"/>
      <c r="H28" s="536"/>
      <c r="I28" s="536"/>
      <c r="J28" s="536"/>
      <c r="K28" s="561"/>
      <c r="L28" s="561"/>
      <c r="M28" s="561"/>
      <c r="N28" s="561"/>
      <c r="O28" s="536"/>
      <c r="P28" s="536"/>
      <c r="Q28" s="536"/>
      <c r="R28" s="536"/>
      <c r="S28" s="536"/>
      <c r="T28" s="536"/>
      <c r="U28" s="536"/>
      <c r="V28" s="538"/>
      <c r="W28" s="538"/>
      <c r="X28" s="538"/>
      <c r="Y28" s="538"/>
      <c r="Z28" s="562"/>
      <c r="AA28" s="562"/>
      <c r="AB28" s="556"/>
      <c r="AC28" s="557"/>
      <c r="AD28" s="558"/>
      <c r="AE28" s="556"/>
      <c r="AF28" s="557"/>
      <c r="AG28" s="558"/>
      <c r="AH28" s="556"/>
      <c r="AI28" s="557"/>
      <c r="AJ28" s="557"/>
      <c r="AK28" s="558"/>
    </row>
    <row r="29" spans="1:52" ht="11.25" customHeight="1" x14ac:dyDescent="0.15">
      <c r="A29" s="559"/>
      <c r="B29" s="559"/>
      <c r="C29" s="559"/>
      <c r="D29" s="559"/>
      <c r="E29" s="559"/>
      <c r="F29" s="559"/>
      <c r="G29" s="559"/>
      <c r="H29" s="559"/>
      <c r="I29" s="559"/>
      <c r="J29" s="559"/>
      <c r="K29" s="560"/>
      <c r="L29" s="560"/>
      <c r="M29" s="560"/>
      <c r="N29" s="560"/>
      <c r="O29" s="559"/>
      <c r="P29" s="559"/>
      <c r="Q29" s="559"/>
      <c r="R29" s="559"/>
      <c r="S29" s="559"/>
      <c r="T29" s="547"/>
      <c r="U29" s="547"/>
      <c r="V29" s="537"/>
      <c r="W29" s="537"/>
      <c r="X29" s="537"/>
      <c r="Y29" s="537"/>
      <c r="Z29" s="562"/>
      <c r="AA29" s="562"/>
      <c r="AB29" s="537"/>
      <c r="AC29" s="537"/>
      <c r="AD29" s="537"/>
      <c r="AE29" s="537"/>
      <c r="AF29" s="537"/>
      <c r="AG29" s="537"/>
      <c r="AH29" s="537"/>
      <c r="AI29" s="537"/>
      <c r="AJ29" s="537"/>
      <c r="AK29" s="537"/>
      <c r="AM29" s="155">
        <f>K29</f>
        <v>0</v>
      </c>
      <c r="AN29" s="156" t="e">
        <f>IF(LEN(CLEAN(AM29))=10,IF(AND(VALUE(MID(AM29,4,1))&gt;=1,VALUE(MID(AM29,4,1))&lt;=4),MOD(11-MOD(0*2+0*3+0*4+MID(AM29,1,1)*5+MID(AM29,2,1)*6+MID(AM29,3,1)*7+MID(AM29,4,1)*8+MID(AM29,5,1)*9+MID(AM29,6,1)*2+MID(AM29,7,1)*3+MID(AM29,8,1)*4+MID(AM29,9,1)*5,11),10),IF(AND(VALUE(MID(AM29,4,1))&gt;=5,VALUE(MID(AM29,4,1))&lt;=8),MOD(11-MOD(0*2+0*3+0*4+MID(AM29,1,1)*5+MID(AM29,2,1)*6+MID(AM29,3,1)*7+MID(AM29,4,1)*8+MID(AM29,5,1)*9+MID(AM29,6,1)*2+MID(AM29,7,1)*3+MID(AM29,8,1)*4+MID(AM29,9,1)*5,11),10),"오류")),IF(LEN(CLEAN(AM29))=11,IF(AND(VALUE(MID(AM29,5,1))&gt;=1,VALUE(MID(AM29,5,1))&lt;=4),MOD(11-MOD(0*2+0*3+MID(AM29,1,1)*4+MID(AM29,2,1)*5+MID(AM29,3,1)*6+MID(AM29,4,1)*7+MID(AM29,5,1)*8+MID(AM29,6,1)*9+MID(AM29,7,1)*2+MID(AM29,8,1)*3+MID(AM29,9,1)*4+MID(AM29,10,1)*5,11),10),IF(AND(VALUE(MID(AM29,5,1))&gt;=5,VALUE(MID(AM29,5,1))&lt;=8),MOD(11-MOD(0*2+0*3+MID(AM29,1,1)*4+MID(AM29,2,1)*5+MID(AM29,3,1)*6+MID(AM29,4,1)*7+MID(AM29,5,1)*8+MID(AM29,6,1)*9+MID(AM29,7,1)*2+MID(AM29,8,1)*3+MID(AM29,9,1)*4+MID(AM29,10,1)*5,11),10),"오류")),IF(LEN(CLEAN(AM29))=12,IF(AND(VALUE(MID(AM29,6,1))&gt;=1,VALUE(MID(AM29,6,1))&lt;=4),MOD(11-MOD(0*2+MID(AM29,1,1)*3+MID(AM29,2,1)*4+MID(AM29,3,1)*5+MID(AM29,4,1)*6+MID(AM29,5,1)*7+MID(AM29,6,1)*8+MID(AM29,7,1)*9+MID(AM29,8,1)*2+MID(AM29,9,1)*3+MID(AM29,10,1)*4+MID(AM29,11,1)*5,11),10),IF(AND(VALUE(MID(AM29,7,1))&gt;=5,VALUE(MID(AM29,7,1))&lt;=8),MOD(11-MOD(0*2+MID(AM29,1,1)*3+MID(AM29,2,1)*4+MID(AM29,3,1)*5+MID(AM29,4,1)*6+MID(AM29,5,1)*7+MID(AM29,6,1)*8+MID(AM29,7,1)*9+MID(AM29,8,1)*2+MID(AM29,9,1)*3+MID(AM29,10,1)*4+MID(AM29,11,1)*5,11),10),"오류")),IF(AND(VALUE(MID(AM29,7,1))&gt;=1,VALUE(MID(AM29,7,1))&lt;=4),MOD(11-MOD(MID(AM29,1,1)*2+MID(AM29,2,1)*3+MID(AM29,3,1)*4+MID(AM29,4,1)*5+MID(AM29,5,1)*6+MID(AM29,6,1)*7+MID(AM29,7,1)*8+MID(AM29,8,1)*9+MID(AM29,9,1)*2+MID(AM29,10,1)*3+MID(AM29,11,1)*4+MID(AM29,12,1)*5,11),10),IF(AND(VALUE(MID(AM29,7,1))&gt;=5,VALUE(MID(AM29,7,1))&lt;=8),IF(LEN(CLEAN(AM29))=12,MOD(MOD(11-MOD(0*2+MID(AM29,1,1)*3+MID(AM29,2,1)*4+MID(AM29,3,1)*5+MID(AM29,4,1)*6+MID(AM29,5,1)*7+MID(AM29,6,1)*8+MID(AM29,7,1)*9+MID(AM29,8,1)*2+MID(AM29,9,1)*3+MID(AM29,10,1)*4+MID(AM29,11,1)*5,11),10)+2,10),MOD(MOD(11-MOD(MID(AM29,1,1)*2+MID(AM29,2,1)*3+MID(AM29,3,1)*4+MID(AM29,4,1)*5+MID(AM29,5,1)*6+MID(AM29,6,1)*7+MID(AM29,7,1)*8+MID(AM29,8,1)*9+MID(AM29,9,1)*2+MID(AM29,10,1)*3+MID(AM29,11,1)*4+MID(AM29,12,1)*5,11),10)+2,10)))))))</f>
        <v>#VALUE!</v>
      </c>
      <c r="AO29" s="156" t="e">
        <f>IF(INT(RIGHT(AM29,1))=AN29,"OK","주민오류")</f>
        <v>#VALUE!</v>
      </c>
      <c r="AP29" s="157" t="e">
        <f t="shared" ref="AP29" ca="1" si="12">DATEDIF(IF(OR(MID(AM29,LEN(CLEAN(AM29))-6,1)&lt;="2",MID(AM29,LEN(CLEAN(AM29))-6,1)="5",MID(AM29,LEN(CLEAN(AM29))-6,1)="6"),DATE(MID(AM29,1,2),MID(AM29,3,2),MID(AM29,5,2)),CHOOSE(14-LEN(CLEAN(AM29)), DATE(MID(AM29,1,2)+100,MID(AM29,3,2),MID(AM29,5,2)), DATE(MID(AM29,1,1)+100,MID(AM29,2,2),MID(AM29,4,2)),DATE(2000,MID(AM29,1,2),MID(AM29,3,2)),DATE(2000,MID(AM29,1,1),MID(AM29,2,2)))),TODAY(),"y")</f>
        <v>#VALUE!</v>
      </c>
      <c r="AQ29" s="158">
        <v>42004</v>
      </c>
      <c r="AR29" s="157" t="e">
        <f>DATEDIF(IF(OR(MID(AM29,LEN(CLEAN(AM29))-6,1)&lt;="2",MID(AM29,LEN(CLEAN(AM29))-6,1)="5",MID(AM29,LEN(CLEAN(AM29))-6,1)="6"),DATE(MID(AM29,1,2),MID(AM29,3,2),MID(AM29,5,2)),CHOOSE(14-LEN(CLEAN(AM29)), DATE(MID(AM29,1,2)+100,MID(AM29,3,2),MID(AM29,5,2)), DATE(MID(AM29,1,1)+100,MID(AM29,2,2),MID(AM29,4,2)),DATE(2000,MID(AM29,1,2),MID(AM29,3,2)),DATE(2000,MID(AM29,1,1),MID(AM29,2,2)))),AQ29,"y")</f>
        <v>#VALUE!</v>
      </c>
      <c r="AS29" s="156" t="e">
        <f>CHOOSE(14-LEN(CLEAN(AM29)),CHOOSE(MID(AM29,7,1),"남","여","남","여","남","여","남","여","남","여"),CHOOSE(MID(AM29,6,1),"남","여","남","여","남","여","남","여","남","여"),CHOOSE(MID(AM29,5,1),"남","여","남","여","남","여","남","여","남","여"),CHOOSE(MID(AM29,4,1),"남","여","남","여","남","여","남","여","남","여"),CHOOSE(MID(AM29,3,1),"남","여","남","여","남","여","남","여","남","여"))</f>
        <v>#VALUE!</v>
      </c>
      <c r="AT29" s="156" t="e">
        <f>CHOOSE(14-LEN(CLEAN(AM29)),MID(AM29,7,1),MID(AM29,6,1),MID(AM29,5,1),MID(AM29,4,1))</f>
        <v>#VALUE!</v>
      </c>
      <c r="AU29" s="156" t="e">
        <f>CHOOSE(AT29,"내국인","내국인","내국인","내국인","외국인","외국인","외국인","외국인")</f>
        <v>#VALUE!</v>
      </c>
      <c r="AV29" s="156" t="e">
        <f>IF(AU29="외국인","고용허가체크","")</f>
        <v>#VALUE!</v>
      </c>
      <c r="AW29" s="156" t="e">
        <f>IF(LEN(CLEAN(AM29))=12,MOD(MID(AM29,7,1)*10+MID(AM29,8,1),2),MOD(MID(AM29,8,1)*10+MID(AM29,9,1),2))</f>
        <v>#VALUE!</v>
      </c>
      <c r="AX29" s="156" t="e">
        <f>IF(AW29=0,"OK","")</f>
        <v>#VALUE!</v>
      </c>
      <c r="AY29" s="156">
        <f>LEN(CLEAN(AM29))</f>
        <v>1</v>
      </c>
      <c r="AZ29" s="159" t="e">
        <f>IF(AU29="외국인",VLOOKUP(VALUE(MID(AM29,12,1)),$M$10:$N$12,2),"")</f>
        <v>#VALUE!</v>
      </c>
    </row>
    <row r="30" spans="1:52" ht="11.25" customHeight="1" x14ac:dyDescent="0.15">
      <c r="A30" s="536"/>
      <c r="B30" s="536"/>
      <c r="C30" s="536"/>
      <c r="D30" s="536"/>
      <c r="E30" s="536"/>
      <c r="F30" s="536"/>
      <c r="G30" s="536"/>
      <c r="H30" s="536"/>
      <c r="I30" s="536"/>
      <c r="J30" s="536"/>
      <c r="K30" s="561"/>
      <c r="L30" s="561"/>
      <c r="M30" s="561"/>
      <c r="N30" s="561"/>
      <c r="O30" s="536"/>
      <c r="P30" s="536"/>
      <c r="Q30" s="536"/>
      <c r="R30" s="536"/>
      <c r="S30" s="536"/>
      <c r="T30" s="536"/>
      <c r="U30" s="536"/>
      <c r="V30" s="538"/>
      <c r="W30" s="538"/>
      <c r="X30" s="538"/>
      <c r="Y30" s="538"/>
      <c r="Z30" s="562"/>
      <c r="AA30" s="562"/>
      <c r="AB30" s="556"/>
      <c r="AC30" s="557"/>
      <c r="AD30" s="558"/>
      <c r="AE30" s="556"/>
      <c r="AF30" s="557"/>
      <c r="AG30" s="558"/>
      <c r="AH30" s="556"/>
      <c r="AI30" s="557"/>
      <c r="AJ30" s="557"/>
      <c r="AK30" s="558"/>
    </row>
    <row r="31" spans="1:52" ht="11.25" customHeight="1" x14ac:dyDescent="0.15">
      <c r="A31" s="559"/>
      <c r="B31" s="559"/>
      <c r="C31" s="559"/>
      <c r="D31" s="559"/>
      <c r="E31" s="559"/>
      <c r="F31" s="559"/>
      <c r="G31" s="559"/>
      <c r="H31" s="559"/>
      <c r="I31" s="559"/>
      <c r="J31" s="559"/>
      <c r="K31" s="560"/>
      <c r="L31" s="560"/>
      <c r="M31" s="560"/>
      <c r="N31" s="560"/>
      <c r="O31" s="559"/>
      <c r="P31" s="559"/>
      <c r="Q31" s="559"/>
      <c r="R31" s="559"/>
      <c r="S31" s="559"/>
      <c r="T31" s="547"/>
      <c r="U31" s="547"/>
      <c r="V31" s="537"/>
      <c r="W31" s="537"/>
      <c r="X31" s="537"/>
      <c r="Y31" s="537"/>
      <c r="Z31" s="562"/>
      <c r="AA31" s="562"/>
      <c r="AB31" s="537"/>
      <c r="AC31" s="537"/>
      <c r="AD31" s="537"/>
      <c r="AE31" s="537"/>
      <c r="AF31" s="537"/>
      <c r="AG31" s="537"/>
      <c r="AH31" s="537"/>
      <c r="AI31" s="537"/>
      <c r="AJ31" s="537"/>
      <c r="AK31" s="537"/>
      <c r="AM31" s="155">
        <f>K31</f>
        <v>0</v>
      </c>
      <c r="AN31" s="156" t="e">
        <f>IF(LEN(CLEAN(AM31))=10,IF(AND(VALUE(MID(AM31,4,1))&gt;=1,VALUE(MID(AM31,4,1))&lt;=4),MOD(11-MOD(0*2+0*3+0*4+MID(AM31,1,1)*5+MID(AM31,2,1)*6+MID(AM31,3,1)*7+MID(AM31,4,1)*8+MID(AM31,5,1)*9+MID(AM31,6,1)*2+MID(AM31,7,1)*3+MID(AM31,8,1)*4+MID(AM31,9,1)*5,11),10),IF(AND(VALUE(MID(AM31,4,1))&gt;=5,VALUE(MID(AM31,4,1))&lt;=8),MOD(11-MOD(0*2+0*3+0*4+MID(AM31,1,1)*5+MID(AM31,2,1)*6+MID(AM31,3,1)*7+MID(AM31,4,1)*8+MID(AM31,5,1)*9+MID(AM31,6,1)*2+MID(AM31,7,1)*3+MID(AM31,8,1)*4+MID(AM31,9,1)*5,11),10),"오류")),IF(LEN(CLEAN(AM31))=11,IF(AND(VALUE(MID(AM31,5,1))&gt;=1,VALUE(MID(AM31,5,1))&lt;=4),MOD(11-MOD(0*2+0*3+MID(AM31,1,1)*4+MID(AM31,2,1)*5+MID(AM31,3,1)*6+MID(AM31,4,1)*7+MID(AM31,5,1)*8+MID(AM31,6,1)*9+MID(AM31,7,1)*2+MID(AM31,8,1)*3+MID(AM31,9,1)*4+MID(AM31,10,1)*5,11),10),IF(AND(VALUE(MID(AM31,5,1))&gt;=5,VALUE(MID(AM31,5,1))&lt;=8),MOD(11-MOD(0*2+0*3+MID(AM31,1,1)*4+MID(AM31,2,1)*5+MID(AM31,3,1)*6+MID(AM31,4,1)*7+MID(AM31,5,1)*8+MID(AM31,6,1)*9+MID(AM31,7,1)*2+MID(AM31,8,1)*3+MID(AM31,9,1)*4+MID(AM31,10,1)*5,11),10),"오류")),IF(LEN(CLEAN(AM31))=12,IF(AND(VALUE(MID(AM31,6,1))&gt;=1,VALUE(MID(AM31,6,1))&lt;=4),MOD(11-MOD(0*2+MID(AM31,1,1)*3+MID(AM31,2,1)*4+MID(AM31,3,1)*5+MID(AM31,4,1)*6+MID(AM31,5,1)*7+MID(AM31,6,1)*8+MID(AM31,7,1)*9+MID(AM31,8,1)*2+MID(AM31,9,1)*3+MID(AM31,10,1)*4+MID(AM31,11,1)*5,11),10),IF(AND(VALUE(MID(AM31,7,1))&gt;=5,VALUE(MID(AM31,7,1))&lt;=8),MOD(11-MOD(0*2+MID(AM31,1,1)*3+MID(AM31,2,1)*4+MID(AM31,3,1)*5+MID(AM31,4,1)*6+MID(AM31,5,1)*7+MID(AM31,6,1)*8+MID(AM31,7,1)*9+MID(AM31,8,1)*2+MID(AM31,9,1)*3+MID(AM31,10,1)*4+MID(AM31,11,1)*5,11),10),"오류")),IF(AND(VALUE(MID(AM31,7,1))&gt;=1,VALUE(MID(AM31,7,1))&lt;=4),MOD(11-MOD(MID(AM31,1,1)*2+MID(AM31,2,1)*3+MID(AM31,3,1)*4+MID(AM31,4,1)*5+MID(AM31,5,1)*6+MID(AM31,6,1)*7+MID(AM31,7,1)*8+MID(AM31,8,1)*9+MID(AM31,9,1)*2+MID(AM31,10,1)*3+MID(AM31,11,1)*4+MID(AM31,12,1)*5,11),10),IF(AND(VALUE(MID(AM31,7,1))&gt;=5,VALUE(MID(AM31,7,1))&lt;=8),IF(LEN(CLEAN(AM31))=12,MOD(MOD(11-MOD(0*2+MID(AM31,1,1)*3+MID(AM31,2,1)*4+MID(AM31,3,1)*5+MID(AM31,4,1)*6+MID(AM31,5,1)*7+MID(AM31,6,1)*8+MID(AM31,7,1)*9+MID(AM31,8,1)*2+MID(AM31,9,1)*3+MID(AM31,10,1)*4+MID(AM31,11,1)*5,11),10)+2,10),MOD(MOD(11-MOD(MID(AM31,1,1)*2+MID(AM31,2,1)*3+MID(AM31,3,1)*4+MID(AM31,4,1)*5+MID(AM31,5,1)*6+MID(AM31,6,1)*7+MID(AM31,7,1)*8+MID(AM31,8,1)*9+MID(AM31,9,1)*2+MID(AM31,10,1)*3+MID(AM31,11,1)*4+MID(AM31,12,1)*5,11),10)+2,10)))))))</f>
        <v>#VALUE!</v>
      </c>
      <c r="AO31" s="156" t="e">
        <f>IF(INT(RIGHT(AM31,1))=AN31,"OK","주민오류")</f>
        <v>#VALUE!</v>
      </c>
      <c r="AP31" s="157" t="e">
        <f t="shared" ref="AP31" ca="1" si="13">DATEDIF(IF(OR(MID(AM31,LEN(CLEAN(AM31))-6,1)&lt;="2",MID(AM31,LEN(CLEAN(AM31))-6,1)="5",MID(AM31,LEN(CLEAN(AM31))-6,1)="6"),DATE(MID(AM31,1,2),MID(AM31,3,2),MID(AM31,5,2)),CHOOSE(14-LEN(CLEAN(AM31)), DATE(MID(AM31,1,2)+100,MID(AM31,3,2),MID(AM31,5,2)), DATE(MID(AM31,1,1)+100,MID(AM31,2,2),MID(AM31,4,2)),DATE(2000,MID(AM31,1,2),MID(AM31,3,2)),DATE(2000,MID(AM31,1,1),MID(AM31,2,2)))),TODAY(),"y")</f>
        <v>#VALUE!</v>
      </c>
      <c r="AQ31" s="158">
        <v>42004</v>
      </c>
      <c r="AR31" s="157" t="e">
        <f>DATEDIF(IF(OR(MID(AM31,LEN(CLEAN(AM31))-6,1)&lt;="2",MID(AM31,LEN(CLEAN(AM31))-6,1)="5",MID(AM31,LEN(CLEAN(AM31))-6,1)="6"),DATE(MID(AM31,1,2),MID(AM31,3,2),MID(AM31,5,2)),CHOOSE(14-LEN(CLEAN(AM31)), DATE(MID(AM31,1,2)+100,MID(AM31,3,2),MID(AM31,5,2)), DATE(MID(AM31,1,1)+100,MID(AM31,2,2),MID(AM31,4,2)),DATE(2000,MID(AM31,1,2),MID(AM31,3,2)),DATE(2000,MID(AM31,1,1),MID(AM31,2,2)))),AQ31,"y")</f>
        <v>#VALUE!</v>
      </c>
      <c r="AS31" s="156" t="e">
        <f>CHOOSE(14-LEN(CLEAN(AM31)),CHOOSE(MID(AM31,7,1),"남","여","남","여","남","여","남","여","남","여"),CHOOSE(MID(AM31,6,1),"남","여","남","여","남","여","남","여","남","여"),CHOOSE(MID(AM31,5,1),"남","여","남","여","남","여","남","여","남","여"),CHOOSE(MID(AM31,4,1),"남","여","남","여","남","여","남","여","남","여"),CHOOSE(MID(AM31,3,1),"남","여","남","여","남","여","남","여","남","여"))</f>
        <v>#VALUE!</v>
      </c>
      <c r="AT31" s="156" t="e">
        <f>CHOOSE(14-LEN(CLEAN(AM31)),MID(AM31,7,1),MID(AM31,6,1),MID(AM31,5,1),MID(AM31,4,1))</f>
        <v>#VALUE!</v>
      </c>
      <c r="AU31" s="156" t="e">
        <f>CHOOSE(AT31,"내국인","내국인","내국인","내국인","외국인","외국인","외국인","외국인")</f>
        <v>#VALUE!</v>
      </c>
      <c r="AV31" s="156" t="e">
        <f>IF(AU31="외국인","고용허가체크","")</f>
        <v>#VALUE!</v>
      </c>
      <c r="AW31" s="156" t="e">
        <f>IF(LEN(CLEAN(AM31))=12,MOD(MID(AM31,7,1)*10+MID(AM31,8,1),2),MOD(MID(AM31,8,1)*10+MID(AM31,9,1),2))</f>
        <v>#VALUE!</v>
      </c>
      <c r="AX31" s="156" t="e">
        <f>IF(AW31=0,"OK","")</f>
        <v>#VALUE!</v>
      </c>
      <c r="AY31" s="156">
        <f>LEN(CLEAN(AM31))</f>
        <v>1</v>
      </c>
      <c r="AZ31" s="159" t="e">
        <f>IF(AU31="외국인",VLOOKUP(VALUE(MID(AM31,12,1)),$M$10:$N$12,2),"")</f>
        <v>#VALUE!</v>
      </c>
    </row>
    <row r="32" spans="1:52" ht="11.25" customHeight="1" x14ac:dyDescent="0.15">
      <c r="A32" s="536"/>
      <c r="B32" s="536"/>
      <c r="C32" s="536"/>
      <c r="D32" s="536"/>
      <c r="E32" s="536"/>
      <c r="F32" s="536"/>
      <c r="G32" s="536"/>
      <c r="H32" s="536"/>
      <c r="I32" s="536"/>
      <c r="J32" s="536"/>
      <c r="K32" s="561"/>
      <c r="L32" s="561"/>
      <c r="M32" s="561"/>
      <c r="N32" s="561"/>
      <c r="O32" s="536"/>
      <c r="P32" s="536"/>
      <c r="Q32" s="536"/>
      <c r="R32" s="536"/>
      <c r="S32" s="536"/>
      <c r="T32" s="536"/>
      <c r="U32" s="536"/>
      <c r="V32" s="538"/>
      <c r="W32" s="538"/>
      <c r="X32" s="538"/>
      <c r="Y32" s="538"/>
      <c r="Z32" s="562"/>
      <c r="AA32" s="562"/>
      <c r="AB32" s="556"/>
      <c r="AC32" s="557"/>
      <c r="AD32" s="558"/>
      <c r="AE32" s="556"/>
      <c r="AF32" s="557"/>
      <c r="AG32" s="558"/>
      <c r="AH32" s="556"/>
      <c r="AI32" s="557"/>
      <c r="AJ32" s="557"/>
      <c r="AK32" s="558"/>
    </row>
    <row r="33" spans="1:53" ht="11.25" customHeight="1" x14ac:dyDescent="0.15">
      <c r="A33" s="559"/>
      <c r="B33" s="559"/>
      <c r="C33" s="559"/>
      <c r="D33" s="559"/>
      <c r="E33" s="559"/>
      <c r="F33" s="559"/>
      <c r="G33" s="559"/>
      <c r="H33" s="559"/>
      <c r="I33" s="559"/>
      <c r="J33" s="559"/>
      <c r="K33" s="560"/>
      <c r="L33" s="560"/>
      <c r="M33" s="560"/>
      <c r="N33" s="560"/>
      <c r="O33" s="559"/>
      <c r="P33" s="559"/>
      <c r="Q33" s="559"/>
      <c r="R33" s="559"/>
      <c r="S33" s="559"/>
      <c r="T33" s="547"/>
      <c r="U33" s="547"/>
      <c r="V33" s="537"/>
      <c r="W33" s="537"/>
      <c r="X33" s="537"/>
      <c r="Y33" s="537"/>
      <c r="Z33" s="562"/>
      <c r="AA33" s="562"/>
      <c r="AB33" s="537"/>
      <c r="AC33" s="537"/>
      <c r="AD33" s="537"/>
      <c r="AE33" s="537"/>
      <c r="AF33" s="537"/>
      <c r="AG33" s="537"/>
      <c r="AH33" s="537"/>
      <c r="AI33" s="537"/>
      <c r="AJ33" s="537"/>
      <c r="AK33" s="537"/>
      <c r="AM33" s="155">
        <f>K33</f>
        <v>0</v>
      </c>
      <c r="AN33" s="156" t="e">
        <f>IF(LEN(CLEAN(AM33))=10,IF(AND(VALUE(MID(AM33,4,1))&gt;=1,VALUE(MID(AM33,4,1))&lt;=4),MOD(11-MOD(0*2+0*3+0*4+MID(AM33,1,1)*5+MID(AM33,2,1)*6+MID(AM33,3,1)*7+MID(AM33,4,1)*8+MID(AM33,5,1)*9+MID(AM33,6,1)*2+MID(AM33,7,1)*3+MID(AM33,8,1)*4+MID(AM33,9,1)*5,11),10),IF(AND(VALUE(MID(AM33,4,1))&gt;=5,VALUE(MID(AM33,4,1))&lt;=8),MOD(11-MOD(0*2+0*3+0*4+MID(AM33,1,1)*5+MID(AM33,2,1)*6+MID(AM33,3,1)*7+MID(AM33,4,1)*8+MID(AM33,5,1)*9+MID(AM33,6,1)*2+MID(AM33,7,1)*3+MID(AM33,8,1)*4+MID(AM33,9,1)*5,11),10),"오류")),IF(LEN(CLEAN(AM33))=11,IF(AND(VALUE(MID(AM33,5,1))&gt;=1,VALUE(MID(AM33,5,1))&lt;=4),MOD(11-MOD(0*2+0*3+MID(AM33,1,1)*4+MID(AM33,2,1)*5+MID(AM33,3,1)*6+MID(AM33,4,1)*7+MID(AM33,5,1)*8+MID(AM33,6,1)*9+MID(AM33,7,1)*2+MID(AM33,8,1)*3+MID(AM33,9,1)*4+MID(AM33,10,1)*5,11),10),IF(AND(VALUE(MID(AM33,5,1))&gt;=5,VALUE(MID(AM33,5,1))&lt;=8),MOD(11-MOD(0*2+0*3+MID(AM33,1,1)*4+MID(AM33,2,1)*5+MID(AM33,3,1)*6+MID(AM33,4,1)*7+MID(AM33,5,1)*8+MID(AM33,6,1)*9+MID(AM33,7,1)*2+MID(AM33,8,1)*3+MID(AM33,9,1)*4+MID(AM33,10,1)*5,11),10),"오류")),IF(LEN(CLEAN(AM33))=12,IF(AND(VALUE(MID(AM33,6,1))&gt;=1,VALUE(MID(AM33,6,1))&lt;=4),MOD(11-MOD(0*2+MID(AM33,1,1)*3+MID(AM33,2,1)*4+MID(AM33,3,1)*5+MID(AM33,4,1)*6+MID(AM33,5,1)*7+MID(AM33,6,1)*8+MID(AM33,7,1)*9+MID(AM33,8,1)*2+MID(AM33,9,1)*3+MID(AM33,10,1)*4+MID(AM33,11,1)*5,11),10),IF(AND(VALUE(MID(AM33,7,1))&gt;=5,VALUE(MID(AM33,7,1))&lt;=8),MOD(11-MOD(0*2+MID(AM33,1,1)*3+MID(AM33,2,1)*4+MID(AM33,3,1)*5+MID(AM33,4,1)*6+MID(AM33,5,1)*7+MID(AM33,6,1)*8+MID(AM33,7,1)*9+MID(AM33,8,1)*2+MID(AM33,9,1)*3+MID(AM33,10,1)*4+MID(AM33,11,1)*5,11),10),"오류")),IF(AND(VALUE(MID(AM33,7,1))&gt;=1,VALUE(MID(AM33,7,1))&lt;=4),MOD(11-MOD(MID(AM33,1,1)*2+MID(AM33,2,1)*3+MID(AM33,3,1)*4+MID(AM33,4,1)*5+MID(AM33,5,1)*6+MID(AM33,6,1)*7+MID(AM33,7,1)*8+MID(AM33,8,1)*9+MID(AM33,9,1)*2+MID(AM33,10,1)*3+MID(AM33,11,1)*4+MID(AM33,12,1)*5,11),10),IF(AND(VALUE(MID(AM33,7,1))&gt;=5,VALUE(MID(AM33,7,1))&lt;=8),IF(LEN(CLEAN(AM33))=12,MOD(MOD(11-MOD(0*2+MID(AM33,1,1)*3+MID(AM33,2,1)*4+MID(AM33,3,1)*5+MID(AM33,4,1)*6+MID(AM33,5,1)*7+MID(AM33,6,1)*8+MID(AM33,7,1)*9+MID(AM33,8,1)*2+MID(AM33,9,1)*3+MID(AM33,10,1)*4+MID(AM33,11,1)*5,11),10)+2,10),MOD(MOD(11-MOD(MID(AM33,1,1)*2+MID(AM33,2,1)*3+MID(AM33,3,1)*4+MID(AM33,4,1)*5+MID(AM33,5,1)*6+MID(AM33,6,1)*7+MID(AM33,7,1)*8+MID(AM33,8,1)*9+MID(AM33,9,1)*2+MID(AM33,10,1)*3+MID(AM33,11,1)*4+MID(AM33,12,1)*5,11),10)+2,10)))))))</f>
        <v>#VALUE!</v>
      </c>
      <c r="AO33" s="156" t="e">
        <f>IF(INT(RIGHT(AM33,1))=AN33,"OK","주민오류")</f>
        <v>#VALUE!</v>
      </c>
      <c r="AP33" s="157" t="e">
        <f t="shared" ref="AP33" ca="1" si="14">DATEDIF(IF(OR(MID(AM33,LEN(CLEAN(AM33))-6,1)&lt;="2",MID(AM33,LEN(CLEAN(AM33))-6,1)="5",MID(AM33,LEN(CLEAN(AM33))-6,1)="6"),DATE(MID(AM33,1,2),MID(AM33,3,2),MID(AM33,5,2)),CHOOSE(14-LEN(CLEAN(AM33)), DATE(MID(AM33,1,2)+100,MID(AM33,3,2),MID(AM33,5,2)), DATE(MID(AM33,1,1)+100,MID(AM33,2,2),MID(AM33,4,2)),DATE(2000,MID(AM33,1,2),MID(AM33,3,2)),DATE(2000,MID(AM33,1,1),MID(AM33,2,2)))),TODAY(),"y")</f>
        <v>#VALUE!</v>
      </c>
      <c r="AQ33" s="158">
        <v>42004</v>
      </c>
      <c r="AR33" s="157" t="e">
        <f>DATEDIF(IF(OR(MID(AM33,LEN(CLEAN(AM33))-6,1)&lt;="2",MID(AM33,LEN(CLEAN(AM33))-6,1)="5",MID(AM33,LEN(CLEAN(AM33))-6,1)="6"),DATE(MID(AM33,1,2),MID(AM33,3,2),MID(AM33,5,2)),CHOOSE(14-LEN(CLEAN(AM33)), DATE(MID(AM33,1,2)+100,MID(AM33,3,2),MID(AM33,5,2)), DATE(MID(AM33,1,1)+100,MID(AM33,2,2),MID(AM33,4,2)),DATE(2000,MID(AM33,1,2),MID(AM33,3,2)),DATE(2000,MID(AM33,1,1),MID(AM33,2,2)))),AQ33,"y")</f>
        <v>#VALUE!</v>
      </c>
      <c r="AS33" s="156" t="e">
        <f>CHOOSE(14-LEN(CLEAN(AM33)),CHOOSE(MID(AM33,7,1),"남","여","남","여","남","여","남","여","남","여"),CHOOSE(MID(AM33,6,1),"남","여","남","여","남","여","남","여","남","여"),CHOOSE(MID(AM33,5,1),"남","여","남","여","남","여","남","여","남","여"),CHOOSE(MID(AM33,4,1),"남","여","남","여","남","여","남","여","남","여"),CHOOSE(MID(AM33,3,1),"남","여","남","여","남","여","남","여","남","여"))</f>
        <v>#VALUE!</v>
      </c>
      <c r="AT33" s="156" t="e">
        <f>CHOOSE(14-LEN(CLEAN(AM33)),MID(AM33,7,1),MID(AM33,6,1),MID(AM33,5,1),MID(AM33,4,1))</f>
        <v>#VALUE!</v>
      </c>
      <c r="AU33" s="156" t="e">
        <f>CHOOSE(AT33,"내국인","내국인","내국인","내국인","외국인","외국인","외국인","외국인")</f>
        <v>#VALUE!</v>
      </c>
      <c r="AV33" s="156" t="e">
        <f>IF(AU33="외국인","고용허가체크","")</f>
        <v>#VALUE!</v>
      </c>
      <c r="AW33" s="156" t="e">
        <f>IF(LEN(CLEAN(AM33))=12,MOD(MID(AM33,7,1)*10+MID(AM33,8,1),2),MOD(MID(AM33,8,1)*10+MID(AM33,9,1),2))</f>
        <v>#VALUE!</v>
      </c>
      <c r="AX33" s="156" t="e">
        <f>IF(AW33=0,"OK","")</f>
        <v>#VALUE!</v>
      </c>
      <c r="AY33" s="156">
        <f>LEN(CLEAN(AM33))</f>
        <v>1</v>
      </c>
      <c r="AZ33" s="159" t="e">
        <f>IF(AU33="외국인",VLOOKUP(VALUE(MID(AM33,12,1)),$M$10:$N$12,2),"")</f>
        <v>#VALUE!</v>
      </c>
    </row>
    <row r="34" spans="1:53" ht="11.25" customHeight="1" x14ac:dyDescent="0.15">
      <c r="A34" s="536"/>
      <c r="B34" s="536"/>
      <c r="C34" s="536"/>
      <c r="D34" s="536"/>
      <c r="E34" s="536"/>
      <c r="F34" s="536"/>
      <c r="G34" s="536"/>
      <c r="H34" s="536"/>
      <c r="I34" s="536"/>
      <c r="J34" s="536"/>
      <c r="K34" s="561"/>
      <c r="L34" s="561"/>
      <c r="M34" s="561"/>
      <c r="N34" s="561"/>
      <c r="O34" s="536"/>
      <c r="P34" s="536"/>
      <c r="Q34" s="536"/>
      <c r="R34" s="536"/>
      <c r="S34" s="536"/>
      <c r="T34" s="536"/>
      <c r="U34" s="536"/>
      <c r="V34" s="538"/>
      <c r="W34" s="538"/>
      <c r="X34" s="538"/>
      <c r="Y34" s="538"/>
      <c r="Z34" s="562"/>
      <c r="AA34" s="562"/>
      <c r="AB34" s="556"/>
      <c r="AC34" s="557"/>
      <c r="AD34" s="558"/>
      <c r="AE34" s="556"/>
      <c r="AF34" s="557"/>
      <c r="AG34" s="558"/>
      <c r="AH34" s="556"/>
      <c r="AI34" s="557"/>
      <c r="AJ34" s="557"/>
      <c r="AK34" s="558"/>
    </row>
    <row r="35" spans="1:53" ht="7.5" customHeight="1" thickBot="1" x14ac:dyDescent="0.2"/>
    <row r="36" spans="1:53" ht="18.75" customHeight="1" x14ac:dyDescent="0.15">
      <c r="A36" s="518" t="s">
        <v>449</v>
      </c>
      <c r="B36" s="518"/>
      <c r="C36" s="518"/>
      <c r="D36" s="518"/>
      <c r="E36" s="518"/>
      <c r="F36" s="518"/>
      <c r="G36" s="518"/>
      <c r="H36" s="518"/>
      <c r="I36" s="518"/>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row>
    <row r="37" spans="1:53" ht="6.75" customHeight="1" x14ac:dyDescent="0.15"/>
    <row r="38" spans="1:53" ht="12" customHeight="1" x14ac:dyDescent="0.15">
      <c r="B38" s="146" t="s">
        <v>450</v>
      </c>
      <c r="D38" s="74" t="s">
        <v>451</v>
      </c>
    </row>
    <row r="39" spans="1:53" ht="12" customHeight="1" x14ac:dyDescent="0.15">
      <c r="B39" s="146" t="s">
        <v>452</v>
      </c>
      <c r="D39" s="74" t="s">
        <v>453</v>
      </c>
    </row>
    <row r="40" spans="1:53" ht="12" customHeight="1" x14ac:dyDescent="0.15">
      <c r="D40" s="74" t="s">
        <v>454</v>
      </c>
    </row>
    <row r="41" spans="1:53" ht="12" customHeight="1" x14ac:dyDescent="0.15">
      <c r="B41" s="146" t="s">
        <v>455</v>
      </c>
      <c r="D41" s="74" t="s">
        <v>456</v>
      </c>
    </row>
    <row r="42" spans="1:53" ht="12" customHeight="1" x14ac:dyDescent="0.15">
      <c r="D42" s="74" t="s">
        <v>457</v>
      </c>
    </row>
    <row r="43" spans="1:53" ht="12" customHeight="1" x14ac:dyDescent="0.15">
      <c r="B43" s="146" t="s">
        <v>458</v>
      </c>
      <c r="D43" s="74" t="s">
        <v>459</v>
      </c>
    </row>
    <row r="44" spans="1:53" ht="12" customHeight="1" x14ac:dyDescent="0.15">
      <c r="B44" s="146" t="s">
        <v>460</v>
      </c>
      <c r="D44" s="74" t="s">
        <v>461</v>
      </c>
    </row>
    <row r="45" spans="1:53" ht="18.75" customHeight="1" x14ac:dyDescent="0.15"/>
    <row r="46" spans="1:53" ht="18.75" customHeight="1" x14ac:dyDescent="0.15"/>
    <row r="47" spans="1:53" ht="15.75" customHeight="1" x14ac:dyDescent="0.15">
      <c r="AR47" s="147" t="s">
        <v>0</v>
      </c>
      <c r="AS47" s="148" t="s">
        <v>1</v>
      </c>
      <c r="AT47" s="147" t="s">
        <v>0</v>
      </c>
      <c r="AU47" s="148" t="s">
        <v>1</v>
      </c>
      <c r="AV47" s="147" t="s">
        <v>0</v>
      </c>
      <c r="AW47" s="148" t="s">
        <v>1</v>
      </c>
      <c r="AX47" s="147" t="s">
        <v>0</v>
      </c>
      <c r="AY47" s="148" t="s">
        <v>1</v>
      </c>
      <c r="AZ47" s="147" t="s">
        <v>0</v>
      </c>
      <c r="BA47" s="148" t="s">
        <v>1</v>
      </c>
    </row>
    <row r="48" spans="1:53" ht="15.75" customHeight="1" x14ac:dyDescent="0.15">
      <c r="AR48" s="149">
        <v>940100</v>
      </c>
      <c r="AS48" s="150" t="s">
        <v>2</v>
      </c>
      <c r="AT48" s="149">
        <v>940305</v>
      </c>
      <c r="AU48" s="150" t="s">
        <v>20</v>
      </c>
      <c r="AV48" s="149">
        <v>940904</v>
      </c>
      <c r="AW48" s="150" t="s">
        <v>32</v>
      </c>
      <c r="AX48" s="149">
        <v>940910</v>
      </c>
      <c r="AY48" s="150" t="s">
        <v>44</v>
      </c>
      <c r="AZ48" s="149">
        <v>940916</v>
      </c>
      <c r="BA48" s="150" t="s">
        <v>55</v>
      </c>
    </row>
    <row r="49" spans="44:53" ht="15.75" customHeight="1" x14ac:dyDescent="0.15">
      <c r="AR49" s="149">
        <v>940200</v>
      </c>
      <c r="AS49" s="150" t="s">
        <v>6</v>
      </c>
      <c r="AT49" s="149">
        <v>940500</v>
      </c>
      <c r="AU49" s="150" t="s">
        <v>21</v>
      </c>
      <c r="AV49" s="149">
        <v>940905</v>
      </c>
      <c r="AW49" s="150" t="s">
        <v>395</v>
      </c>
      <c r="AX49" s="149">
        <v>940911</v>
      </c>
      <c r="AY49" s="150" t="s">
        <v>45</v>
      </c>
      <c r="AZ49" s="149">
        <v>940917</v>
      </c>
      <c r="BA49" s="150" t="s">
        <v>56</v>
      </c>
    </row>
    <row r="50" spans="44:53" ht="15.75" customHeight="1" x14ac:dyDescent="0.15">
      <c r="AR50" s="149">
        <v>940301</v>
      </c>
      <c r="AS50" s="150" t="s">
        <v>3</v>
      </c>
      <c r="AT50" s="149">
        <v>940600</v>
      </c>
      <c r="AU50" s="150" t="s">
        <v>462</v>
      </c>
      <c r="AV50" s="149">
        <v>940906</v>
      </c>
      <c r="AW50" s="150" t="s">
        <v>34</v>
      </c>
      <c r="AX50" s="149">
        <v>940912</v>
      </c>
      <c r="AY50" s="150" t="s">
        <v>46</v>
      </c>
      <c r="AZ50" s="149">
        <v>940918</v>
      </c>
      <c r="BA50" s="150" t="s">
        <v>57</v>
      </c>
    </row>
    <row r="51" spans="44:53" ht="15.75" customHeight="1" x14ac:dyDescent="0.15">
      <c r="AR51" s="149">
        <v>940302</v>
      </c>
      <c r="AS51" s="150" t="s">
        <v>4</v>
      </c>
      <c r="AT51" s="149">
        <v>940901</v>
      </c>
      <c r="AU51" s="150" t="s">
        <v>23</v>
      </c>
      <c r="AV51" s="149">
        <v>940907</v>
      </c>
      <c r="AW51" s="150" t="s">
        <v>35</v>
      </c>
      <c r="AX51" s="149">
        <v>940913</v>
      </c>
      <c r="AY51" s="150" t="s">
        <v>47</v>
      </c>
      <c r="AZ51" s="149">
        <v>940919</v>
      </c>
      <c r="BA51" s="150" t="s">
        <v>58</v>
      </c>
    </row>
    <row r="52" spans="44:53" ht="15.75" customHeight="1" x14ac:dyDescent="0.15">
      <c r="AR52" s="149">
        <v>940303</v>
      </c>
      <c r="AS52" s="150" t="s">
        <v>5</v>
      </c>
      <c r="AT52" s="149">
        <v>940902</v>
      </c>
      <c r="AU52" s="150" t="s">
        <v>24</v>
      </c>
      <c r="AV52" s="149">
        <v>940908</v>
      </c>
      <c r="AW52" s="150" t="s">
        <v>463</v>
      </c>
      <c r="AX52" s="149">
        <v>940914</v>
      </c>
      <c r="AY52" s="150" t="s">
        <v>48</v>
      </c>
      <c r="AZ52" s="149">
        <v>851101</v>
      </c>
      <c r="BA52" s="150" t="s">
        <v>59</v>
      </c>
    </row>
    <row r="53" spans="44:53" ht="15.75" customHeight="1" x14ac:dyDescent="0.15">
      <c r="AR53" s="151">
        <v>940304</v>
      </c>
      <c r="AS53" s="152" t="s">
        <v>7</v>
      </c>
      <c r="AT53" s="151">
        <v>940903</v>
      </c>
      <c r="AU53" s="152" t="s">
        <v>25</v>
      </c>
      <c r="AV53" s="151">
        <v>940909</v>
      </c>
      <c r="AW53" s="152" t="s">
        <v>398</v>
      </c>
      <c r="AX53" s="151">
        <v>940915</v>
      </c>
      <c r="AY53" s="152" t="s">
        <v>49</v>
      </c>
      <c r="AZ53" s="151"/>
      <c r="BA53" s="152"/>
    </row>
    <row r="54" spans="44:53" ht="6.75" customHeight="1" x14ac:dyDescent="0.15">
      <c r="AR54" s="153"/>
      <c r="AS54" s="153"/>
      <c r="AT54" s="153"/>
      <c r="AU54" s="153"/>
      <c r="AV54" s="153"/>
      <c r="AW54" s="153"/>
      <c r="AX54" s="153"/>
      <c r="AY54" s="153"/>
      <c r="AZ54" s="153"/>
      <c r="BA54" s="153"/>
    </row>
  </sheetData>
  <mergeCells count="225">
    <mergeCell ref="AH16:AK16"/>
    <mergeCell ref="V16:Y16"/>
    <mergeCell ref="AB13:AD13"/>
    <mergeCell ref="AB14:AD14"/>
    <mergeCell ref="AB15:AD15"/>
    <mergeCell ref="AB16:AD16"/>
    <mergeCell ref="D17:F18"/>
    <mergeCell ref="G17:J18"/>
    <mergeCell ref="A17:C18"/>
    <mergeCell ref="K17:N18"/>
    <mergeCell ref="O17:Q18"/>
    <mergeCell ref="R17:S18"/>
    <mergeCell ref="T15:U15"/>
    <mergeCell ref="T16:U16"/>
    <mergeCell ref="AE17:AG17"/>
    <mergeCell ref="Z13:AA14"/>
    <mergeCell ref="Z15:AA16"/>
    <mergeCell ref="V13:Y13"/>
    <mergeCell ref="V14:Y14"/>
    <mergeCell ref="V15:Y15"/>
    <mergeCell ref="AE18:AG18"/>
    <mergeCell ref="AH18:AK18"/>
    <mergeCell ref="AH17:AK17"/>
    <mergeCell ref="T17:U17"/>
    <mergeCell ref="AB12:AD12"/>
    <mergeCell ref="AE12:AG12"/>
    <mergeCell ref="AH12:AK12"/>
    <mergeCell ref="D13:S14"/>
    <mergeCell ref="D15:S16"/>
    <mergeCell ref="A13:C16"/>
    <mergeCell ref="O12:Q12"/>
    <mergeCell ref="R12:S12"/>
    <mergeCell ref="T12:U12"/>
    <mergeCell ref="V12:Y12"/>
    <mergeCell ref="Z12:AA12"/>
    <mergeCell ref="A12:C12"/>
    <mergeCell ref="D12:F12"/>
    <mergeCell ref="G12:J12"/>
    <mergeCell ref="K12:N12"/>
    <mergeCell ref="AH13:AK13"/>
    <mergeCell ref="AH14:AK14"/>
    <mergeCell ref="AH15:AK15"/>
    <mergeCell ref="AE13:AG13"/>
    <mergeCell ref="AE14:AG14"/>
    <mergeCell ref="AE15:AG15"/>
    <mergeCell ref="AE16:AG16"/>
    <mergeCell ref="T13:U13"/>
    <mergeCell ref="T14:U14"/>
    <mergeCell ref="T18:U18"/>
    <mergeCell ref="V17:Y17"/>
    <mergeCell ref="V18:Y18"/>
    <mergeCell ref="Z17:AA18"/>
    <mergeCell ref="AB17:AD17"/>
    <mergeCell ref="AB18:AD18"/>
    <mergeCell ref="T19:U19"/>
    <mergeCell ref="V19:Y19"/>
    <mergeCell ref="Z19:AA20"/>
    <mergeCell ref="AB19:AD19"/>
    <mergeCell ref="AE19:AG19"/>
    <mergeCell ref="AH19:AK19"/>
    <mergeCell ref="T20:U20"/>
    <mergeCell ref="V20:Y20"/>
    <mergeCell ref="AB20:AD20"/>
    <mergeCell ref="AE20:AG20"/>
    <mergeCell ref="AH20:AK20"/>
    <mergeCell ref="A19:C20"/>
    <mergeCell ref="D19:F20"/>
    <mergeCell ref="G19:J20"/>
    <mergeCell ref="K19:N20"/>
    <mergeCell ref="O19:Q20"/>
    <mergeCell ref="R19:S20"/>
    <mergeCell ref="A23:C24"/>
    <mergeCell ref="D23:F24"/>
    <mergeCell ref="G23:J24"/>
    <mergeCell ref="K23:N24"/>
    <mergeCell ref="O23:Q24"/>
    <mergeCell ref="R23:S24"/>
    <mergeCell ref="A21:C22"/>
    <mergeCell ref="D21:F22"/>
    <mergeCell ref="G21:J22"/>
    <mergeCell ref="K21:N22"/>
    <mergeCell ref="O21:Q22"/>
    <mergeCell ref="R21:S22"/>
    <mergeCell ref="AB21:AD21"/>
    <mergeCell ref="AE21:AG21"/>
    <mergeCell ref="AH21:AK21"/>
    <mergeCell ref="T22:U22"/>
    <mergeCell ref="V22:Y22"/>
    <mergeCell ref="AB22:AD22"/>
    <mergeCell ref="AE22:AG22"/>
    <mergeCell ref="AH22:AK22"/>
    <mergeCell ref="T23:U23"/>
    <mergeCell ref="V23:Y23"/>
    <mergeCell ref="Z23:AA24"/>
    <mergeCell ref="AB23:AD23"/>
    <mergeCell ref="AE23:AG23"/>
    <mergeCell ref="AH23:AK23"/>
    <mergeCell ref="T24:U24"/>
    <mergeCell ref="V24:Y24"/>
    <mergeCell ref="AB24:AD24"/>
    <mergeCell ref="AE24:AG24"/>
    <mergeCell ref="T21:U21"/>
    <mergeCell ref="V21:Y21"/>
    <mergeCell ref="Z21:AA22"/>
    <mergeCell ref="A25:C26"/>
    <mergeCell ref="D25:F26"/>
    <mergeCell ref="G25:J26"/>
    <mergeCell ref="K25:N26"/>
    <mergeCell ref="O25:Q26"/>
    <mergeCell ref="R25:S26"/>
    <mergeCell ref="T25:U25"/>
    <mergeCell ref="V25:Y25"/>
    <mergeCell ref="Z25:AA26"/>
    <mergeCell ref="AB25:AD25"/>
    <mergeCell ref="AE25:AG25"/>
    <mergeCell ref="AH25:AK25"/>
    <mergeCell ref="T26:U26"/>
    <mergeCell ref="V26:Y26"/>
    <mergeCell ref="AB26:AD26"/>
    <mergeCell ref="AE26:AG26"/>
    <mergeCell ref="AH26:AK26"/>
    <mergeCell ref="AH24:AK24"/>
    <mergeCell ref="T27:U27"/>
    <mergeCell ref="V27:Y27"/>
    <mergeCell ref="Z27:AA28"/>
    <mergeCell ref="AB27:AD27"/>
    <mergeCell ref="AE27:AG27"/>
    <mergeCell ref="AH27:AK27"/>
    <mergeCell ref="T28:U28"/>
    <mergeCell ref="V28:Y28"/>
    <mergeCell ref="AB28:AD28"/>
    <mergeCell ref="AE28:AG28"/>
    <mergeCell ref="AH28:AK28"/>
    <mergeCell ref="A27:C28"/>
    <mergeCell ref="D27:F28"/>
    <mergeCell ref="G27:J28"/>
    <mergeCell ref="K27:N28"/>
    <mergeCell ref="O27:Q28"/>
    <mergeCell ref="R27:S28"/>
    <mergeCell ref="A31:C32"/>
    <mergeCell ref="D31:F32"/>
    <mergeCell ref="G31:J32"/>
    <mergeCell ref="K31:N32"/>
    <mergeCell ref="O31:Q32"/>
    <mergeCell ref="R31:S32"/>
    <mergeCell ref="A29:C30"/>
    <mergeCell ref="D29:F30"/>
    <mergeCell ref="G29:J30"/>
    <mergeCell ref="K29:N30"/>
    <mergeCell ref="O29:Q30"/>
    <mergeCell ref="R29:S30"/>
    <mergeCell ref="AB29:AD29"/>
    <mergeCell ref="AE29:AG29"/>
    <mergeCell ref="AH29:AK29"/>
    <mergeCell ref="T30:U30"/>
    <mergeCell ref="V30:Y30"/>
    <mergeCell ref="AB30:AD30"/>
    <mergeCell ref="AE30:AG30"/>
    <mergeCell ref="AH30:AK30"/>
    <mergeCell ref="T31:U31"/>
    <mergeCell ref="V31:Y31"/>
    <mergeCell ref="Z31:AA32"/>
    <mergeCell ref="AB31:AD31"/>
    <mergeCell ref="AE31:AG31"/>
    <mergeCell ref="AH31:AK31"/>
    <mergeCell ref="T32:U32"/>
    <mergeCell ref="V32:Y32"/>
    <mergeCell ref="AB32:AD32"/>
    <mergeCell ref="AE32:AG32"/>
    <mergeCell ref="T29:U29"/>
    <mergeCell ref="V29:Y29"/>
    <mergeCell ref="Z29:AA30"/>
    <mergeCell ref="A33:C34"/>
    <mergeCell ref="D33:F34"/>
    <mergeCell ref="G33:J34"/>
    <mergeCell ref="K33:N34"/>
    <mergeCell ref="O33:Q34"/>
    <mergeCell ref="R33:S34"/>
    <mergeCell ref="T33:U33"/>
    <mergeCell ref="V33:Y33"/>
    <mergeCell ref="Z33:AA34"/>
    <mergeCell ref="AB33:AD33"/>
    <mergeCell ref="AE33:AG33"/>
    <mergeCell ref="AH33:AK33"/>
    <mergeCell ref="T34:U34"/>
    <mergeCell ref="V34:Y34"/>
    <mergeCell ref="AB34:AD34"/>
    <mergeCell ref="AE34:AG34"/>
    <mergeCell ref="AH34:AK34"/>
    <mergeCell ref="AH32:AK32"/>
    <mergeCell ref="K7:S8"/>
    <mergeCell ref="X7:AA8"/>
    <mergeCell ref="AB7:AK7"/>
    <mergeCell ref="AB8:AD8"/>
    <mergeCell ref="AE8:AG8"/>
    <mergeCell ref="AH8:AK8"/>
    <mergeCell ref="A11:AK11"/>
    <mergeCell ref="A7:E8"/>
    <mergeCell ref="F7:J8"/>
    <mergeCell ref="T7:U8"/>
    <mergeCell ref="V7:W8"/>
    <mergeCell ref="Y1:AJ1"/>
    <mergeCell ref="AC6:AI6"/>
    <mergeCell ref="A36:AK36"/>
    <mergeCell ref="B3:D4"/>
    <mergeCell ref="E3:G4"/>
    <mergeCell ref="H3:I4"/>
    <mergeCell ref="AE3:AF4"/>
    <mergeCell ref="AG3:AJ4"/>
    <mergeCell ref="J3:AD4"/>
    <mergeCell ref="V10:W10"/>
    <mergeCell ref="AB9:AD9"/>
    <mergeCell ref="AE9:AG9"/>
    <mergeCell ref="AH9:AK9"/>
    <mergeCell ref="AB10:AD10"/>
    <mergeCell ref="AE10:AG10"/>
    <mergeCell ref="AH10:AK10"/>
    <mergeCell ref="A9:E10"/>
    <mergeCell ref="F9:J10"/>
    <mergeCell ref="K9:S10"/>
    <mergeCell ref="X9:AA9"/>
    <mergeCell ref="X10:AA10"/>
    <mergeCell ref="T9:U9"/>
    <mergeCell ref="V9:W9"/>
    <mergeCell ref="T10:U10"/>
  </mergeCells>
  <phoneticPr fontId="2" type="noConversion"/>
  <conditionalFormatting sqref="AW17">
    <cfRule type="cellIs" dxfId="53" priority="54" operator="greaterThan">
      <formula>0</formula>
    </cfRule>
  </conditionalFormatting>
  <conditionalFormatting sqref="AX17 AO17">
    <cfRule type="cellIs" dxfId="52" priority="53" operator="equal">
      <formula>"주민오류"</formula>
    </cfRule>
  </conditionalFormatting>
  <conditionalFormatting sqref="AU17">
    <cfRule type="cellIs" dxfId="51" priority="52" operator="equal">
      <formula>"외국인"</formula>
    </cfRule>
  </conditionalFormatting>
  <conditionalFormatting sqref="AV17">
    <cfRule type="cellIs" dxfId="50" priority="51" operator="equal">
      <formula>"고용허가체크"</formula>
    </cfRule>
  </conditionalFormatting>
  <conditionalFormatting sqref="AY17">
    <cfRule type="cellIs" dxfId="49" priority="49" operator="equal">
      <formula>13</formula>
    </cfRule>
    <cfRule type="cellIs" dxfId="48" priority="50" operator="equal">
      <formula>"고용허가체크"</formula>
    </cfRule>
  </conditionalFormatting>
  <conditionalFormatting sqref="AW19">
    <cfRule type="cellIs" dxfId="47" priority="48" operator="greaterThan">
      <formula>0</formula>
    </cfRule>
  </conditionalFormatting>
  <conditionalFormatting sqref="AX19 AO19">
    <cfRule type="cellIs" dxfId="46" priority="47" operator="equal">
      <formula>"주민오류"</formula>
    </cfRule>
  </conditionalFormatting>
  <conditionalFormatting sqref="AU19">
    <cfRule type="cellIs" dxfId="45" priority="46" operator="equal">
      <formula>"외국인"</formula>
    </cfRule>
  </conditionalFormatting>
  <conditionalFormatting sqref="AV19">
    <cfRule type="cellIs" dxfId="44" priority="45" operator="equal">
      <formula>"고용허가체크"</formula>
    </cfRule>
  </conditionalFormatting>
  <conditionalFormatting sqref="AY19">
    <cfRule type="cellIs" dxfId="43" priority="43" operator="equal">
      <formula>13</formula>
    </cfRule>
    <cfRule type="cellIs" dxfId="42" priority="44" operator="equal">
      <formula>"고용허가체크"</formula>
    </cfRule>
  </conditionalFormatting>
  <conditionalFormatting sqref="AW21">
    <cfRule type="cellIs" dxfId="41" priority="42" operator="greaterThan">
      <formula>0</formula>
    </cfRule>
  </conditionalFormatting>
  <conditionalFormatting sqref="AX21 AO21">
    <cfRule type="cellIs" dxfId="40" priority="41" operator="equal">
      <formula>"주민오류"</formula>
    </cfRule>
  </conditionalFormatting>
  <conditionalFormatting sqref="AU21">
    <cfRule type="cellIs" dxfId="39" priority="40" operator="equal">
      <formula>"외국인"</formula>
    </cfRule>
  </conditionalFormatting>
  <conditionalFormatting sqref="AV21">
    <cfRule type="cellIs" dxfId="38" priority="39" operator="equal">
      <formula>"고용허가체크"</formula>
    </cfRule>
  </conditionalFormatting>
  <conditionalFormatting sqref="AY21">
    <cfRule type="cellIs" dxfId="37" priority="37" operator="equal">
      <formula>13</formula>
    </cfRule>
    <cfRule type="cellIs" dxfId="36" priority="38" operator="equal">
      <formula>"고용허가체크"</formula>
    </cfRule>
  </conditionalFormatting>
  <conditionalFormatting sqref="AW23">
    <cfRule type="cellIs" dxfId="35" priority="36" operator="greaterThan">
      <formula>0</formula>
    </cfRule>
  </conditionalFormatting>
  <conditionalFormatting sqref="AX23 AO23">
    <cfRule type="cellIs" dxfId="34" priority="35" operator="equal">
      <formula>"주민오류"</formula>
    </cfRule>
  </conditionalFormatting>
  <conditionalFormatting sqref="AU23">
    <cfRule type="cellIs" dxfId="33" priority="34" operator="equal">
      <formula>"외국인"</formula>
    </cfRule>
  </conditionalFormatting>
  <conditionalFormatting sqref="AV23">
    <cfRule type="cellIs" dxfId="32" priority="33" operator="equal">
      <formula>"고용허가체크"</formula>
    </cfRule>
  </conditionalFormatting>
  <conditionalFormatting sqref="AY23">
    <cfRule type="cellIs" dxfId="31" priority="31" operator="equal">
      <formula>13</formula>
    </cfRule>
    <cfRule type="cellIs" dxfId="30" priority="32" operator="equal">
      <formula>"고용허가체크"</formula>
    </cfRule>
  </conditionalFormatting>
  <conditionalFormatting sqref="AW25">
    <cfRule type="cellIs" dxfId="29" priority="30" operator="greaterThan">
      <formula>0</formula>
    </cfRule>
  </conditionalFormatting>
  <conditionalFormatting sqref="AX25 AO25">
    <cfRule type="cellIs" dxfId="28" priority="29" operator="equal">
      <formula>"주민오류"</formula>
    </cfRule>
  </conditionalFormatting>
  <conditionalFormatting sqref="AU25">
    <cfRule type="cellIs" dxfId="27" priority="28" operator="equal">
      <formula>"외국인"</formula>
    </cfRule>
  </conditionalFormatting>
  <conditionalFormatting sqref="AV25">
    <cfRule type="cellIs" dxfId="26" priority="27" operator="equal">
      <formula>"고용허가체크"</formula>
    </cfRule>
  </conditionalFormatting>
  <conditionalFormatting sqref="AY25">
    <cfRule type="cellIs" dxfId="25" priority="25" operator="equal">
      <formula>13</formula>
    </cfRule>
    <cfRule type="cellIs" dxfId="24" priority="26" operator="equal">
      <formula>"고용허가체크"</formula>
    </cfRule>
  </conditionalFormatting>
  <conditionalFormatting sqref="AW27">
    <cfRule type="cellIs" dxfId="23" priority="24" operator="greaterThan">
      <formula>0</formula>
    </cfRule>
  </conditionalFormatting>
  <conditionalFormatting sqref="AX27 AO27">
    <cfRule type="cellIs" dxfId="22" priority="23" operator="equal">
      <formula>"주민오류"</formula>
    </cfRule>
  </conditionalFormatting>
  <conditionalFormatting sqref="AU27">
    <cfRule type="cellIs" dxfId="21" priority="22" operator="equal">
      <formula>"외국인"</formula>
    </cfRule>
  </conditionalFormatting>
  <conditionalFormatting sqref="AV27">
    <cfRule type="cellIs" dxfId="20" priority="21" operator="equal">
      <formula>"고용허가체크"</formula>
    </cfRule>
  </conditionalFormatting>
  <conditionalFormatting sqref="AY27">
    <cfRule type="cellIs" dxfId="19" priority="19" operator="equal">
      <formula>13</formula>
    </cfRule>
    <cfRule type="cellIs" dxfId="18" priority="20" operator="equal">
      <formula>"고용허가체크"</formula>
    </cfRule>
  </conditionalFormatting>
  <conditionalFormatting sqref="AW29">
    <cfRule type="cellIs" dxfId="17" priority="18" operator="greaterThan">
      <formula>0</formula>
    </cfRule>
  </conditionalFormatting>
  <conditionalFormatting sqref="AX29 AO29">
    <cfRule type="cellIs" dxfId="16" priority="17" operator="equal">
      <formula>"주민오류"</formula>
    </cfRule>
  </conditionalFormatting>
  <conditionalFormatting sqref="AU29">
    <cfRule type="cellIs" dxfId="15" priority="16" operator="equal">
      <formula>"외국인"</formula>
    </cfRule>
  </conditionalFormatting>
  <conditionalFormatting sqref="AV29">
    <cfRule type="cellIs" dxfId="14" priority="15" operator="equal">
      <formula>"고용허가체크"</formula>
    </cfRule>
  </conditionalFormatting>
  <conditionalFormatting sqref="AY29">
    <cfRule type="cellIs" dxfId="13" priority="13" operator="equal">
      <formula>13</formula>
    </cfRule>
    <cfRule type="cellIs" dxfId="12" priority="14" operator="equal">
      <formula>"고용허가체크"</formula>
    </cfRule>
  </conditionalFormatting>
  <conditionalFormatting sqref="AW31">
    <cfRule type="cellIs" dxfId="11" priority="12" operator="greaterThan">
      <formula>0</formula>
    </cfRule>
  </conditionalFormatting>
  <conditionalFormatting sqref="AX31 AO31">
    <cfRule type="cellIs" dxfId="10" priority="11" operator="equal">
      <formula>"주민오류"</formula>
    </cfRule>
  </conditionalFormatting>
  <conditionalFormatting sqref="AU31">
    <cfRule type="cellIs" dxfId="9" priority="10" operator="equal">
      <formula>"외국인"</formula>
    </cfRule>
  </conditionalFormatting>
  <conditionalFormatting sqref="AV31">
    <cfRule type="cellIs" dxfId="8" priority="9" operator="equal">
      <formula>"고용허가체크"</formula>
    </cfRule>
  </conditionalFormatting>
  <conditionalFormatting sqref="AY31">
    <cfRule type="cellIs" dxfId="7" priority="7" operator="equal">
      <formula>13</formula>
    </cfRule>
    <cfRule type="cellIs" dxfId="6" priority="8" operator="equal">
      <formula>"고용허가체크"</formula>
    </cfRule>
  </conditionalFormatting>
  <conditionalFormatting sqref="AW33">
    <cfRule type="cellIs" dxfId="5" priority="6" operator="greaterThan">
      <formula>0</formula>
    </cfRule>
  </conditionalFormatting>
  <conditionalFormatting sqref="AX33 AO33">
    <cfRule type="cellIs" dxfId="4" priority="5" operator="equal">
      <formula>"주민오류"</formula>
    </cfRule>
  </conditionalFormatting>
  <conditionalFormatting sqref="AU33">
    <cfRule type="cellIs" dxfId="3" priority="4" operator="equal">
      <formula>"외국인"</formula>
    </cfRule>
  </conditionalFormatting>
  <conditionalFormatting sqref="AV33">
    <cfRule type="cellIs" dxfId="2" priority="3" operator="equal">
      <formula>"고용허가체크"</formula>
    </cfRule>
  </conditionalFormatting>
  <conditionalFormatting sqref="AY33">
    <cfRule type="cellIs" dxfId="1" priority="1" operator="equal">
      <formula>13</formula>
    </cfRule>
    <cfRule type="cellIs" dxfId="0" priority="2" operator="equal">
      <formula>"고용허가체크"</formula>
    </cfRule>
  </conditionalFormatting>
  <pageMargins left="0.39370078740157483" right="0.39370078740157483" top="0.6692913385826772" bottom="0.35433070866141736" header="0.31496062992125984" footer="0.31496062992125984"/>
  <pageSetup paperSize="9" orientation="portrait" verticalDpi="0"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V69"/>
  <sheetViews>
    <sheetView showGridLines="0" zoomScale="145" zoomScaleNormal="145" workbookViewId="0">
      <selection activeCell="D6" sqref="D6"/>
    </sheetView>
  </sheetViews>
  <sheetFormatPr defaultColWidth="1.75" defaultRowHeight="18" customHeight="1" x14ac:dyDescent="0.15"/>
  <cols>
    <col min="1" max="2" width="1.875" style="74" customWidth="1"/>
    <col min="3" max="42" width="1.75" style="74" customWidth="1"/>
    <col min="43" max="44" width="1.875" style="74" customWidth="1"/>
    <col min="45" max="16384" width="1.75" style="74"/>
  </cols>
  <sheetData>
    <row r="1" spans="1:48" ht="18" customHeight="1" thickBot="1" x14ac:dyDescent="0.2">
      <c r="A1" s="74" t="s">
        <v>491</v>
      </c>
    </row>
    <row r="2" spans="1:48" s="75" customFormat="1" ht="11.25" customHeight="1" x14ac:dyDescent="0.15">
      <c r="A2" s="80"/>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2"/>
    </row>
    <row r="3" spans="1:48" s="75" customFormat="1" ht="15.75" customHeight="1" x14ac:dyDescent="0.15">
      <c r="A3" s="83"/>
      <c r="B3" s="613" t="s">
        <v>209</v>
      </c>
      <c r="C3" s="622"/>
      <c r="D3" s="616">
        <v>2020</v>
      </c>
      <c r="E3" s="617"/>
      <c r="F3" s="617"/>
      <c r="G3" s="622" t="s">
        <v>88</v>
      </c>
      <c r="H3" s="77"/>
      <c r="I3" s="631" t="s">
        <v>210</v>
      </c>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31"/>
      <c r="AM3" s="631"/>
      <c r="AN3" s="631"/>
      <c r="AO3" s="631"/>
      <c r="AP3" s="77"/>
      <c r="AQ3" s="613" t="s">
        <v>224</v>
      </c>
      <c r="AR3" s="622"/>
      <c r="AS3" s="627"/>
      <c r="AT3" s="628"/>
      <c r="AU3" s="622"/>
      <c r="AV3" s="84"/>
    </row>
    <row r="4" spans="1:48" s="75" customFormat="1" ht="4.5" customHeight="1" x14ac:dyDescent="0.15">
      <c r="A4" s="83"/>
      <c r="B4" s="625"/>
      <c r="C4" s="623"/>
      <c r="D4" s="618"/>
      <c r="E4" s="619"/>
      <c r="F4" s="619"/>
      <c r="G4" s="623"/>
      <c r="H4" s="77"/>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631"/>
      <c r="AL4" s="631"/>
      <c r="AM4" s="631"/>
      <c r="AN4" s="631"/>
      <c r="AO4" s="631"/>
      <c r="AP4" s="77"/>
      <c r="AQ4" s="625"/>
      <c r="AR4" s="623"/>
      <c r="AS4" s="625"/>
      <c r="AT4" s="629"/>
      <c r="AU4" s="623"/>
      <c r="AV4" s="84"/>
    </row>
    <row r="5" spans="1:48" s="75" customFormat="1" ht="15.75" customHeight="1" x14ac:dyDescent="0.15">
      <c r="A5" s="83"/>
      <c r="B5" s="626"/>
      <c r="C5" s="624"/>
      <c r="D5" s="620"/>
      <c r="E5" s="621"/>
      <c r="F5" s="621"/>
      <c r="G5" s="624"/>
      <c r="H5" s="77"/>
      <c r="I5" s="632" t="s">
        <v>211</v>
      </c>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2"/>
      <c r="AM5" s="632"/>
      <c r="AN5" s="632"/>
      <c r="AO5" s="632"/>
      <c r="AP5" s="77"/>
      <c r="AQ5" s="626"/>
      <c r="AR5" s="624"/>
      <c r="AS5" s="626"/>
      <c r="AT5" s="630"/>
      <c r="AU5" s="624"/>
      <c r="AV5" s="84"/>
    </row>
    <row r="6" spans="1:48" s="75" customFormat="1" ht="11.25" customHeight="1" x14ac:dyDescent="0.15">
      <c r="A6" s="85"/>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86"/>
    </row>
    <row r="7" spans="1:48" s="76" customFormat="1" ht="18" customHeight="1" x14ac:dyDescent="0.15">
      <c r="A7" s="87"/>
      <c r="B7" s="33" t="s">
        <v>508</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9"/>
    </row>
    <row r="8" spans="1:48" s="75" customFormat="1" ht="13.5" customHeight="1" x14ac:dyDescent="0.15">
      <c r="A8" s="607" t="s">
        <v>198</v>
      </c>
      <c r="B8" s="608"/>
      <c r="C8" s="608"/>
      <c r="D8" s="608"/>
      <c r="E8" s="609"/>
      <c r="F8" s="613" t="s">
        <v>199</v>
      </c>
      <c r="G8" s="608"/>
      <c r="H8" s="608"/>
      <c r="I8" s="608"/>
      <c r="J8" s="608"/>
      <c r="K8" s="608"/>
      <c r="L8" s="609"/>
      <c r="M8" s="582" t="s">
        <v>200</v>
      </c>
      <c r="N8" s="582"/>
      <c r="O8" s="582"/>
      <c r="P8" s="582"/>
      <c r="Q8" s="582"/>
      <c r="R8" s="582"/>
      <c r="S8" s="582"/>
      <c r="T8" s="582"/>
      <c r="U8" s="582"/>
      <c r="V8" s="582"/>
      <c r="W8" s="582"/>
      <c r="X8" s="582"/>
      <c r="Y8" s="582"/>
      <c r="Z8" s="582"/>
      <c r="AA8" s="582"/>
      <c r="AB8" s="582" t="s">
        <v>201</v>
      </c>
      <c r="AC8" s="582"/>
      <c r="AD8" s="582"/>
      <c r="AE8" s="582" t="s">
        <v>202</v>
      </c>
      <c r="AF8" s="582"/>
      <c r="AG8" s="582"/>
      <c r="AH8" s="634" t="s">
        <v>203</v>
      </c>
      <c r="AI8" s="634"/>
      <c r="AJ8" s="634"/>
      <c r="AK8" s="634"/>
      <c r="AL8" s="634"/>
      <c r="AM8" s="634"/>
      <c r="AN8" s="581" t="s">
        <v>205</v>
      </c>
      <c r="AO8" s="581"/>
      <c r="AP8" s="581"/>
      <c r="AQ8" s="581"/>
      <c r="AR8" s="581"/>
      <c r="AS8" s="581"/>
      <c r="AT8" s="581"/>
      <c r="AU8" s="581"/>
      <c r="AV8" s="600"/>
    </row>
    <row r="9" spans="1:48" s="75" customFormat="1" ht="15.75" customHeight="1" x14ac:dyDescent="0.15">
      <c r="A9" s="610"/>
      <c r="B9" s="611"/>
      <c r="C9" s="611"/>
      <c r="D9" s="611"/>
      <c r="E9" s="612"/>
      <c r="F9" s="614"/>
      <c r="G9" s="611"/>
      <c r="H9" s="611"/>
      <c r="I9" s="611"/>
      <c r="J9" s="611"/>
      <c r="K9" s="611"/>
      <c r="L9" s="612"/>
      <c r="M9" s="582"/>
      <c r="N9" s="582"/>
      <c r="O9" s="582"/>
      <c r="P9" s="582"/>
      <c r="Q9" s="582"/>
      <c r="R9" s="582"/>
      <c r="S9" s="582"/>
      <c r="T9" s="582"/>
      <c r="U9" s="582"/>
      <c r="V9" s="582"/>
      <c r="W9" s="582"/>
      <c r="X9" s="582"/>
      <c r="Y9" s="582"/>
      <c r="Z9" s="582"/>
      <c r="AA9" s="582"/>
      <c r="AB9" s="582"/>
      <c r="AC9" s="582"/>
      <c r="AD9" s="582"/>
      <c r="AE9" s="582"/>
      <c r="AF9" s="582"/>
      <c r="AG9" s="582"/>
      <c r="AH9" s="634"/>
      <c r="AI9" s="634"/>
      <c r="AJ9" s="634"/>
      <c r="AK9" s="634"/>
      <c r="AL9" s="634"/>
      <c r="AM9" s="634"/>
      <c r="AN9" s="581" t="s">
        <v>206</v>
      </c>
      <c r="AO9" s="581"/>
      <c r="AP9" s="581"/>
      <c r="AQ9" s="581" t="s">
        <v>207</v>
      </c>
      <c r="AR9" s="581"/>
      <c r="AS9" s="581"/>
      <c r="AT9" s="581" t="s">
        <v>493</v>
      </c>
      <c r="AU9" s="581"/>
      <c r="AV9" s="600"/>
    </row>
    <row r="10" spans="1:48" s="75" customFormat="1" ht="24" customHeight="1" x14ac:dyDescent="0.15">
      <c r="A10" s="610"/>
      <c r="B10" s="611"/>
      <c r="C10" s="611"/>
      <c r="D10" s="611"/>
      <c r="E10" s="612"/>
      <c r="F10" s="614"/>
      <c r="G10" s="611"/>
      <c r="H10" s="611"/>
      <c r="I10" s="611"/>
      <c r="J10" s="611"/>
      <c r="K10" s="611"/>
      <c r="L10" s="612"/>
      <c r="M10" s="582"/>
      <c r="N10" s="582"/>
      <c r="O10" s="582"/>
      <c r="P10" s="582"/>
      <c r="Q10" s="582"/>
      <c r="R10" s="582"/>
      <c r="S10" s="582"/>
      <c r="T10" s="582"/>
      <c r="U10" s="582"/>
      <c r="V10" s="582"/>
      <c r="W10" s="582"/>
      <c r="X10" s="582"/>
      <c r="Y10" s="582"/>
      <c r="Z10" s="582"/>
      <c r="AA10" s="582"/>
      <c r="AB10" s="582"/>
      <c r="AC10" s="582"/>
      <c r="AD10" s="582"/>
      <c r="AE10" s="582"/>
      <c r="AF10" s="582"/>
      <c r="AG10" s="582"/>
      <c r="AH10" s="582" t="s">
        <v>204</v>
      </c>
      <c r="AI10" s="581"/>
      <c r="AJ10" s="581"/>
      <c r="AK10" s="581"/>
      <c r="AL10" s="581"/>
      <c r="AM10" s="581"/>
      <c r="AN10" s="581" t="s">
        <v>492</v>
      </c>
      <c r="AO10" s="581"/>
      <c r="AP10" s="581"/>
      <c r="AQ10" s="581" t="s">
        <v>208</v>
      </c>
      <c r="AR10" s="581"/>
      <c r="AS10" s="581"/>
      <c r="AT10" s="581"/>
      <c r="AU10" s="581"/>
      <c r="AV10" s="600"/>
    </row>
    <row r="11" spans="1:48" s="75" customFormat="1" ht="18" customHeight="1" x14ac:dyDescent="0.15">
      <c r="A11" s="583" t="s">
        <v>225</v>
      </c>
      <c r="B11" s="581"/>
      <c r="C11" s="581"/>
      <c r="D11" s="581"/>
      <c r="E11" s="581"/>
      <c r="F11" s="615">
        <v>3128511111</v>
      </c>
      <c r="G11" s="615"/>
      <c r="H11" s="615"/>
      <c r="I11" s="615"/>
      <c r="J11" s="615"/>
      <c r="K11" s="615"/>
      <c r="L11" s="615"/>
      <c r="M11" s="601" t="s">
        <v>226</v>
      </c>
      <c r="N11" s="602"/>
      <c r="O11" s="602"/>
      <c r="P11" s="602"/>
      <c r="Q11" s="602"/>
      <c r="R11" s="602"/>
      <c r="S11" s="602"/>
      <c r="T11" s="602"/>
      <c r="U11" s="602"/>
      <c r="V11" s="602"/>
      <c r="W11" s="602"/>
      <c r="X11" s="602"/>
      <c r="Y11" s="602"/>
      <c r="Z11" s="602"/>
      <c r="AA11" s="603"/>
      <c r="AB11" s="581"/>
      <c r="AC11" s="581"/>
      <c r="AD11" s="581"/>
      <c r="AE11" s="581"/>
      <c r="AF11" s="581"/>
      <c r="AG11" s="581"/>
      <c r="AH11" s="598">
        <f>SUM(Y18:AD37)</f>
        <v>0</v>
      </c>
      <c r="AI11" s="598"/>
      <c r="AJ11" s="598"/>
      <c r="AK11" s="598"/>
      <c r="AL11" s="598"/>
      <c r="AM11" s="598"/>
      <c r="AN11" s="598">
        <f>SUM(AN18,AN20,AN22,AN24,AN26,AN28,AN30,AN32,AN34,AN36)</f>
        <v>0</v>
      </c>
      <c r="AO11" s="598"/>
      <c r="AP11" s="598"/>
      <c r="AQ11" s="598">
        <f>SUM(AQ18,AQ20,AQ22,AQ24,AQ26,AQ28,AQ30,AQ32,AQ34,AQ36)</f>
        <v>0</v>
      </c>
      <c r="AR11" s="598"/>
      <c r="AS11" s="598"/>
      <c r="AT11" s="598">
        <f>SUM(AT18:AV37)</f>
        <v>0</v>
      </c>
      <c r="AU11" s="598"/>
      <c r="AV11" s="633"/>
    </row>
    <row r="12" spans="1:48" s="75" customFormat="1" ht="18" customHeight="1" x14ac:dyDescent="0.15">
      <c r="A12" s="583"/>
      <c r="B12" s="581"/>
      <c r="C12" s="581"/>
      <c r="D12" s="581"/>
      <c r="E12" s="581"/>
      <c r="F12" s="615"/>
      <c r="G12" s="615"/>
      <c r="H12" s="615"/>
      <c r="I12" s="615"/>
      <c r="J12" s="615"/>
      <c r="K12" s="615"/>
      <c r="L12" s="615"/>
      <c r="M12" s="604"/>
      <c r="N12" s="605"/>
      <c r="O12" s="605"/>
      <c r="P12" s="605"/>
      <c r="Q12" s="605"/>
      <c r="R12" s="605"/>
      <c r="S12" s="605"/>
      <c r="T12" s="605"/>
      <c r="U12" s="605"/>
      <c r="V12" s="605"/>
      <c r="W12" s="605"/>
      <c r="X12" s="605"/>
      <c r="Y12" s="605"/>
      <c r="Z12" s="605"/>
      <c r="AA12" s="606"/>
      <c r="AB12" s="581"/>
      <c r="AC12" s="581"/>
      <c r="AD12" s="581"/>
      <c r="AE12" s="581"/>
      <c r="AF12" s="581"/>
      <c r="AG12" s="581"/>
      <c r="AH12" s="598">
        <f>SUM(AE19,AE21,AE23,AE25,AE27,AE29,AE31,AE33,AE35,AE37)</f>
        <v>0</v>
      </c>
      <c r="AI12" s="598"/>
      <c r="AJ12" s="598"/>
      <c r="AK12" s="598"/>
      <c r="AL12" s="598"/>
      <c r="AM12" s="598"/>
      <c r="AN12" s="598">
        <f>SUM(AN19,AN21,AN23,AN25,AN27,AN29,AN31,AN33,AN35,AN37)</f>
        <v>0</v>
      </c>
      <c r="AO12" s="598"/>
      <c r="AP12" s="598"/>
      <c r="AQ12" s="598">
        <f>SUM(AQ11,AQ19,AQ21,AQ23,AQ25,AQ27,AQ29,AQ31,AQ33,AQ35,AQ37)</f>
        <v>0</v>
      </c>
      <c r="AR12" s="598"/>
      <c r="AS12" s="598"/>
      <c r="AT12" s="598"/>
      <c r="AU12" s="598"/>
      <c r="AV12" s="633"/>
    </row>
    <row r="13" spans="1:48" s="75" customFormat="1" ht="18" customHeight="1" x14ac:dyDescent="0.15">
      <c r="A13" s="83"/>
      <c r="B13" s="33" t="s">
        <v>212</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84"/>
    </row>
    <row r="14" spans="1:48" ht="10.5" customHeight="1" x14ac:dyDescent="0.15">
      <c r="A14" s="592" t="s">
        <v>196</v>
      </c>
      <c r="B14" s="593"/>
      <c r="C14" s="519" t="s">
        <v>494</v>
      </c>
      <c r="D14" s="520"/>
      <c r="E14" s="520"/>
      <c r="F14" s="521"/>
      <c r="G14" s="519" t="s">
        <v>495</v>
      </c>
      <c r="H14" s="520"/>
      <c r="I14" s="520"/>
      <c r="J14" s="521"/>
      <c r="K14" s="587" t="s">
        <v>496</v>
      </c>
      <c r="L14" s="588"/>
      <c r="M14" s="588"/>
      <c r="N14" s="588"/>
      <c r="O14" s="588"/>
      <c r="P14" s="588"/>
      <c r="Q14" s="589"/>
      <c r="R14" s="587" t="s">
        <v>497</v>
      </c>
      <c r="S14" s="588"/>
      <c r="T14" s="589"/>
      <c r="U14" s="587" t="s">
        <v>498</v>
      </c>
      <c r="V14" s="589"/>
      <c r="W14" s="587" t="s">
        <v>499</v>
      </c>
      <c r="X14" s="589"/>
      <c r="Y14" s="587" t="s">
        <v>500</v>
      </c>
      <c r="Z14" s="588"/>
      <c r="AA14" s="588"/>
      <c r="AB14" s="588"/>
      <c r="AC14" s="588"/>
      <c r="AD14" s="589"/>
      <c r="AE14" s="587" t="s">
        <v>501</v>
      </c>
      <c r="AF14" s="588"/>
      <c r="AG14" s="588"/>
      <c r="AH14" s="588"/>
      <c r="AI14" s="588"/>
      <c r="AJ14" s="589"/>
      <c r="AK14" s="587" t="s">
        <v>503</v>
      </c>
      <c r="AL14" s="588"/>
      <c r="AM14" s="589"/>
      <c r="AN14" s="587" t="s">
        <v>504</v>
      </c>
      <c r="AO14" s="588"/>
      <c r="AP14" s="589"/>
      <c r="AQ14" s="587" t="s">
        <v>506</v>
      </c>
      <c r="AR14" s="588"/>
      <c r="AS14" s="589"/>
      <c r="AT14" s="587" t="s">
        <v>507</v>
      </c>
      <c r="AU14" s="588"/>
      <c r="AV14" s="638"/>
    </row>
    <row r="15" spans="1:48" ht="15" customHeight="1" x14ac:dyDescent="0.15">
      <c r="A15" s="594"/>
      <c r="B15" s="595"/>
      <c r="C15" s="535"/>
      <c r="D15" s="533"/>
      <c r="E15" s="533"/>
      <c r="F15" s="534"/>
      <c r="G15" s="535"/>
      <c r="H15" s="533"/>
      <c r="I15" s="533"/>
      <c r="J15" s="534"/>
      <c r="K15" s="636"/>
      <c r="L15" s="584"/>
      <c r="M15" s="584"/>
      <c r="N15" s="584"/>
      <c r="O15" s="584"/>
      <c r="P15" s="584"/>
      <c r="Q15" s="637"/>
      <c r="R15" s="636"/>
      <c r="S15" s="584"/>
      <c r="T15" s="637"/>
      <c r="U15" s="636"/>
      <c r="V15" s="637"/>
      <c r="W15" s="636"/>
      <c r="X15" s="637"/>
      <c r="Y15" s="636"/>
      <c r="Z15" s="584"/>
      <c r="AA15" s="584"/>
      <c r="AB15" s="584"/>
      <c r="AC15" s="584"/>
      <c r="AD15" s="637"/>
      <c r="AE15" s="590"/>
      <c r="AF15" s="586"/>
      <c r="AG15" s="586"/>
      <c r="AH15" s="586"/>
      <c r="AI15" s="586"/>
      <c r="AJ15" s="591"/>
      <c r="AK15" s="636"/>
      <c r="AL15" s="584"/>
      <c r="AM15" s="637"/>
      <c r="AN15" s="590"/>
      <c r="AO15" s="586"/>
      <c r="AP15" s="591"/>
      <c r="AQ15" s="590"/>
      <c r="AR15" s="586"/>
      <c r="AS15" s="591"/>
      <c r="AT15" s="636"/>
      <c r="AU15" s="584"/>
      <c r="AV15" s="639"/>
    </row>
    <row r="16" spans="1:48" ht="10.5" customHeight="1" x14ac:dyDescent="0.15">
      <c r="A16" s="594"/>
      <c r="B16" s="595"/>
      <c r="C16" s="535"/>
      <c r="D16" s="533"/>
      <c r="E16" s="533"/>
      <c r="F16" s="534"/>
      <c r="G16" s="535"/>
      <c r="H16" s="533"/>
      <c r="I16" s="533"/>
      <c r="J16" s="534"/>
      <c r="K16" s="636"/>
      <c r="L16" s="584"/>
      <c r="M16" s="584"/>
      <c r="N16" s="584"/>
      <c r="O16" s="584"/>
      <c r="P16" s="584"/>
      <c r="Q16" s="637"/>
      <c r="R16" s="636"/>
      <c r="S16" s="584"/>
      <c r="T16" s="637"/>
      <c r="U16" s="636"/>
      <c r="V16" s="637"/>
      <c r="W16" s="636"/>
      <c r="X16" s="637"/>
      <c r="Y16" s="636"/>
      <c r="Z16" s="584"/>
      <c r="AA16" s="584"/>
      <c r="AB16" s="584"/>
      <c r="AC16" s="584"/>
      <c r="AD16" s="637"/>
      <c r="AE16" s="587" t="s">
        <v>502</v>
      </c>
      <c r="AF16" s="588"/>
      <c r="AG16" s="588"/>
      <c r="AH16" s="588"/>
      <c r="AI16" s="588"/>
      <c r="AJ16" s="589"/>
      <c r="AK16" s="636"/>
      <c r="AL16" s="584"/>
      <c r="AM16" s="637"/>
      <c r="AN16" s="587" t="s">
        <v>505</v>
      </c>
      <c r="AO16" s="588"/>
      <c r="AP16" s="589"/>
      <c r="AQ16" s="584">
        <v>25</v>
      </c>
      <c r="AR16" s="584"/>
      <c r="AS16" s="584"/>
      <c r="AT16" s="636"/>
      <c r="AU16" s="584"/>
      <c r="AV16" s="639"/>
    </row>
    <row r="17" spans="1:48" ht="20.25" customHeight="1" x14ac:dyDescent="0.15">
      <c r="A17" s="596"/>
      <c r="B17" s="597"/>
      <c r="C17" s="522"/>
      <c r="D17" s="523"/>
      <c r="E17" s="523"/>
      <c r="F17" s="524"/>
      <c r="G17" s="522"/>
      <c r="H17" s="523"/>
      <c r="I17" s="523"/>
      <c r="J17" s="524"/>
      <c r="K17" s="590"/>
      <c r="L17" s="586"/>
      <c r="M17" s="586"/>
      <c r="N17" s="586"/>
      <c r="O17" s="586"/>
      <c r="P17" s="586"/>
      <c r="Q17" s="591"/>
      <c r="R17" s="590"/>
      <c r="S17" s="586"/>
      <c r="T17" s="591"/>
      <c r="U17" s="590"/>
      <c r="V17" s="591"/>
      <c r="W17" s="590"/>
      <c r="X17" s="591"/>
      <c r="Y17" s="590"/>
      <c r="Z17" s="586"/>
      <c r="AA17" s="586"/>
      <c r="AB17" s="586"/>
      <c r="AC17" s="586"/>
      <c r="AD17" s="591"/>
      <c r="AE17" s="590"/>
      <c r="AF17" s="586"/>
      <c r="AG17" s="586"/>
      <c r="AH17" s="586"/>
      <c r="AI17" s="586"/>
      <c r="AJ17" s="591"/>
      <c r="AK17" s="590"/>
      <c r="AL17" s="586"/>
      <c r="AM17" s="591"/>
      <c r="AN17" s="590"/>
      <c r="AO17" s="586"/>
      <c r="AP17" s="591"/>
      <c r="AQ17" s="585" t="s">
        <v>197</v>
      </c>
      <c r="AR17" s="586"/>
      <c r="AS17" s="586"/>
      <c r="AT17" s="590"/>
      <c r="AU17" s="586"/>
      <c r="AV17" s="640"/>
    </row>
    <row r="18" spans="1:48" ht="15" customHeight="1" x14ac:dyDescent="0.15">
      <c r="A18" s="583">
        <v>1</v>
      </c>
      <c r="B18" s="581"/>
      <c r="C18" s="581">
        <v>68</v>
      </c>
      <c r="D18" s="581"/>
      <c r="E18" s="581"/>
      <c r="F18" s="581"/>
      <c r="G18" s="581" t="s">
        <v>227</v>
      </c>
      <c r="H18" s="581"/>
      <c r="I18" s="581"/>
      <c r="J18" s="581"/>
      <c r="K18" s="599">
        <v>7310241666666</v>
      </c>
      <c r="L18" s="599"/>
      <c r="M18" s="599"/>
      <c r="N18" s="599"/>
      <c r="O18" s="599"/>
      <c r="P18" s="599"/>
      <c r="Q18" s="599"/>
      <c r="R18" s="581"/>
      <c r="S18" s="581"/>
      <c r="T18" s="581"/>
      <c r="U18" s="581">
        <v>2012</v>
      </c>
      <c r="V18" s="581"/>
      <c r="W18" s="581"/>
      <c r="X18" s="581"/>
      <c r="Y18" s="598">
        <v>0</v>
      </c>
      <c r="Z18" s="598"/>
      <c r="AA18" s="598"/>
      <c r="AB18" s="598"/>
      <c r="AC18" s="598"/>
      <c r="AD18" s="598"/>
      <c r="AE18" s="581"/>
      <c r="AF18" s="581"/>
      <c r="AG18" s="581"/>
      <c r="AH18" s="581"/>
      <c r="AI18" s="581"/>
      <c r="AJ18" s="581"/>
      <c r="AK18" s="581"/>
      <c r="AL18" s="581"/>
      <c r="AM18" s="581"/>
      <c r="AN18" s="581"/>
      <c r="AO18" s="581"/>
      <c r="AP18" s="581"/>
      <c r="AQ18" s="581"/>
      <c r="AR18" s="581"/>
      <c r="AS18" s="581"/>
      <c r="AT18" s="581"/>
      <c r="AU18" s="581"/>
      <c r="AV18" s="600"/>
    </row>
    <row r="19" spans="1:48" ht="15" customHeight="1" x14ac:dyDescent="0.15">
      <c r="A19" s="583"/>
      <c r="B19" s="581"/>
      <c r="C19" s="581"/>
      <c r="D19" s="581"/>
      <c r="E19" s="581"/>
      <c r="F19" s="581"/>
      <c r="G19" s="581"/>
      <c r="H19" s="581"/>
      <c r="I19" s="581"/>
      <c r="J19" s="581"/>
      <c r="K19" s="599"/>
      <c r="L19" s="599"/>
      <c r="M19" s="599"/>
      <c r="N19" s="599"/>
      <c r="O19" s="599"/>
      <c r="P19" s="599"/>
      <c r="Q19" s="599"/>
      <c r="R19" s="581"/>
      <c r="S19" s="581"/>
      <c r="T19" s="581"/>
      <c r="U19" s="581"/>
      <c r="V19" s="581"/>
      <c r="W19" s="581"/>
      <c r="X19" s="581"/>
      <c r="Y19" s="598"/>
      <c r="Z19" s="598"/>
      <c r="AA19" s="598"/>
      <c r="AB19" s="598"/>
      <c r="AC19" s="598"/>
      <c r="AD19" s="598"/>
      <c r="AE19" s="581"/>
      <c r="AF19" s="581"/>
      <c r="AG19" s="581"/>
      <c r="AH19" s="581"/>
      <c r="AI19" s="581"/>
      <c r="AJ19" s="581"/>
      <c r="AK19" s="581"/>
      <c r="AL19" s="581"/>
      <c r="AM19" s="581"/>
      <c r="AN19" s="581"/>
      <c r="AO19" s="581"/>
      <c r="AP19" s="581"/>
      <c r="AQ19" s="581"/>
      <c r="AR19" s="581"/>
      <c r="AS19" s="581"/>
      <c r="AT19" s="581"/>
      <c r="AU19" s="581"/>
      <c r="AV19" s="600"/>
    </row>
    <row r="20" spans="1:48" ht="15" customHeight="1" x14ac:dyDescent="0.15">
      <c r="A20" s="583">
        <f>A18+1</f>
        <v>2</v>
      </c>
      <c r="B20" s="581"/>
      <c r="C20" s="581"/>
      <c r="D20" s="581"/>
      <c r="E20" s="581"/>
      <c r="F20" s="581"/>
      <c r="G20" s="581"/>
      <c r="H20" s="581"/>
      <c r="I20" s="581"/>
      <c r="J20" s="581"/>
      <c r="K20" s="599"/>
      <c r="L20" s="599"/>
      <c r="M20" s="599"/>
      <c r="N20" s="599"/>
      <c r="O20" s="599"/>
      <c r="P20" s="599"/>
      <c r="Q20" s="599"/>
      <c r="R20" s="581"/>
      <c r="S20" s="581"/>
      <c r="T20" s="581"/>
      <c r="U20" s="581"/>
      <c r="V20" s="581"/>
      <c r="W20" s="581"/>
      <c r="X20" s="581"/>
      <c r="Y20" s="598"/>
      <c r="Z20" s="598"/>
      <c r="AA20" s="598"/>
      <c r="AB20" s="598"/>
      <c r="AC20" s="598"/>
      <c r="AD20" s="598"/>
      <c r="AE20" s="581"/>
      <c r="AF20" s="581"/>
      <c r="AG20" s="581"/>
      <c r="AH20" s="581"/>
      <c r="AI20" s="581"/>
      <c r="AJ20" s="581"/>
      <c r="AK20" s="581"/>
      <c r="AL20" s="581"/>
      <c r="AM20" s="581"/>
      <c r="AN20" s="581"/>
      <c r="AO20" s="581"/>
      <c r="AP20" s="581"/>
      <c r="AQ20" s="581"/>
      <c r="AR20" s="581"/>
      <c r="AS20" s="581"/>
      <c r="AT20" s="581"/>
      <c r="AU20" s="581"/>
      <c r="AV20" s="600"/>
    </row>
    <row r="21" spans="1:48" ht="15" customHeight="1" x14ac:dyDescent="0.15">
      <c r="A21" s="583"/>
      <c r="B21" s="581"/>
      <c r="C21" s="581"/>
      <c r="D21" s="581"/>
      <c r="E21" s="581"/>
      <c r="F21" s="581"/>
      <c r="G21" s="581"/>
      <c r="H21" s="581"/>
      <c r="I21" s="581"/>
      <c r="J21" s="581"/>
      <c r="K21" s="599"/>
      <c r="L21" s="599"/>
      <c r="M21" s="599"/>
      <c r="N21" s="599"/>
      <c r="O21" s="599"/>
      <c r="P21" s="599"/>
      <c r="Q21" s="599"/>
      <c r="R21" s="581"/>
      <c r="S21" s="581"/>
      <c r="T21" s="581"/>
      <c r="U21" s="581"/>
      <c r="V21" s="581"/>
      <c r="W21" s="581"/>
      <c r="X21" s="581"/>
      <c r="Y21" s="598"/>
      <c r="Z21" s="598"/>
      <c r="AA21" s="598"/>
      <c r="AB21" s="598"/>
      <c r="AC21" s="598"/>
      <c r="AD21" s="598"/>
      <c r="AE21" s="581"/>
      <c r="AF21" s="581"/>
      <c r="AG21" s="581"/>
      <c r="AH21" s="581"/>
      <c r="AI21" s="581"/>
      <c r="AJ21" s="581"/>
      <c r="AK21" s="581"/>
      <c r="AL21" s="581"/>
      <c r="AM21" s="581"/>
      <c r="AN21" s="581"/>
      <c r="AO21" s="581"/>
      <c r="AP21" s="581"/>
      <c r="AQ21" s="581"/>
      <c r="AR21" s="581"/>
      <c r="AS21" s="581"/>
      <c r="AT21" s="581"/>
      <c r="AU21" s="581"/>
      <c r="AV21" s="600"/>
    </row>
    <row r="22" spans="1:48" ht="15" customHeight="1" x14ac:dyDescent="0.15">
      <c r="A22" s="583">
        <f>A20+1</f>
        <v>3</v>
      </c>
      <c r="B22" s="581"/>
      <c r="C22" s="581"/>
      <c r="D22" s="581"/>
      <c r="E22" s="581"/>
      <c r="F22" s="581"/>
      <c r="G22" s="581"/>
      <c r="H22" s="581"/>
      <c r="I22" s="581"/>
      <c r="J22" s="581"/>
      <c r="K22" s="599"/>
      <c r="L22" s="599"/>
      <c r="M22" s="599"/>
      <c r="N22" s="599"/>
      <c r="O22" s="599"/>
      <c r="P22" s="599"/>
      <c r="Q22" s="599"/>
      <c r="R22" s="581"/>
      <c r="S22" s="581"/>
      <c r="T22" s="581"/>
      <c r="U22" s="581"/>
      <c r="V22" s="581"/>
      <c r="W22" s="581"/>
      <c r="X22" s="581"/>
      <c r="Y22" s="598"/>
      <c r="Z22" s="598"/>
      <c r="AA22" s="598"/>
      <c r="AB22" s="598"/>
      <c r="AC22" s="598"/>
      <c r="AD22" s="598"/>
      <c r="AE22" s="581"/>
      <c r="AF22" s="581"/>
      <c r="AG22" s="581"/>
      <c r="AH22" s="581"/>
      <c r="AI22" s="581"/>
      <c r="AJ22" s="581"/>
      <c r="AK22" s="581"/>
      <c r="AL22" s="581"/>
      <c r="AM22" s="581"/>
      <c r="AN22" s="581"/>
      <c r="AO22" s="581"/>
      <c r="AP22" s="581"/>
      <c r="AQ22" s="581"/>
      <c r="AR22" s="581"/>
      <c r="AS22" s="581"/>
      <c r="AT22" s="581"/>
      <c r="AU22" s="581"/>
      <c r="AV22" s="600"/>
    </row>
    <row r="23" spans="1:48" ht="15" customHeight="1" x14ac:dyDescent="0.15">
      <c r="A23" s="583"/>
      <c r="B23" s="581"/>
      <c r="C23" s="581"/>
      <c r="D23" s="581"/>
      <c r="E23" s="581"/>
      <c r="F23" s="581"/>
      <c r="G23" s="581"/>
      <c r="H23" s="581"/>
      <c r="I23" s="581"/>
      <c r="J23" s="581"/>
      <c r="K23" s="599"/>
      <c r="L23" s="599"/>
      <c r="M23" s="599"/>
      <c r="N23" s="599"/>
      <c r="O23" s="599"/>
      <c r="P23" s="599"/>
      <c r="Q23" s="599"/>
      <c r="R23" s="581"/>
      <c r="S23" s="581"/>
      <c r="T23" s="581"/>
      <c r="U23" s="581"/>
      <c r="V23" s="581"/>
      <c r="W23" s="581"/>
      <c r="X23" s="581"/>
      <c r="Y23" s="598"/>
      <c r="Z23" s="598"/>
      <c r="AA23" s="598"/>
      <c r="AB23" s="598"/>
      <c r="AC23" s="598"/>
      <c r="AD23" s="598"/>
      <c r="AE23" s="581"/>
      <c r="AF23" s="581"/>
      <c r="AG23" s="581"/>
      <c r="AH23" s="581"/>
      <c r="AI23" s="581"/>
      <c r="AJ23" s="581"/>
      <c r="AK23" s="581"/>
      <c r="AL23" s="581"/>
      <c r="AM23" s="581"/>
      <c r="AN23" s="581"/>
      <c r="AO23" s="581"/>
      <c r="AP23" s="581"/>
      <c r="AQ23" s="581"/>
      <c r="AR23" s="581"/>
      <c r="AS23" s="581"/>
      <c r="AT23" s="581"/>
      <c r="AU23" s="581"/>
      <c r="AV23" s="600"/>
    </row>
    <row r="24" spans="1:48" ht="15" customHeight="1" x14ac:dyDescent="0.15">
      <c r="A24" s="583">
        <f>A22+1</f>
        <v>4</v>
      </c>
      <c r="B24" s="581"/>
      <c r="C24" s="581"/>
      <c r="D24" s="581"/>
      <c r="E24" s="581"/>
      <c r="F24" s="581"/>
      <c r="G24" s="581"/>
      <c r="H24" s="581"/>
      <c r="I24" s="581"/>
      <c r="J24" s="581"/>
      <c r="K24" s="599"/>
      <c r="L24" s="599"/>
      <c r="M24" s="599"/>
      <c r="N24" s="599"/>
      <c r="O24" s="599"/>
      <c r="P24" s="599"/>
      <c r="Q24" s="599"/>
      <c r="R24" s="581"/>
      <c r="S24" s="581"/>
      <c r="T24" s="581"/>
      <c r="U24" s="581"/>
      <c r="V24" s="581"/>
      <c r="W24" s="581"/>
      <c r="X24" s="581"/>
      <c r="Y24" s="598"/>
      <c r="Z24" s="598"/>
      <c r="AA24" s="598"/>
      <c r="AB24" s="598"/>
      <c r="AC24" s="598"/>
      <c r="AD24" s="598"/>
      <c r="AE24" s="581"/>
      <c r="AF24" s="581"/>
      <c r="AG24" s="581"/>
      <c r="AH24" s="581"/>
      <c r="AI24" s="581"/>
      <c r="AJ24" s="581"/>
      <c r="AK24" s="581"/>
      <c r="AL24" s="581"/>
      <c r="AM24" s="581"/>
      <c r="AN24" s="581"/>
      <c r="AO24" s="581"/>
      <c r="AP24" s="581"/>
      <c r="AQ24" s="581"/>
      <c r="AR24" s="581"/>
      <c r="AS24" s="581"/>
      <c r="AT24" s="581"/>
      <c r="AU24" s="581"/>
      <c r="AV24" s="600"/>
    </row>
    <row r="25" spans="1:48" ht="15" customHeight="1" x14ac:dyDescent="0.15">
      <c r="A25" s="583"/>
      <c r="B25" s="581"/>
      <c r="C25" s="581"/>
      <c r="D25" s="581"/>
      <c r="E25" s="581"/>
      <c r="F25" s="581"/>
      <c r="G25" s="581"/>
      <c r="H25" s="581"/>
      <c r="I25" s="581"/>
      <c r="J25" s="581"/>
      <c r="K25" s="599"/>
      <c r="L25" s="599"/>
      <c r="M25" s="599"/>
      <c r="N25" s="599"/>
      <c r="O25" s="599"/>
      <c r="P25" s="599"/>
      <c r="Q25" s="599"/>
      <c r="R25" s="581"/>
      <c r="S25" s="581"/>
      <c r="T25" s="581"/>
      <c r="U25" s="581"/>
      <c r="V25" s="581"/>
      <c r="W25" s="581"/>
      <c r="X25" s="581"/>
      <c r="Y25" s="598"/>
      <c r="Z25" s="598"/>
      <c r="AA25" s="598"/>
      <c r="AB25" s="598"/>
      <c r="AC25" s="598"/>
      <c r="AD25" s="598"/>
      <c r="AE25" s="581"/>
      <c r="AF25" s="581"/>
      <c r="AG25" s="581"/>
      <c r="AH25" s="581"/>
      <c r="AI25" s="581"/>
      <c r="AJ25" s="581"/>
      <c r="AK25" s="581"/>
      <c r="AL25" s="581"/>
      <c r="AM25" s="581"/>
      <c r="AN25" s="581"/>
      <c r="AO25" s="581"/>
      <c r="AP25" s="581"/>
      <c r="AQ25" s="581"/>
      <c r="AR25" s="581"/>
      <c r="AS25" s="581"/>
      <c r="AT25" s="581"/>
      <c r="AU25" s="581"/>
      <c r="AV25" s="600"/>
    </row>
    <row r="26" spans="1:48" ht="15" customHeight="1" x14ac:dyDescent="0.15">
      <c r="A26" s="583">
        <f>A24+1</f>
        <v>5</v>
      </c>
      <c r="B26" s="581"/>
      <c r="C26" s="581"/>
      <c r="D26" s="581"/>
      <c r="E26" s="581"/>
      <c r="F26" s="581"/>
      <c r="G26" s="581"/>
      <c r="H26" s="581"/>
      <c r="I26" s="581"/>
      <c r="J26" s="581"/>
      <c r="K26" s="599"/>
      <c r="L26" s="599"/>
      <c r="M26" s="599"/>
      <c r="N26" s="599"/>
      <c r="O26" s="599"/>
      <c r="P26" s="599"/>
      <c r="Q26" s="599"/>
      <c r="R26" s="581"/>
      <c r="S26" s="581"/>
      <c r="T26" s="581"/>
      <c r="U26" s="581"/>
      <c r="V26" s="581"/>
      <c r="W26" s="581"/>
      <c r="X26" s="581"/>
      <c r="Y26" s="598"/>
      <c r="Z26" s="598"/>
      <c r="AA26" s="598"/>
      <c r="AB26" s="598"/>
      <c r="AC26" s="598"/>
      <c r="AD26" s="598"/>
      <c r="AE26" s="581"/>
      <c r="AF26" s="581"/>
      <c r="AG26" s="581"/>
      <c r="AH26" s="581"/>
      <c r="AI26" s="581"/>
      <c r="AJ26" s="581"/>
      <c r="AK26" s="581"/>
      <c r="AL26" s="581"/>
      <c r="AM26" s="581"/>
      <c r="AN26" s="581"/>
      <c r="AO26" s="581"/>
      <c r="AP26" s="581"/>
      <c r="AQ26" s="581"/>
      <c r="AR26" s="581"/>
      <c r="AS26" s="581"/>
      <c r="AT26" s="581"/>
      <c r="AU26" s="581"/>
      <c r="AV26" s="600"/>
    </row>
    <row r="27" spans="1:48" ht="15" customHeight="1" x14ac:dyDescent="0.15">
      <c r="A27" s="583"/>
      <c r="B27" s="581"/>
      <c r="C27" s="581"/>
      <c r="D27" s="581"/>
      <c r="E27" s="581"/>
      <c r="F27" s="581"/>
      <c r="G27" s="581"/>
      <c r="H27" s="581"/>
      <c r="I27" s="581"/>
      <c r="J27" s="581"/>
      <c r="K27" s="599"/>
      <c r="L27" s="599"/>
      <c r="M27" s="599"/>
      <c r="N27" s="599"/>
      <c r="O27" s="599"/>
      <c r="P27" s="599"/>
      <c r="Q27" s="599"/>
      <c r="R27" s="581"/>
      <c r="S27" s="581"/>
      <c r="T27" s="581"/>
      <c r="U27" s="581"/>
      <c r="V27" s="581"/>
      <c r="W27" s="581"/>
      <c r="X27" s="581"/>
      <c r="Y27" s="598"/>
      <c r="Z27" s="598"/>
      <c r="AA27" s="598"/>
      <c r="AB27" s="598"/>
      <c r="AC27" s="598"/>
      <c r="AD27" s="598"/>
      <c r="AE27" s="581"/>
      <c r="AF27" s="581"/>
      <c r="AG27" s="581"/>
      <c r="AH27" s="581"/>
      <c r="AI27" s="581"/>
      <c r="AJ27" s="581"/>
      <c r="AK27" s="581"/>
      <c r="AL27" s="581"/>
      <c r="AM27" s="581"/>
      <c r="AN27" s="581"/>
      <c r="AO27" s="581"/>
      <c r="AP27" s="581"/>
      <c r="AQ27" s="581"/>
      <c r="AR27" s="581"/>
      <c r="AS27" s="581"/>
      <c r="AT27" s="581"/>
      <c r="AU27" s="581"/>
      <c r="AV27" s="600"/>
    </row>
    <row r="28" spans="1:48" ht="15" customHeight="1" x14ac:dyDescent="0.15">
      <c r="A28" s="583">
        <f>A26+1</f>
        <v>6</v>
      </c>
      <c r="B28" s="581"/>
      <c r="C28" s="581"/>
      <c r="D28" s="581"/>
      <c r="E28" s="581"/>
      <c r="F28" s="581"/>
      <c r="G28" s="581"/>
      <c r="H28" s="581"/>
      <c r="I28" s="581"/>
      <c r="J28" s="581"/>
      <c r="K28" s="599"/>
      <c r="L28" s="599"/>
      <c r="M28" s="599"/>
      <c r="N28" s="599"/>
      <c r="O28" s="599"/>
      <c r="P28" s="599"/>
      <c r="Q28" s="599"/>
      <c r="R28" s="581"/>
      <c r="S28" s="581"/>
      <c r="T28" s="581"/>
      <c r="U28" s="581"/>
      <c r="V28" s="581"/>
      <c r="W28" s="581"/>
      <c r="X28" s="581"/>
      <c r="Y28" s="598"/>
      <c r="Z28" s="598"/>
      <c r="AA28" s="598"/>
      <c r="AB28" s="598"/>
      <c r="AC28" s="598"/>
      <c r="AD28" s="598"/>
      <c r="AE28" s="581"/>
      <c r="AF28" s="581"/>
      <c r="AG28" s="581"/>
      <c r="AH28" s="581"/>
      <c r="AI28" s="581"/>
      <c r="AJ28" s="581"/>
      <c r="AK28" s="581"/>
      <c r="AL28" s="581"/>
      <c r="AM28" s="581"/>
      <c r="AN28" s="581"/>
      <c r="AO28" s="581"/>
      <c r="AP28" s="581"/>
      <c r="AQ28" s="581"/>
      <c r="AR28" s="581"/>
      <c r="AS28" s="581"/>
      <c r="AT28" s="581"/>
      <c r="AU28" s="581"/>
      <c r="AV28" s="600"/>
    </row>
    <row r="29" spans="1:48" ht="15" customHeight="1" x14ac:dyDescent="0.15">
      <c r="A29" s="583"/>
      <c r="B29" s="581"/>
      <c r="C29" s="581"/>
      <c r="D29" s="581"/>
      <c r="E29" s="581"/>
      <c r="F29" s="581"/>
      <c r="G29" s="581"/>
      <c r="H29" s="581"/>
      <c r="I29" s="581"/>
      <c r="J29" s="581"/>
      <c r="K29" s="599"/>
      <c r="L29" s="599"/>
      <c r="M29" s="599"/>
      <c r="N29" s="599"/>
      <c r="O29" s="599"/>
      <c r="P29" s="599"/>
      <c r="Q29" s="599"/>
      <c r="R29" s="581"/>
      <c r="S29" s="581"/>
      <c r="T29" s="581"/>
      <c r="U29" s="581"/>
      <c r="V29" s="581"/>
      <c r="W29" s="581"/>
      <c r="X29" s="581"/>
      <c r="Y29" s="598"/>
      <c r="Z29" s="598"/>
      <c r="AA29" s="598"/>
      <c r="AB29" s="598"/>
      <c r="AC29" s="598"/>
      <c r="AD29" s="598"/>
      <c r="AE29" s="581"/>
      <c r="AF29" s="581"/>
      <c r="AG29" s="581"/>
      <c r="AH29" s="581"/>
      <c r="AI29" s="581"/>
      <c r="AJ29" s="581"/>
      <c r="AK29" s="581"/>
      <c r="AL29" s="581"/>
      <c r="AM29" s="581"/>
      <c r="AN29" s="581"/>
      <c r="AO29" s="581"/>
      <c r="AP29" s="581"/>
      <c r="AQ29" s="581"/>
      <c r="AR29" s="581"/>
      <c r="AS29" s="581"/>
      <c r="AT29" s="581"/>
      <c r="AU29" s="581"/>
      <c r="AV29" s="600"/>
    </row>
    <row r="30" spans="1:48" ht="15" customHeight="1" x14ac:dyDescent="0.15">
      <c r="A30" s="583">
        <f>A28+1</f>
        <v>7</v>
      </c>
      <c r="B30" s="581"/>
      <c r="C30" s="581"/>
      <c r="D30" s="581"/>
      <c r="E30" s="581"/>
      <c r="F30" s="581"/>
      <c r="G30" s="581"/>
      <c r="H30" s="581"/>
      <c r="I30" s="581"/>
      <c r="J30" s="581"/>
      <c r="K30" s="599"/>
      <c r="L30" s="599"/>
      <c r="M30" s="599"/>
      <c r="N30" s="599"/>
      <c r="O30" s="599"/>
      <c r="P30" s="599"/>
      <c r="Q30" s="599"/>
      <c r="R30" s="581"/>
      <c r="S30" s="581"/>
      <c r="T30" s="581"/>
      <c r="U30" s="581"/>
      <c r="V30" s="581"/>
      <c r="W30" s="581"/>
      <c r="X30" s="581"/>
      <c r="Y30" s="598"/>
      <c r="Z30" s="598"/>
      <c r="AA30" s="598"/>
      <c r="AB30" s="598"/>
      <c r="AC30" s="598"/>
      <c r="AD30" s="598"/>
      <c r="AE30" s="581"/>
      <c r="AF30" s="581"/>
      <c r="AG30" s="581"/>
      <c r="AH30" s="581"/>
      <c r="AI30" s="581"/>
      <c r="AJ30" s="581"/>
      <c r="AK30" s="581"/>
      <c r="AL30" s="581"/>
      <c r="AM30" s="581"/>
      <c r="AN30" s="581"/>
      <c r="AO30" s="581"/>
      <c r="AP30" s="581"/>
      <c r="AQ30" s="581"/>
      <c r="AR30" s="581"/>
      <c r="AS30" s="581"/>
      <c r="AT30" s="581"/>
      <c r="AU30" s="581"/>
      <c r="AV30" s="600"/>
    </row>
    <row r="31" spans="1:48" ht="15" customHeight="1" x14ac:dyDescent="0.15">
      <c r="A31" s="583"/>
      <c r="B31" s="581"/>
      <c r="C31" s="581"/>
      <c r="D31" s="581"/>
      <c r="E31" s="581"/>
      <c r="F31" s="581"/>
      <c r="G31" s="581"/>
      <c r="H31" s="581"/>
      <c r="I31" s="581"/>
      <c r="J31" s="581"/>
      <c r="K31" s="599"/>
      <c r="L31" s="599"/>
      <c r="M31" s="599"/>
      <c r="N31" s="599"/>
      <c r="O31" s="599"/>
      <c r="P31" s="599"/>
      <c r="Q31" s="599"/>
      <c r="R31" s="581"/>
      <c r="S31" s="581"/>
      <c r="T31" s="581"/>
      <c r="U31" s="581"/>
      <c r="V31" s="581"/>
      <c r="W31" s="581"/>
      <c r="X31" s="581"/>
      <c r="Y31" s="598"/>
      <c r="Z31" s="598"/>
      <c r="AA31" s="598"/>
      <c r="AB31" s="598"/>
      <c r="AC31" s="598"/>
      <c r="AD31" s="598"/>
      <c r="AE31" s="581"/>
      <c r="AF31" s="581"/>
      <c r="AG31" s="581"/>
      <c r="AH31" s="581"/>
      <c r="AI31" s="581"/>
      <c r="AJ31" s="581"/>
      <c r="AK31" s="581"/>
      <c r="AL31" s="581"/>
      <c r="AM31" s="581"/>
      <c r="AN31" s="581"/>
      <c r="AO31" s="581"/>
      <c r="AP31" s="581"/>
      <c r="AQ31" s="581"/>
      <c r="AR31" s="581"/>
      <c r="AS31" s="581"/>
      <c r="AT31" s="581"/>
      <c r="AU31" s="581"/>
      <c r="AV31" s="600"/>
    </row>
    <row r="32" spans="1:48" ht="15" customHeight="1" x14ac:dyDescent="0.15">
      <c r="A32" s="583">
        <f>A30+1</f>
        <v>8</v>
      </c>
      <c r="B32" s="581"/>
      <c r="C32" s="581"/>
      <c r="D32" s="581"/>
      <c r="E32" s="581"/>
      <c r="F32" s="581"/>
      <c r="G32" s="581"/>
      <c r="H32" s="581"/>
      <c r="I32" s="581"/>
      <c r="J32" s="581"/>
      <c r="K32" s="599"/>
      <c r="L32" s="599"/>
      <c r="M32" s="599"/>
      <c r="N32" s="599"/>
      <c r="O32" s="599"/>
      <c r="P32" s="599"/>
      <c r="Q32" s="599"/>
      <c r="R32" s="581"/>
      <c r="S32" s="581"/>
      <c r="T32" s="581"/>
      <c r="U32" s="581"/>
      <c r="V32" s="581"/>
      <c r="W32" s="581"/>
      <c r="X32" s="581"/>
      <c r="Y32" s="598"/>
      <c r="Z32" s="598"/>
      <c r="AA32" s="598"/>
      <c r="AB32" s="598"/>
      <c r="AC32" s="598"/>
      <c r="AD32" s="598"/>
      <c r="AE32" s="581"/>
      <c r="AF32" s="581"/>
      <c r="AG32" s="581"/>
      <c r="AH32" s="581"/>
      <c r="AI32" s="581"/>
      <c r="AJ32" s="581"/>
      <c r="AK32" s="581"/>
      <c r="AL32" s="581"/>
      <c r="AM32" s="581"/>
      <c r="AN32" s="581"/>
      <c r="AO32" s="581"/>
      <c r="AP32" s="581"/>
      <c r="AQ32" s="581"/>
      <c r="AR32" s="581"/>
      <c r="AS32" s="581"/>
      <c r="AT32" s="581"/>
      <c r="AU32" s="581"/>
      <c r="AV32" s="600"/>
    </row>
    <row r="33" spans="1:48" ht="15" customHeight="1" x14ac:dyDescent="0.15">
      <c r="A33" s="583"/>
      <c r="B33" s="581"/>
      <c r="C33" s="581"/>
      <c r="D33" s="581"/>
      <c r="E33" s="581"/>
      <c r="F33" s="581"/>
      <c r="G33" s="581"/>
      <c r="H33" s="581"/>
      <c r="I33" s="581"/>
      <c r="J33" s="581"/>
      <c r="K33" s="599"/>
      <c r="L33" s="599"/>
      <c r="M33" s="599"/>
      <c r="N33" s="599"/>
      <c r="O33" s="599"/>
      <c r="P33" s="599"/>
      <c r="Q33" s="599"/>
      <c r="R33" s="581"/>
      <c r="S33" s="581"/>
      <c r="T33" s="581"/>
      <c r="U33" s="581"/>
      <c r="V33" s="581"/>
      <c r="W33" s="581"/>
      <c r="X33" s="581"/>
      <c r="Y33" s="598"/>
      <c r="Z33" s="598"/>
      <c r="AA33" s="598"/>
      <c r="AB33" s="598"/>
      <c r="AC33" s="598"/>
      <c r="AD33" s="598"/>
      <c r="AE33" s="581"/>
      <c r="AF33" s="581"/>
      <c r="AG33" s="581"/>
      <c r="AH33" s="581"/>
      <c r="AI33" s="581"/>
      <c r="AJ33" s="581"/>
      <c r="AK33" s="581"/>
      <c r="AL33" s="581"/>
      <c r="AM33" s="581"/>
      <c r="AN33" s="581"/>
      <c r="AO33" s="581"/>
      <c r="AP33" s="581"/>
      <c r="AQ33" s="581"/>
      <c r="AR33" s="581"/>
      <c r="AS33" s="581"/>
      <c r="AT33" s="581"/>
      <c r="AU33" s="581"/>
      <c r="AV33" s="600"/>
    </row>
    <row r="34" spans="1:48" ht="15" customHeight="1" x14ac:dyDescent="0.15">
      <c r="A34" s="583">
        <f>A32+1</f>
        <v>9</v>
      </c>
      <c r="B34" s="581"/>
      <c r="C34" s="581"/>
      <c r="D34" s="581"/>
      <c r="E34" s="581"/>
      <c r="F34" s="581"/>
      <c r="G34" s="581"/>
      <c r="H34" s="581"/>
      <c r="I34" s="581"/>
      <c r="J34" s="581"/>
      <c r="K34" s="599"/>
      <c r="L34" s="599"/>
      <c r="M34" s="599"/>
      <c r="N34" s="599"/>
      <c r="O34" s="599"/>
      <c r="P34" s="599"/>
      <c r="Q34" s="599"/>
      <c r="R34" s="581"/>
      <c r="S34" s="581"/>
      <c r="T34" s="581"/>
      <c r="U34" s="581"/>
      <c r="V34" s="581"/>
      <c r="W34" s="581"/>
      <c r="X34" s="581"/>
      <c r="Y34" s="598"/>
      <c r="Z34" s="598"/>
      <c r="AA34" s="598"/>
      <c r="AB34" s="598"/>
      <c r="AC34" s="598"/>
      <c r="AD34" s="598"/>
      <c r="AE34" s="581"/>
      <c r="AF34" s="581"/>
      <c r="AG34" s="581"/>
      <c r="AH34" s="581"/>
      <c r="AI34" s="581"/>
      <c r="AJ34" s="581"/>
      <c r="AK34" s="581"/>
      <c r="AL34" s="581"/>
      <c r="AM34" s="581"/>
      <c r="AN34" s="581"/>
      <c r="AO34" s="581"/>
      <c r="AP34" s="581"/>
      <c r="AQ34" s="581"/>
      <c r="AR34" s="581"/>
      <c r="AS34" s="581"/>
      <c r="AT34" s="581"/>
      <c r="AU34" s="581"/>
      <c r="AV34" s="600"/>
    </row>
    <row r="35" spans="1:48" ht="15" customHeight="1" x14ac:dyDescent="0.15">
      <c r="A35" s="583"/>
      <c r="B35" s="581"/>
      <c r="C35" s="581"/>
      <c r="D35" s="581"/>
      <c r="E35" s="581"/>
      <c r="F35" s="581"/>
      <c r="G35" s="581"/>
      <c r="H35" s="581"/>
      <c r="I35" s="581"/>
      <c r="J35" s="581"/>
      <c r="K35" s="599"/>
      <c r="L35" s="599"/>
      <c r="M35" s="599"/>
      <c r="N35" s="599"/>
      <c r="O35" s="599"/>
      <c r="P35" s="599"/>
      <c r="Q35" s="599"/>
      <c r="R35" s="581"/>
      <c r="S35" s="581"/>
      <c r="T35" s="581"/>
      <c r="U35" s="581"/>
      <c r="V35" s="581"/>
      <c r="W35" s="581"/>
      <c r="X35" s="581"/>
      <c r="Y35" s="598"/>
      <c r="Z35" s="598"/>
      <c r="AA35" s="598"/>
      <c r="AB35" s="598"/>
      <c r="AC35" s="598"/>
      <c r="AD35" s="598"/>
      <c r="AE35" s="581"/>
      <c r="AF35" s="581"/>
      <c r="AG35" s="581"/>
      <c r="AH35" s="581"/>
      <c r="AI35" s="581"/>
      <c r="AJ35" s="581"/>
      <c r="AK35" s="581"/>
      <c r="AL35" s="581"/>
      <c r="AM35" s="581"/>
      <c r="AN35" s="581"/>
      <c r="AO35" s="581"/>
      <c r="AP35" s="581"/>
      <c r="AQ35" s="581"/>
      <c r="AR35" s="581"/>
      <c r="AS35" s="581"/>
      <c r="AT35" s="581"/>
      <c r="AU35" s="581"/>
      <c r="AV35" s="600"/>
    </row>
    <row r="36" spans="1:48" ht="15" customHeight="1" x14ac:dyDescent="0.15">
      <c r="A36" s="583">
        <f>A34+1</f>
        <v>10</v>
      </c>
      <c r="B36" s="581"/>
      <c r="C36" s="581"/>
      <c r="D36" s="581"/>
      <c r="E36" s="581"/>
      <c r="F36" s="581"/>
      <c r="G36" s="581"/>
      <c r="H36" s="581"/>
      <c r="I36" s="581"/>
      <c r="J36" s="581"/>
      <c r="K36" s="599"/>
      <c r="L36" s="599"/>
      <c r="M36" s="599"/>
      <c r="N36" s="599"/>
      <c r="O36" s="599"/>
      <c r="P36" s="599"/>
      <c r="Q36" s="599"/>
      <c r="R36" s="581"/>
      <c r="S36" s="581"/>
      <c r="T36" s="581"/>
      <c r="U36" s="581"/>
      <c r="V36" s="581"/>
      <c r="W36" s="581"/>
      <c r="X36" s="581"/>
      <c r="Y36" s="598"/>
      <c r="Z36" s="598"/>
      <c r="AA36" s="598"/>
      <c r="AB36" s="598"/>
      <c r="AC36" s="598"/>
      <c r="AD36" s="598"/>
      <c r="AE36" s="581"/>
      <c r="AF36" s="581"/>
      <c r="AG36" s="581"/>
      <c r="AH36" s="581"/>
      <c r="AI36" s="581"/>
      <c r="AJ36" s="581"/>
      <c r="AK36" s="581"/>
      <c r="AL36" s="581"/>
      <c r="AM36" s="581"/>
      <c r="AN36" s="581"/>
      <c r="AO36" s="581"/>
      <c r="AP36" s="581"/>
      <c r="AQ36" s="581"/>
      <c r="AR36" s="581"/>
      <c r="AS36" s="581"/>
      <c r="AT36" s="581"/>
      <c r="AU36" s="581"/>
      <c r="AV36" s="600"/>
    </row>
    <row r="37" spans="1:48" ht="15" customHeight="1" x14ac:dyDescent="0.15">
      <c r="A37" s="583"/>
      <c r="B37" s="581"/>
      <c r="C37" s="581"/>
      <c r="D37" s="581"/>
      <c r="E37" s="581"/>
      <c r="F37" s="581"/>
      <c r="G37" s="581"/>
      <c r="H37" s="581"/>
      <c r="I37" s="581"/>
      <c r="J37" s="581"/>
      <c r="K37" s="599"/>
      <c r="L37" s="599"/>
      <c r="M37" s="599"/>
      <c r="N37" s="599"/>
      <c r="O37" s="599"/>
      <c r="P37" s="599"/>
      <c r="Q37" s="599"/>
      <c r="R37" s="581"/>
      <c r="S37" s="581"/>
      <c r="T37" s="581"/>
      <c r="U37" s="581"/>
      <c r="V37" s="581"/>
      <c r="W37" s="581"/>
      <c r="X37" s="581"/>
      <c r="Y37" s="598"/>
      <c r="Z37" s="598"/>
      <c r="AA37" s="598"/>
      <c r="AB37" s="598"/>
      <c r="AC37" s="598"/>
      <c r="AD37" s="598"/>
      <c r="AE37" s="581"/>
      <c r="AF37" s="581"/>
      <c r="AG37" s="581"/>
      <c r="AH37" s="581"/>
      <c r="AI37" s="581"/>
      <c r="AJ37" s="581"/>
      <c r="AK37" s="581"/>
      <c r="AL37" s="581"/>
      <c r="AM37" s="581"/>
      <c r="AN37" s="581"/>
      <c r="AO37" s="581"/>
      <c r="AP37" s="581"/>
      <c r="AQ37" s="581"/>
      <c r="AR37" s="581"/>
      <c r="AS37" s="581"/>
      <c r="AT37" s="581"/>
      <c r="AU37" s="581"/>
      <c r="AV37" s="600"/>
    </row>
    <row r="38" spans="1:48" ht="18" customHeight="1" x14ac:dyDescent="0.15">
      <c r="A38" s="90"/>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2"/>
    </row>
    <row r="39" spans="1:48" ht="18" customHeight="1" x14ac:dyDescent="0.15">
      <c r="A39" s="90"/>
      <c r="B39" s="91" t="s">
        <v>213</v>
      </c>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2"/>
    </row>
    <row r="40" spans="1:48" ht="11.25" customHeight="1" x14ac:dyDescent="0.15">
      <c r="A40" s="90"/>
      <c r="B40" s="91" t="s">
        <v>214</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2"/>
    </row>
    <row r="41" spans="1:48" ht="11.25" customHeight="1" x14ac:dyDescent="0.15">
      <c r="A41" s="90"/>
      <c r="B41" s="91" t="s">
        <v>215</v>
      </c>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2"/>
    </row>
    <row r="42" spans="1:48" ht="18" customHeight="1" x14ac:dyDescent="0.15">
      <c r="A42" s="90"/>
      <c r="B42" s="91"/>
      <c r="C42" s="553" t="s">
        <v>216</v>
      </c>
      <c r="D42" s="553"/>
      <c r="E42" s="553"/>
      <c r="F42" s="553" t="s">
        <v>217</v>
      </c>
      <c r="G42" s="553"/>
      <c r="H42" s="553"/>
      <c r="I42" s="553"/>
      <c r="J42" s="553"/>
      <c r="K42" s="553"/>
      <c r="L42" s="553"/>
      <c r="M42" s="553"/>
      <c r="N42" s="553"/>
      <c r="O42" s="553"/>
      <c r="P42" s="553"/>
      <c r="Q42" s="553"/>
      <c r="R42" s="553"/>
      <c r="S42" s="553"/>
      <c r="T42" s="553"/>
      <c r="U42" s="553"/>
      <c r="V42" s="553"/>
      <c r="W42" s="553"/>
      <c r="X42" s="553"/>
      <c r="Y42" s="553"/>
      <c r="Z42" s="553"/>
      <c r="AA42" s="553"/>
      <c r="AB42" s="553"/>
      <c r="AC42" s="553"/>
      <c r="AD42" s="553"/>
      <c r="AE42" s="553"/>
      <c r="AF42" s="553"/>
      <c r="AG42" s="553"/>
      <c r="AH42" s="553"/>
      <c r="AI42" s="553"/>
      <c r="AJ42" s="553"/>
      <c r="AK42" s="553"/>
      <c r="AL42" s="553"/>
      <c r="AM42" s="553"/>
      <c r="AN42" s="553"/>
      <c r="AO42" s="553"/>
      <c r="AP42" s="553"/>
      <c r="AQ42" s="553"/>
      <c r="AR42" s="553"/>
      <c r="AS42" s="553"/>
      <c r="AT42" s="91"/>
      <c r="AU42" s="91"/>
      <c r="AV42" s="92"/>
    </row>
    <row r="43" spans="1:48" ht="18" customHeight="1" x14ac:dyDescent="0.15">
      <c r="A43" s="90"/>
      <c r="B43" s="91"/>
      <c r="C43" s="553">
        <v>68</v>
      </c>
      <c r="D43" s="553"/>
      <c r="E43" s="553"/>
      <c r="F43" s="635" t="s">
        <v>218</v>
      </c>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635"/>
      <c r="AI43" s="635"/>
      <c r="AJ43" s="635"/>
      <c r="AK43" s="635"/>
      <c r="AL43" s="635"/>
      <c r="AM43" s="635"/>
      <c r="AN43" s="635"/>
      <c r="AO43" s="635"/>
      <c r="AP43" s="635"/>
      <c r="AQ43" s="635"/>
      <c r="AR43" s="635"/>
      <c r="AS43" s="635"/>
      <c r="AT43" s="91"/>
      <c r="AU43" s="91"/>
      <c r="AV43" s="92"/>
    </row>
    <row r="44" spans="1:48" ht="18" customHeight="1" x14ac:dyDescent="0.15">
      <c r="A44" s="90"/>
      <c r="B44" s="91"/>
      <c r="C44" s="553">
        <v>69</v>
      </c>
      <c r="D44" s="553"/>
      <c r="E44" s="553"/>
      <c r="F44" s="635" t="s">
        <v>219</v>
      </c>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35"/>
      <c r="AP44" s="635"/>
      <c r="AQ44" s="635"/>
      <c r="AR44" s="635"/>
      <c r="AS44" s="635"/>
      <c r="AT44" s="91"/>
      <c r="AU44" s="91"/>
      <c r="AV44" s="92"/>
    </row>
    <row r="45" spans="1:48" ht="18" customHeight="1" x14ac:dyDescent="0.15">
      <c r="A45" s="90"/>
      <c r="B45" s="91"/>
      <c r="C45" s="553">
        <v>63</v>
      </c>
      <c r="D45" s="553"/>
      <c r="E45" s="553"/>
      <c r="F45" s="635" t="s">
        <v>220</v>
      </c>
      <c r="G45" s="635"/>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635"/>
      <c r="AM45" s="635"/>
      <c r="AN45" s="635"/>
      <c r="AO45" s="635"/>
      <c r="AP45" s="635"/>
      <c r="AQ45" s="635"/>
      <c r="AR45" s="635"/>
      <c r="AS45" s="635"/>
      <c r="AT45" s="91"/>
      <c r="AU45" s="91"/>
      <c r="AV45" s="92"/>
    </row>
    <row r="46" spans="1:48" ht="18" customHeight="1" x14ac:dyDescent="0.15">
      <c r="A46" s="90"/>
      <c r="B46" s="91"/>
      <c r="C46" s="553">
        <v>60</v>
      </c>
      <c r="D46" s="553"/>
      <c r="E46" s="553"/>
      <c r="F46" s="635" t="s">
        <v>221</v>
      </c>
      <c r="G46" s="635"/>
      <c r="H46" s="635"/>
      <c r="I46" s="635"/>
      <c r="J46" s="635"/>
      <c r="K46" s="635"/>
      <c r="L46" s="635"/>
      <c r="M46" s="635"/>
      <c r="N46" s="635"/>
      <c r="O46" s="635"/>
      <c r="P46" s="635"/>
      <c r="Q46" s="635"/>
      <c r="R46" s="635"/>
      <c r="S46" s="635"/>
      <c r="T46" s="635"/>
      <c r="U46" s="635"/>
      <c r="V46" s="635"/>
      <c r="W46" s="635"/>
      <c r="X46" s="635"/>
      <c r="Y46" s="635"/>
      <c r="Z46" s="635"/>
      <c r="AA46" s="635"/>
      <c r="AB46" s="635"/>
      <c r="AC46" s="635"/>
      <c r="AD46" s="635"/>
      <c r="AE46" s="635"/>
      <c r="AF46" s="635"/>
      <c r="AG46" s="635"/>
      <c r="AH46" s="635"/>
      <c r="AI46" s="635"/>
      <c r="AJ46" s="635"/>
      <c r="AK46" s="635"/>
      <c r="AL46" s="635"/>
      <c r="AM46" s="635"/>
      <c r="AN46" s="635"/>
      <c r="AO46" s="635"/>
      <c r="AP46" s="635"/>
      <c r="AQ46" s="635"/>
      <c r="AR46" s="635"/>
      <c r="AS46" s="635"/>
      <c r="AT46" s="91"/>
      <c r="AU46" s="91"/>
      <c r="AV46" s="92"/>
    </row>
    <row r="47" spans="1:48" ht="18" customHeight="1" x14ac:dyDescent="0.15">
      <c r="A47" s="90"/>
      <c r="B47" s="91"/>
      <c r="C47" s="553">
        <v>62</v>
      </c>
      <c r="D47" s="553"/>
      <c r="E47" s="553"/>
      <c r="F47" s="635" t="s">
        <v>222</v>
      </c>
      <c r="G47" s="635"/>
      <c r="H47" s="635"/>
      <c r="I47" s="635"/>
      <c r="J47" s="635"/>
      <c r="K47" s="635"/>
      <c r="L47" s="635"/>
      <c r="M47" s="635"/>
      <c r="N47" s="635"/>
      <c r="O47" s="635"/>
      <c r="P47" s="635"/>
      <c r="Q47" s="635"/>
      <c r="R47" s="635"/>
      <c r="S47" s="635"/>
      <c r="T47" s="635"/>
      <c r="U47" s="635"/>
      <c r="V47" s="635"/>
      <c r="W47" s="635"/>
      <c r="X47" s="635"/>
      <c r="Y47" s="635"/>
      <c r="Z47" s="635"/>
      <c r="AA47" s="635"/>
      <c r="AB47" s="635"/>
      <c r="AC47" s="635"/>
      <c r="AD47" s="635"/>
      <c r="AE47" s="635"/>
      <c r="AF47" s="635"/>
      <c r="AG47" s="635"/>
      <c r="AH47" s="635"/>
      <c r="AI47" s="635"/>
      <c r="AJ47" s="635"/>
      <c r="AK47" s="635"/>
      <c r="AL47" s="635"/>
      <c r="AM47" s="635"/>
      <c r="AN47" s="635"/>
      <c r="AO47" s="635"/>
      <c r="AP47" s="635"/>
      <c r="AQ47" s="635"/>
      <c r="AR47" s="635"/>
      <c r="AS47" s="635"/>
      <c r="AT47" s="91"/>
      <c r="AU47" s="91"/>
      <c r="AV47" s="92"/>
    </row>
    <row r="48" spans="1:48" ht="18" customHeight="1" thickBot="1" x14ac:dyDescent="0.2">
      <c r="A48" s="93"/>
      <c r="B48" s="94"/>
      <c r="C48" s="95"/>
      <c r="D48" s="95"/>
      <c r="E48" s="95"/>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4"/>
      <c r="AU48" s="94"/>
      <c r="AV48" s="97"/>
    </row>
    <row r="49" spans="1:48" ht="18" customHeight="1" x14ac:dyDescent="0.15">
      <c r="AT49" s="79" t="s">
        <v>223</v>
      </c>
    </row>
    <row r="51" spans="1:48" ht="18" customHeight="1" x14ac:dyDescent="0.15">
      <c r="A51" s="553" t="s">
        <v>216</v>
      </c>
      <c r="B51" s="553"/>
      <c r="C51" s="553"/>
      <c r="D51" s="550" t="s">
        <v>217</v>
      </c>
      <c r="E51" s="551"/>
      <c r="F51" s="551"/>
      <c r="G51" s="551"/>
      <c r="H51" s="551"/>
      <c r="I51" s="551"/>
      <c r="J51" s="551"/>
      <c r="K51" s="551"/>
      <c r="L51" s="551"/>
      <c r="M51" s="551"/>
      <c r="N51" s="551"/>
      <c r="O51" s="551"/>
      <c r="P51" s="551"/>
      <c r="Q51" s="551"/>
      <c r="R51" s="551"/>
      <c r="S51" s="551"/>
      <c r="T51" s="551"/>
      <c r="U51" s="551"/>
      <c r="V51" s="551"/>
      <c r="W51" s="551"/>
      <c r="X51" s="551"/>
      <c r="Y51" s="551"/>
      <c r="Z51" s="551"/>
      <c r="AA51" s="551"/>
      <c r="AB51" s="551"/>
      <c r="AC51" s="551"/>
      <c r="AD51" s="551"/>
      <c r="AE51" s="551"/>
      <c r="AF51" s="551"/>
      <c r="AG51" s="551"/>
      <c r="AH51" s="551"/>
      <c r="AI51" s="551"/>
      <c r="AJ51" s="551"/>
      <c r="AK51" s="551"/>
      <c r="AL51" s="551"/>
      <c r="AM51" s="551"/>
      <c r="AN51" s="551"/>
      <c r="AO51" s="551"/>
      <c r="AP51" s="551"/>
      <c r="AQ51" s="551"/>
      <c r="AR51" s="551"/>
      <c r="AS51" s="551"/>
      <c r="AT51" s="551"/>
      <c r="AU51" s="551"/>
      <c r="AV51" s="552"/>
    </row>
    <row r="52" spans="1:48" ht="18" customHeight="1" x14ac:dyDescent="0.15">
      <c r="A52" s="553">
        <v>71</v>
      </c>
      <c r="B52" s="553"/>
      <c r="C52" s="553"/>
      <c r="D52" s="578" t="s">
        <v>228</v>
      </c>
      <c r="E52" s="579"/>
      <c r="F52" s="579"/>
      <c r="G52" s="579"/>
      <c r="H52" s="579"/>
      <c r="I52" s="579"/>
      <c r="J52" s="579"/>
      <c r="K52" s="579"/>
      <c r="L52" s="579"/>
      <c r="M52" s="579"/>
      <c r="N52" s="579"/>
      <c r="O52" s="579"/>
      <c r="P52" s="579"/>
      <c r="Q52" s="579"/>
      <c r="R52" s="579"/>
      <c r="S52" s="579"/>
      <c r="T52" s="579"/>
      <c r="U52" s="579"/>
      <c r="V52" s="579"/>
      <c r="W52" s="579"/>
      <c r="X52" s="579"/>
      <c r="Y52" s="579"/>
      <c r="Z52" s="579"/>
      <c r="AA52" s="579"/>
      <c r="AB52" s="579"/>
      <c r="AC52" s="579"/>
      <c r="AD52" s="579"/>
      <c r="AE52" s="579"/>
      <c r="AF52" s="579"/>
      <c r="AG52" s="579"/>
      <c r="AH52" s="579"/>
      <c r="AI52" s="579"/>
      <c r="AJ52" s="579"/>
      <c r="AK52" s="579"/>
      <c r="AL52" s="579"/>
      <c r="AM52" s="579"/>
      <c r="AN52" s="579"/>
      <c r="AO52" s="579"/>
      <c r="AP52" s="579"/>
      <c r="AQ52" s="579"/>
      <c r="AR52" s="579"/>
      <c r="AS52" s="579"/>
      <c r="AT52" s="579"/>
      <c r="AU52" s="579"/>
      <c r="AV52" s="580"/>
    </row>
    <row r="53" spans="1:48" ht="18" customHeight="1" x14ac:dyDescent="0.15">
      <c r="A53" s="553">
        <v>72</v>
      </c>
      <c r="B53" s="553"/>
      <c r="C53" s="553"/>
      <c r="D53" s="578" t="s">
        <v>229</v>
      </c>
      <c r="E53" s="579"/>
      <c r="F53" s="579"/>
      <c r="G53" s="579"/>
      <c r="H53" s="579"/>
      <c r="I53" s="579"/>
      <c r="J53" s="579"/>
      <c r="K53" s="579"/>
      <c r="L53" s="579"/>
      <c r="M53" s="579"/>
      <c r="N53" s="579"/>
      <c r="O53" s="579"/>
      <c r="P53" s="579"/>
      <c r="Q53" s="579"/>
      <c r="R53" s="579"/>
      <c r="S53" s="579"/>
      <c r="T53" s="579"/>
      <c r="U53" s="579"/>
      <c r="V53" s="579"/>
      <c r="W53" s="579"/>
      <c r="X53" s="579"/>
      <c r="Y53" s="579"/>
      <c r="Z53" s="579"/>
      <c r="AA53" s="579"/>
      <c r="AB53" s="579"/>
      <c r="AC53" s="579"/>
      <c r="AD53" s="579"/>
      <c r="AE53" s="579"/>
      <c r="AF53" s="579"/>
      <c r="AG53" s="579"/>
      <c r="AH53" s="579"/>
      <c r="AI53" s="579"/>
      <c r="AJ53" s="579"/>
      <c r="AK53" s="579"/>
      <c r="AL53" s="579"/>
      <c r="AM53" s="579"/>
      <c r="AN53" s="579"/>
      <c r="AO53" s="579"/>
      <c r="AP53" s="579"/>
      <c r="AQ53" s="579"/>
      <c r="AR53" s="579"/>
      <c r="AS53" s="579"/>
      <c r="AT53" s="579"/>
      <c r="AU53" s="579"/>
      <c r="AV53" s="580"/>
    </row>
    <row r="54" spans="1:48" ht="18" customHeight="1" x14ac:dyDescent="0.15">
      <c r="A54" s="553">
        <v>73</v>
      </c>
      <c r="B54" s="553"/>
      <c r="C54" s="553"/>
      <c r="D54" s="578" t="s">
        <v>230</v>
      </c>
      <c r="E54" s="579"/>
      <c r="F54" s="579"/>
      <c r="G54" s="579"/>
      <c r="H54" s="579"/>
      <c r="I54" s="579"/>
      <c r="J54" s="579"/>
      <c r="K54" s="579"/>
      <c r="L54" s="579"/>
      <c r="M54" s="579"/>
      <c r="N54" s="579"/>
      <c r="O54" s="579"/>
      <c r="P54" s="579"/>
      <c r="Q54" s="579"/>
      <c r="R54" s="579"/>
      <c r="S54" s="579"/>
      <c r="T54" s="579"/>
      <c r="U54" s="579"/>
      <c r="V54" s="579"/>
      <c r="W54" s="579"/>
      <c r="X54" s="579"/>
      <c r="Y54" s="579"/>
      <c r="Z54" s="579"/>
      <c r="AA54" s="579"/>
      <c r="AB54" s="579"/>
      <c r="AC54" s="579"/>
      <c r="AD54" s="579"/>
      <c r="AE54" s="579"/>
      <c r="AF54" s="579"/>
      <c r="AG54" s="579"/>
      <c r="AH54" s="579"/>
      <c r="AI54" s="579"/>
      <c r="AJ54" s="579"/>
      <c r="AK54" s="579"/>
      <c r="AL54" s="579"/>
      <c r="AM54" s="579"/>
      <c r="AN54" s="579"/>
      <c r="AO54" s="579"/>
      <c r="AP54" s="579"/>
      <c r="AQ54" s="579"/>
      <c r="AR54" s="579"/>
      <c r="AS54" s="579"/>
      <c r="AT54" s="579"/>
      <c r="AU54" s="579"/>
      <c r="AV54" s="580"/>
    </row>
    <row r="55" spans="1:48" ht="18" customHeight="1" x14ac:dyDescent="0.15">
      <c r="A55" s="553">
        <v>74</v>
      </c>
      <c r="B55" s="553"/>
      <c r="C55" s="553"/>
      <c r="D55" s="578" t="s">
        <v>231</v>
      </c>
      <c r="E55" s="579"/>
      <c r="F55" s="579"/>
      <c r="G55" s="579"/>
      <c r="H55" s="579"/>
      <c r="I55" s="579"/>
      <c r="J55" s="579"/>
      <c r="K55" s="579"/>
      <c r="L55" s="579"/>
      <c r="M55" s="579"/>
      <c r="N55" s="579"/>
      <c r="O55" s="579"/>
      <c r="P55" s="579"/>
      <c r="Q55" s="579"/>
      <c r="R55" s="579"/>
      <c r="S55" s="579"/>
      <c r="T55" s="579"/>
      <c r="U55" s="579"/>
      <c r="V55" s="579"/>
      <c r="W55" s="579"/>
      <c r="X55" s="579"/>
      <c r="Y55" s="579"/>
      <c r="Z55" s="579"/>
      <c r="AA55" s="579"/>
      <c r="AB55" s="579"/>
      <c r="AC55" s="579"/>
      <c r="AD55" s="579"/>
      <c r="AE55" s="579"/>
      <c r="AF55" s="579"/>
      <c r="AG55" s="579"/>
      <c r="AH55" s="579"/>
      <c r="AI55" s="579"/>
      <c r="AJ55" s="579"/>
      <c r="AK55" s="579"/>
      <c r="AL55" s="579"/>
      <c r="AM55" s="579"/>
      <c r="AN55" s="579"/>
      <c r="AO55" s="579"/>
      <c r="AP55" s="579"/>
      <c r="AQ55" s="579"/>
      <c r="AR55" s="579"/>
      <c r="AS55" s="579"/>
      <c r="AT55" s="579"/>
      <c r="AU55" s="579"/>
      <c r="AV55" s="580"/>
    </row>
    <row r="56" spans="1:48" ht="57.75" customHeight="1" x14ac:dyDescent="0.15">
      <c r="A56" s="553">
        <v>75</v>
      </c>
      <c r="B56" s="553"/>
      <c r="C56" s="553"/>
      <c r="D56" s="578" t="s">
        <v>232</v>
      </c>
      <c r="E56" s="579"/>
      <c r="F56" s="579"/>
      <c r="G56" s="579"/>
      <c r="H56" s="579"/>
      <c r="I56" s="579"/>
      <c r="J56" s="579"/>
      <c r="K56" s="579"/>
      <c r="L56" s="579"/>
      <c r="M56" s="579"/>
      <c r="N56" s="579"/>
      <c r="O56" s="579"/>
      <c r="P56" s="579"/>
      <c r="Q56" s="579"/>
      <c r="R56" s="579"/>
      <c r="S56" s="579"/>
      <c r="T56" s="579"/>
      <c r="U56" s="579"/>
      <c r="V56" s="579"/>
      <c r="W56" s="579"/>
      <c r="X56" s="579"/>
      <c r="Y56" s="579"/>
      <c r="Z56" s="579"/>
      <c r="AA56" s="579"/>
      <c r="AB56" s="579"/>
      <c r="AC56" s="579"/>
      <c r="AD56" s="579"/>
      <c r="AE56" s="579"/>
      <c r="AF56" s="579"/>
      <c r="AG56" s="579"/>
      <c r="AH56" s="579"/>
      <c r="AI56" s="579"/>
      <c r="AJ56" s="579"/>
      <c r="AK56" s="579"/>
      <c r="AL56" s="579"/>
      <c r="AM56" s="579"/>
      <c r="AN56" s="579"/>
      <c r="AO56" s="579"/>
      <c r="AP56" s="579"/>
      <c r="AQ56" s="579"/>
      <c r="AR56" s="579"/>
      <c r="AS56" s="579"/>
      <c r="AT56" s="579"/>
      <c r="AU56" s="579"/>
      <c r="AV56" s="580"/>
    </row>
    <row r="57" spans="1:48" ht="63.75" customHeight="1" x14ac:dyDescent="0.15">
      <c r="A57" s="553">
        <v>76</v>
      </c>
      <c r="B57" s="553"/>
      <c r="C57" s="553"/>
      <c r="D57" s="578" t="s">
        <v>233</v>
      </c>
      <c r="E57" s="579"/>
      <c r="F57" s="579"/>
      <c r="G57" s="579"/>
      <c r="H57" s="579"/>
      <c r="I57" s="579"/>
      <c r="J57" s="579"/>
      <c r="K57" s="579"/>
      <c r="L57" s="579"/>
      <c r="M57" s="579"/>
      <c r="N57" s="579"/>
      <c r="O57" s="579"/>
      <c r="P57" s="579"/>
      <c r="Q57" s="579"/>
      <c r="R57" s="579"/>
      <c r="S57" s="579"/>
      <c r="T57" s="579"/>
      <c r="U57" s="579"/>
      <c r="V57" s="579"/>
      <c r="W57" s="579"/>
      <c r="X57" s="579"/>
      <c r="Y57" s="579"/>
      <c r="Z57" s="579"/>
      <c r="AA57" s="579"/>
      <c r="AB57" s="579"/>
      <c r="AC57" s="579"/>
      <c r="AD57" s="579"/>
      <c r="AE57" s="579"/>
      <c r="AF57" s="579"/>
      <c r="AG57" s="579"/>
      <c r="AH57" s="579"/>
      <c r="AI57" s="579"/>
      <c r="AJ57" s="579"/>
      <c r="AK57" s="579"/>
      <c r="AL57" s="579"/>
      <c r="AM57" s="579"/>
      <c r="AN57" s="579"/>
      <c r="AO57" s="579"/>
      <c r="AP57" s="579"/>
      <c r="AQ57" s="579"/>
      <c r="AR57" s="579"/>
      <c r="AS57" s="579"/>
      <c r="AT57" s="579"/>
      <c r="AU57" s="579"/>
      <c r="AV57" s="580"/>
    </row>
    <row r="58" spans="1:48" ht="15" customHeight="1" x14ac:dyDescent="0.15">
      <c r="A58" s="74" t="s">
        <v>234</v>
      </c>
    </row>
    <row r="59" spans="1:48" ht="15" customHeight="1" x14ac:dyDescent="0.15">
      <c r="A59" s="74" t="s">
        <v>235</v>
      </c>
    </row>
    <row r="60" spans="1:48" ht="15" customHeight="1" x14ac:dyDescent="0.15"/>
    <row r="61" spans="1:48" ht="15" customHeight="1" x14ac:dyDescent="0.15">
      <c r="A61" s="74" t="s">
        <v>236</v>
      </c>
    </row>
    <row r="62" spans="1:48" ht="15" customHeight="1" x14ac:dyDescent="0.15">
      <c r="A62" s="74" t="s">
        <v>237</v>
      </c>
    </row>
    <row r="63" spans="1:48" ht="15" customHeight="1" x14ac:dyDescent="0.15">
      <c r="A63" s="74" t="s">
        <v>238</v>
      </c>
    </row>
    <row r="64" spans="1:48" ht="15" customHeight="1" x14ac:dyDescent="0.15"/>
    <row r="65" spans="1:1" ht="15" customHeight="1" x14ac:dyDescent="0.15">
      <c r="A65" s="74" t="s">
        <v>239</v>
      </c>
    </row>
    <row r="66" spans="1:1" ht="15" customHeight="1" x14ac:dyDescent="0.15">
      <c r="A66" s="74" t="s">
        <v>240</v>
      </c>
    </row>
    <row r="67" spans="1:1" ht="15" customHeight="1" x14ac:dyDescent="0.15"/>
    <row r="68" spans="1:1" ht="15" customHeight="1" x14ac:dyDescent="0.15">
      <c r="A68" s="74" t="s">
        <v>241</v>
      </c>
    </row>
    <row r="69" spans="1:1" ht="15" customHeight="1" x14ac:dyDescent="0.15">
      <c r="A69" s="74" t="s">
        <v>242</v>
      </c>
    </row>
  </sheetData>
  <mergeCells count="235">
    <mergeCell ref="AK14:AM17"/>
    <mergeCell ref="AT14:AV17"/>
    <mergeCell ref="AQ14:AS15"/>
    <mergeCell ref="Y14:AD17"/>
    <mergeCell ref="K14:Q17"/>
    <mergeCell ref="R14:T17"/>
    <mergeCell ref="U14:V17"/>
    <mergeCell ref="W14:X17"/>
    <mergeCell ref="AN14:AP15"/>
    <mergeCell ref="AN16:AP17"/>
    <mergeCell ref="G14:J17"/>
    <mergeCell ref="A51:C51"/>
    <mergeCell ref="A52:C52"/>
    <mergeCell ref="D51:AV51"/>
    <mergeCell ref="D52:AV52"/>
    <mergeCell ref="F42:AS42"/>
    <mergeCell ref="F43:AS43"/>
    <mergeCell ref="F44:AS44"/>
    <mergeCell ref="F45:AS45"/>
    <mergeCell ref="F46:AS46"/>
    <mergeCell ref="F47:AS47"/>
    <mergeCell ref="C42:E42"/>
    <mergeCell ref="C43:E43"/>
    <mergeCell ref="C44:E44"/>
    <mergeCell ref="C45:E45"/>
    <mergeCell ref="C46:E46"/>
    <mergeCell ref="C47:E47"/>
    <mergeCell ref="AT30:AV31"/>
    <mergeCell ref="AE31:AJ31"/>
    <mergeCell ref="AN31:AP31"/>
    <mergeCell ref="AQ31:AS31"/>
    <mergeCell ref="A32:B33"/>
    <mergeCell ref="C32:F33"/>
    <mergeCell ref="G32:J33"/>
    <mergeCell ref="B3:C5"/>
    <mergeCell ref="AQ3:AR5"/>
    <mergeCell ref="AS3:AU5"/>
    <mergeCell ref="I3:AO4"/>
    <mergeCell ref="I5:AO5"/>
    <mergeCell ref="C14:F17"/>
    <mergeCell ref="AN11:AP11"/>
    <mergeCell ref="AN12:AP12"/>
    <mergeCell ref="AQ11:AS11"/>
    <mergeCell ref="AQ12:AS12"/>
    <mergeCell ref="AT11:AV12"/>
    <mergeCell ref="AN8:AV8"/>
    <mergeCell ref="AN10:AP10"/>
    <mergeCell ref="AN9:AP9"/>
    <mergeCell ref="AQ9:AS9"/>
    <mergeCell ref="AQ10:AS10"/>
    <mergeCell ref="AT9:AV10"/>
    <mergeCell ref="AH8:AM9"/>
    <mergeCell ref="AH10:AM10"/>
    <mergeCell ref="AH11:AM11"/>
    <mergeCell ref="AH12:AM12"/>
    <mergeCell ref="AE11:AG12"/>
    <mergeCell ref="AB8:AD10"/>
    <mergeCell ref="AB11:AD12"/>
    <mergeCell ref="M8:AA10"/>
    <mergeCell ref="M11:AA12"/>
    <mergeCell ref="A8:E10"/>
    <mergeCell ref="F8:L10"/>
    <mergeCell ref="A11:E12"/>
    <mergeCell ref="F11:L12"/>
    <mergeCell ref="D3:F5"/>
    <mergeCell ref="G3:G5"/>
    <mergeCell ref="A53:C53"/>
    <mergeCell ref="D53:AV53"/>
    <mergeCell ref="AT32:AV33"/>
    <mergeCell ref="AE33:AJ33"/>
    <mergeCell ref="AN33:AP33"/>
    <mergeCell ref="AQ33:AS33"/>
    <mergeCell ref="G34:J35"/>
    <mergeCell ref="K34:Q35"/>
    <mergeCell ref="R34:T35"/>
    <mergeCell ref="U34:V35"/>
    <mergeCell ref="W32:X33"/>
    <mergeCell ref="Y32:AD33"/>
    <mergeCell ref="AE32:AJ32"/>
    <mergeCell ref="AK32:AM33"/>
    <mergeCell ref="AN32:AP32"/>
    <mergeCell ref="AQ32:AS32"/>
    <mergeCell ref="AT34:AV35"/>
    <mergeCell ref="AE35:AJ35"/>
    <mergeCell ref="AN35:AP35"/>
    <mergeCell ref="AQ35:AS35"/>
    <mergeCell ref="A55:C55"/>
    <mergeCell ref="D55:AV55"/>
    <mergeCell ref="AT36:AV37"/>
    <mergeCell ref="AE37:AJ37"/>
    <mergeCell ref="AN37:AP37"/>
    <mergeCell ref="AQ37:AS37"/>
    <mergeCell ref="G36:J37"/>
    <mergeCell ref="K36:Q37"/>
    <mergeCell ref="R36:T37"/>
    <mergeCell ref="U36:V37"/>
    <mergeCell ref="W34:X35"/>
    <mergeCell ref="Y34:AD35"/>
    <mergeCell ref="AE34:AJ34"/>
    <mergeCell ref="AK34:AM35"/>
    <mergeCell ref="AN34:AP34"/>
    <mergeCell ref="AQ34:AS34"/>
    <mergeCell ref="A34:B35"/>
    <mergeCell ref="C34:F35"/>
    <mergeCell ref="A56:C56"/>
    <mergeCell ref="D56:AV56"/>
    <mergeCell ref="W36:X37"/>
    <mergeCell ref="Y36:AD37"/>
    <mergeCell ref="AE36:AJ36"/>
    <mergeCell ref="AK36:AM37"/>
    <mergeCell ref="AN36:AP36"/>
    <mergeCell ref="AQ36:AS36"/>
    <mergeCell ref="A36:B37"/>
    <mergeCell ref="C36:F37"/>
    <mergeCell ref="A54:C54"/>
    <mergeCell ref="D54:AV54"/>
    <mergeCell ref="K32:Q33"/>
    <mergeCell ref="R32:T33"/>
    <mergeCell ref="U32:V33"/>
    <mergeCell ref="W30:X31"/>
    <mergeCell ref="Y30:AD31"/>
    <mergeCell ref="AE30:AJ30"/>
    <mergeCell ref="AK30:AM31"/>
    <mergeCell ref="AN30:AP30"/>
    <mergeCell ref="AQ30:AS30"/>
    <mergeCell ref="AT28:AV29"/>
    <mergeCell ref="AE29:AJ29"/>
    <mergeCell ref="AN29:AP29"/>
    <mergeCell ref="AQ29:AS29"/>
    <mergeCell ref="A30:B31"/>
    <mergeCell ref="C30:F31"/>
    <mergeCell ref="G30:J31"/>
    <mergeCell ref="K30:Q31"/>
    <mergeCell ref="R30:T31"/>
    <mergeCell ref="U30:V31"/>
    <mergeCell ref="W28:X29"/>
    <mergeCell ref="Y28:AD29"/>
    <mergeCell ref="AE28:AJ28"/>
    <mergeCell ref="AK28:AM29"/>
    <mergeCell ref="AN28:AP28"/>
    <mergeCell ref="AQ28:AS28"/>
    <mergeCell ref="A28:B29"/>
    <mergeCell ref="C28:F29"/>
    <mergeCell ref="G28:J29"/>
    <mergeCell ref="K28:Q29"/>
    <mergeCell ref="R28:T29"/>
    <mergeCell ref="U28:V29"/>
    <mergeCell ref="W26:X27"/>
    <mergeCell ref="Y26:AD27"/>
    <mergeCell ref="AE26:AJ26"/>
    <mergeCell ref="A26:B27"/>
    <mergeCell ref="C26:F27"/>
    <mergeCell ref="G26:J27"/>
    <mergeCell ref="K26:Q27"/>
    <mergeCell ref="R26:T27"/>
    <mergeCell ref="U26:V27"/>
    <mergeCell ref="AN24:AP24"/>
    <mergeCell ref="AQ24:AS24"/>
    <mergeCell ref="AT24:AV25"/>
    <mergeCell ref="AE25:AJ25"/>
    <mergeCell ref="AN25:AP25"/>
    <mergeCell ref="AQ25:AS25"/>
    <mergeCell ref="AT26:AV27"/>
    <mergeCell ref="AE27:AJ27"/>
    <mergeCell ref="AN27:AP27"/>
    <mergeCell ref="AQ27:AS27"/>
    <mergeCell ref="AK26:AM27"/>
    <mergeCell ref="AN26:AP26"/>
    <mergeCell ref="AQ26:AS26"/>
    <mergeCell ref="C24:F25"/>
    <mergeCell ref="G24:J25"/>
    <mergeCell ref="K24:Q25"/>
    <mergeCell ref="R24:T25"/>
    <mergeCell ref="U24:V25"/>
    <mergeCell ref="W24:X25"/>
    <mergeCell ref="Y22:AD23"/>
    <mergeCell ref="AE22:AJ22"/>
    <mergeCell ref="AK22:AM23"/>
    <mergeCell ref="Y24:AD25"/>
    <mergeCell ref="AE24:AJ24"/>
    <mergeCell ref="AK24:AM25"/>
    <mergeCell ref="AN22:AP22"/>
    <mergeCell ref="AQ22:AS22"/>
    <mergeCell ref="AT22:AV23"/>
    <mergeCell ref="AE23:AJ23"/>
    <mergeCell ref="AN23:AP23"/>
    <mergeCell ref="AQ23:AS23"/>
    <mergeCell ref="C22:F23"/>
    <mergeCell ref="G22:J23"/>
    <mergeCell ref="K22:Q23"/>
    <mergeCell ref="R22:T23"/>
    <mergeCell ref="U22:V23"/>
    <mergeCell ref="W22:X23"/>
    <mergeCell ref="AN21:AP21"/>
    <mergeCell ref="AQ21:AS21"/>
    <mergeCell ref="AT18:AV19"/>
    <mergeCell ref="C20:F21"/>
    <mergeCell ref="G20:J21"/>
    <mergeCell ref="K20:Q21"/>
    <mergeCell ref="R20:T21"/>
    <mergeCell ref="U20:V21"/>
    <mergeCell ref="W20:X21"/>
    <mergeCell ref="Y20:AD21"/>
    <mergeCell ref="AE20:AJ20"/>
    <mergeCell ref="AK20:AM21"/>
    <mergeCell ref="W18:X19"/>
    <mergeCell ref="AK18:AM19"/>
    <mergeCell ref="AN18:AP18"/>
    <mergeCell ref="AQ18:AS18"/>
    <mergeCell ref="AN19:AP19"/>
    <mergeCell ref="AQ19:AS19"/>
    <mergeCell ref="A57:C57"/>
    <mergeCell ref="D57:AV57"/>
    <mergeCell ref="AE18:AJ18"/>
    <mergeCell ref="AE8:AG10"/>
    <mergeCell ref="A18:B19"/>
    <mergeCell ref="A20:B21"/>
    <mergeCell ref="A22:B23"/>
    <mergeCell ref="A24:B25"/>
    <mergeCell ref="C18:F19"/>
    <mergeCell ref="G18:J19"/>
    <mergeCell ref="AQ16:AS16"/>
    <mergeCell ref="AQ17:AS17"/>
    <mergeCell ref="AE16:AJ17"/>
    <mergeCell ref="AE14:AJ15"/>
    <mergeCell ref="A14:B17"/>
    <mergeCell ref="AE19:AJ19"/>
    <mergeCell ref="Y18:AD19"/>
    <mergeCell ref="K18:Q19"/>
    <mergeCell ref="R18:T19"/>
    <mergeCell ref="U18:V19"/>
    <mergeCell ref="AN20:AP20"/>
    <mergeCell ref="AQ20:AS20"/>
    <mergeCell ref="AT20:AV21"/>
    <mergeCell ref="AE21:AJ21"/>
  </mergeCells>
  <phoneticPr fontId="2" type="noConversion"/>
  <printOptions horizontalCentered="1" verticalCentered="1"/>
  <pageMargins left="0.35433070866141736" right="0.35433070866141736" top="0.47244094488188981" bottom="0.3937007874015748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0"/>
  <sheetViews>
    <sheetView showGridLines="0" tabSelected="1" workbookViewId="0">
      <pane ySplit="7" topLeftCell="A8" activePane="bottomLeft" state="frozen"/>
      <selection pane="bottomLeft" activeCell="I8" sqref="I8"/>
    </sheetView>
  </sheetViews>
  <sheetFormatPr defaultRowHeight="13.5" x14ac:dyDescent="0.15"/>
  <cols>
    <col min="1" max="1" width="4.75" bestFit="1" customWidth="1"/>
    <col min="3" max="3" width="15.5" customWidth="1"/>
    <col min="4" max="4" width="7.875" customWidth="1"/>
    <col min="5" max="5" width="9.375" customWidth="1"/>
    <col min="6" max="7" width="11.5" customWidth="1"/>
    <col min="8" max="8" width="4.75" customWidth="1"/>
    <col min="9" max="9" width="12.375" customWidth="1"/>
    <col min="10" max="10" width="14.25" customWidth="1"/>
    <col min="11" max="11" width="7.5" customWidth="1"/>
    <col min="12" max="12" width="10.125" bestFit="1" customWidth="1"/>
    <col min="13" max="13" width="11" bestFit="1" customWidth="1"/>
    <col min="14" max="14" width="10.125" bestFit="1" customWidth="1"/>
    <col min="15" max="15" width="12.75" customWidth="1"/>
    <col min="17" max="17" width="17.25" customWidth="1"/>
    <col min="18" max="18" width="10.125" bestFit="1" customWidth="1"/>
    <col min="20" max="20" width="15" customWidth="1"/>
    <col min="21" max="21" width="28.375" customWidth="1"/>
    <col min="22" max="22" width="7.125" bestFit="1" customWidth="1"/>
    <col min="24" max="25" width="21.875" customWidth="1"/>
    <col min="29" max="29" width="11.625" bestFit="1" customWidth="1"/>
    <col min="30" max="30" width="16.125" bestFit="1" customWidth="1"/>
    <col min="32" max="32" width="10.5" bestFit="1" customWidth="1"/>
    <col min="34" max="34" width="9.75" bestFit="1" customWidth="1"/>
    <col min="37" max="37" width="12.5" bestFit="1" customWidth="1"/>
  </cols>
  <sheetData>
    <row r="1" spans="1:37" ht="27" x14ac:dyDescent="0.15">
      <c r="A1" s="341" t="s">
        <v>610</v>
      </c>
      <c r="B1" s="341"/>
      <c r="C1" s="341"/>
      <c r="D1" s="341"/>
      <c r="E1" s="341"/>
      <c r="F1" s="341"/>
      <c r="G1" s="341"/>
      <c r="H1" s="341"/>
      <c r="I1" s="341"/>
      <c r="L1" s="263" t="s">
        <v>635</v>
      </c>
    </row>
    <row r="2" spans="1:37" x14ac:dyDescent="0.15">
      <c r="A2" s="101" t="s">
        <v>594</v>
      </c>
      <c r="N2" s="340" t="s">
        <v>609</v>
      </c>
      <c r="O2" s="340"/>
    </row>
    <row r="3" spans="1:37" ht="20.25" customHeight="1" x14ac:dyDescent="0.15">
      <c r="A3" s="345" t="s">
        <v>595</v>
      </c>
      <c r="B3" s="345"/>
      <c r="C3" s="261" t="s">
        <v>634</v>
      </c>
      <c r="D3" s="234" t="s">
        <v>596</v>
      </c>
      <c r="E3" s="349" t="s">
        <v>632</v>
      </c>
      <c r="F3" s="349"/>
      <c r="G3" s="234" t="s">
        <v>597</v>
      </c>
      <c r="H3" s="356">
        <f>G8</f>
        <v>44377</v>
      </c>
      <c r="I3" s="356"/>
      <c r="L3" s="159">
        <v>1</v>
      </c>
      <c r="N3" s="230">
        <f>IF(10-MOD(MID(C4,1,1)*1+MID(C4,2,1)*3+MID(C4,3,1)*7+MID(C4,4,1)*1+MID(C4,5,1)*3+MID(C4,6,1)*7+MID(C4,7,1)*1+MID(C4,8,1)*3+INT((MID(C4,9,1)*5)/10)+MOD(MID(C4,9,1)*5,10),10)=10,0,10-MOD(MID(C4,1,1)*1+MID(C4,2,1)*3+MID(C4,3,1)*7+MID(C4,4,1)*1+MID(C4,5,1)*3+MID(C4,6,1)*7+MID(C4,7,1)*1+MID(C4,8,1)*3+INT((MID(C4,9,1)*5)/10)+MOD(MID(C4,9,1)*5,10),10))</f>
        <v>7</v>
      </c>
      <c r="O3" s="223" t="str">
        <f>IF(INT(MID(C4,10,1))=N3,"OK","사업자오류")</f>
        <v>OK</v>
      </c>
      <c r="P3" s="230">
        <v>1</v>
      </c>
    </row>
    <row r="4" spans="1:37" ht="20.25" customHeight="1" x14ac:dyDescent="0.15">
      <c r="A4" s="347" t="s">
        <v>115</v>
      </c>
      <c r="B4" s="348"/>
      <c r="C4" s="262">
        <v>3128512347</v>
      </c>
      <c r="D4" s="235" t="s">
        <v>608</v>
      </c>
      <c r="E4" s="350" t="s">
        <v>633</v>
      </c>
      <c r="F4" s="351"/>
      <c r="G4" s="351"/>
      <c r="H4" s="351"/>
      <c r="I4" s="351"/>
      <c r="J4" s="351"/>
      <c r="K4" s="352"/>
    </row>
    <row r="5" spans="1:37" x14ac:dyDescent="0.15">
      <c r="L5" s="290" t="s">
        <v>744</v>
      </c>
    </row>
    <row r="6" spans="1:37" ht="18" customHeight="1" x14ac:dyDescent="0.15">
      <c r="A6" s="345" t="s">
        <v>586</v>
      </c>
      <c r="B6" s="345" t="s">
        <v>587</v>
      </c>
      <c r="C6" s="345" t="s">
        <v>76</v>
      </c>
      <c r="D6" s="345" t="s">
        <v>217</v>
      </c>
      <c r="E6" s="345"/>
      <c r="F6" s="346" t="s">
        <v>593</v>
      </c>
      <c r="G6" s="346" t="s">
        <v>592</v>
      </c>
      <c r="H6" s="346" t="s">
        <v>606</v>
      </c>
      <c r="I6" s="345" t="s">
        <v>412</v>
      </c>
      <c r="J6" s="359" t="s">
        <v>605</v>
      </c>
      <c r="K6" s="234" t="s">
        <v>589</v>
      </c>
      <c r="L6" s="345" t="s">
        <v>418</v>
      </c>
      <c r="M6" s="345" t="s">
        <v>419</v>
      </c>
      <c r="N6" s="345" t="s">
        <v>590</v>
      </c>
      <c r="O6" s="859" t="s">
        <v>756</v>
      </c>
      <c r="Q6" s="353" t="s">
        <v>598</v>
      </c>
      <c r="R6" s="342" t="s">
        <v>420</v>
      </c>
      <c r="T6" s="229" t="s">
        <v>601</v>
      </c>
      <c r="U6" s="229" t="s">
        <v>601</v>
      </c>
      <c r="V6" s="354" t="s">
        <v>636</v>
      </c>
      <c r="W6" s="354" t="s">
        <v>604</v>
      </c>
      <c r="X6" s="355" t="s">
        <v>543</v>
      </c>
      <c r="Z6" s="171" t="s">
        <v>527</v>
      </c>
      <c r="AA6" s="171"/>
      <c r="AB6" s="171"/>
      <c r="AC6" s="171"/>
      <c r="AD6" s="171"/>
      <c r="AE6" s="171"/>
      <c r="AF6" s="171"/>
      <c r="AG6" s="171"/>
      <c r="AH6" s="171"/>
      <c r="AI6" s="171"/>
      <c r="AJ6" s="171"/>
      <c r="AK6" s="171"/>
    </row>
    <row r="7" spans="1:37" s="222" customFormat="1" ht="18" customHeight="1" thickBot="1" x14ac:dyDescent="0.2">
      <c r="A7" s="345"/>
      <c r="B7" s="345"/>
      <c r="C7" s="345"/>
      <c r="D7" s="234" t="s">
        <v>0</v>
      </c>
      <c r="E7" s="234" t="s">
        <v>588</v>
      </c>
      <c r="F7" s="358"/>
      <c r="G7" s="358"/>
      <c r="H7" s="357"/>
      <c r="I7" s="346"/>
      <c r="J7" s="345"/>
      <c r="K7" s="227">
        <v>0.03</v>
      </c>
      <c r="L7" s="345"/>
      <c r="M7" s="345"/>
      <c r="N7" s="345"/>
      <c r="O7" s="854"/>
      <c r="Q7" s="340"/>
      <c r="R7" s="343"/>
      <c r="T7" s="228" t="s">
        <v>603</v>
      </c>
      <c r="U7" s="228" t="s">
        <v>602</v>
      </c>
      <c r="V7" s="355"/>
      <c r="W7" s="355"/>
      <c r="X7" s="355"/>
      <c r="Y7"/>
      <c r="Z7" s="177" t="s">
        <v>465</v>
      </c>
      <c r="AA7" s="177" t="s">
        <v>466</v>
      </c>
      <c r="AB7" s="177" t="s">
        <v>467</v>
      </c>
      <c r="AC7" s="177" t="s">
        <v>468</v>
      </c>
      <c r="AD7" s="177" t="s">
        <v>469</v>
      </c>
      <c r="AE7" s="177" t="s">
        <v>470</v>
      </c>
      <c r="AF7" s="177" t="s">
        <v>471</v>
      </c>
      <c r="AG7" s="177" t="s">
        <v>472</v>
      </c>
      <c r="AH7" s="177" t="s">
        <v>473</v>
      </c>
      <c r="AI7" s="177" t="s">
        <v>474</v>
      </c>
      <c r="AJ7" s="177" t="s">
        <v>475</v>
      </c>
      <c r="AK7" s="177" t="s">
        <v>476</v>
      </c>
    </row>
    <row r="8" spans="1:37" ht="23.25" customHeight="1" thickBot="1" x14ac:dyDescent="0.2">
      <c r="A8" s="245">
        <v>1</v>
      </c>
      <c r="B8" s="232" t="s">
        <v>607</v>
      </c>
      <c r="C8" s="233">
        <v>7310241234564</v>
      </c>
      <c r="D8" s="232">
        <v>940909</v>
      </c>
      <c r="E8" s="294" t="str">
        <f t="shared" ref="E8:E27" si="0">IF(D8="","",VLOOKUP(D8,종목,2))</f>
        <v>기타자영업</v>
      </c>
      <c r="F8" s="297">
        <v>44348</v>
      </c>
      <c r="G8" s="298">
        <f>IF(F8="","",CHOOSE(P3,EOMONTH(F8,0),EOMONTH(F8,0)+5,EOMONTH(F8,0)+10,EOMONTH(F8,0)+15,EOMONTH(F8,0)+20))</f>
        <v>44377</v>
      </c>
      <c r="H8" s="306" t="str">
        <f>TEXT(G8,"aaa")</f>
        <v>수</v>
      </c>
      <c r="I8" s="308">
        <v>424000</v>
      </c>
      <c r="J8" s="307">
        <f t="shared" ref="J8:J27" si="1">IF(OR($L$3=1,I8&lt;=33330),I8,TRUNC(I8/96.7%,-1))</f>
        <v>424000</v>
      </c>
      <c r="K8" s="241">
        <f>$K$7</f>
        <v>0.03</v>
      </c>
      <c r="L8" s="242">
        <f>IF(J8&gt;33330,TRUNC(J8*$K$7,-1),0)</f>
        <v>12720</v>
      </c>
      <c r="M8" s="242">
        <f>TRUNC(L8*10%,-1)</f>
        <v>1270</v>
      </c>
      <c r="N8" s="243">
        <f>SUM(L8:M8)</f>
        <v>13990</v>
      </c>
      <c r="O8" s="855">
        <f>J8-N8</f>
        <v>410010</v>
      </c>
      <c r="Q8" s="225">
        <f t="shared" ref="Q8:Q27" si="2">IF($L$3=2,J8-(O8-I8),0)</f>
        <v>0</v>
      </c>
      <c r="R8" s="226">
        <f t="shared" ref="R8:R27" si="3">IF($L$3=2,Q8-J8,0)</f>
        <v>0</v>
      </c>
      <c r="T8" s="123"/>
      <c r="U8" s="123"/>
      <c r="V8" s="264" t="str">
        <f>B8</f>
        <v>주황규</v>
      </c>
      <c r="W8" s="123"/>
      <c r="X8" s="123"/>
      <c r="Z8" s="190">
        <f>IF(LEN(CLEAN(C8))=10,IF(AND(VALUE(MID(C8,4,1))&gt;=1,VALUE(MID(C8,4,1))&lt;=4),MOD(11-MOD(0*2+0*3+0*4+MID(C8,1,1)*5+MID(C8,2,1)*6+MID(C8,3,1)*7+MID(C8,4,1)*8+MID(C8,5,1)*9+MID(C8,6,1)*2+MID(C8,7,1)*3+MID(C8,8,1)*4+MID(C8,9,1)*5,11),10),IF(AND(VALUE(MID(C8,4,1))&gt;=5,VALUE(MID(C8,4,1))&lt;=8),MOD(11-MOD(0*2+0*3+0*4+MID(C8,1,1)*5+MID(C8,2,1)*6+MID(C8,3,1)*7+MID(C8,4,1)*8+MID(C8,5,1)*9+MID(C8,6,1)*2+MID(C8,7,1)*3+MID(C8,8,1)*4+MID(C8,9,1)*5,11),10),"오류")),IF(LEN(CLEAN(C8))=11,IF(AND(VALUE(MID(C8,5,1))&gt;=1,VALUE(MID(C8,5,1))&lt;=4),MOD(11-MOD(0*2+0*3+MID(C8,1,1)*4+MID(C8,2,1)*5+MID(C8,3,1)*6+MID(C8,4,1)*7+MID(C8,5,1)*8+MID(C8,6,1)*9+MID(C8,7,1)*2+MID(C8,8,1)*3+MID(C8,9,1)*4+MID(C8,10,1)*5,11),10),IF(AND(VALUE(MID(C8,5,1))&gt;=5,VALUE(MID(C8,5,1))&lt;=8),MOD(11-MOD(0*2+0*3+MID(C8,1,1)*4+MID(C8,2,1)*5+MID(C8,3,1)*6+MID(C8,4,1)*7+MID(C8,5,1)*8+MID(C8,6,1)*9+MID(C8,7,1)*2+MID(C8,8,1)*3+MID(C8,9,1)*4+MID(C8,10,1)*5,11),10),"오류")),IF(LEN(CLEAN(C8))=12,IF(AND(VALUE(MID(C8,6,1))&gt;=1,VALUE(MID(C8,6,1))&lt;=4),MOD(11-MOD(0*2+MID(C8,1,1)*3+MID(C8,2,1)*4+MID(C8,3,1)*5+MID(C8,4,1)*6+MID(C8,5,1)*7+MID(C8,6,1)*8+MID(C8,7,1)*9+MID(C8,8,1)*2+MID(C8,9,1)*3+MID(C8,10,1)*4+MID(C8,11,1)*5,11),10),IF(AND(VALUE(MID(C8,7,1))&gt;=5,VALUE(MID(C8,7,1))&lt;=8),MOD(11-MOD(0*2+MID(C8,1,1)*3+MID(C8,2,1)*4+MID(C8,3,1)*5+MID(C8,4,1)*6+MID(C8,5,1)*7+MID(C8,6,1)*8+MID(C8,7,1)*9+MID(C8,8,1)*2+MID(C8,9,1)*3+MID(C8,10,1)*4+MID(C8,11,1)*5,11),10),"오류")),IF(AND(VALUE(MID(C8,7,1))&gt;=1,VALUE(MID(C8,7,1))&lt;=4),MOD(11-MOD(MID(C8,1,1)*2+MID(C8,2,1)*3+MID(C8,3,1)*4+MID(C8,4,1)*5+MID(C8,5,1)*6+MID(C8,6,1)*7+MID(C8,7,1)*8+MID(C8,8,1)*9+MID(C8,9,1)*2+MID(C8,10,1)*3+MID(C8,11,1)*4+MID(C8,12,1)*5,11),10),IF(AND(VALUE(MID(C8,7,1))&gt;=5,VALUE(MID(C8,7,1))&lt;=8),IF(LEN(CLEAN(C8))=12,MOD(MOD(11-MOD(0*2+MID(C8,1,1)*3+MID(C8,2,1)*4+MID(C8,3,1)*5+MID(C8,4,1)*6+MID(C8,5,1)*7+MID(C8,6,1)*8+MID(C8,7,1)*9+MID(C8,8,1)*2+MID(C8,9,1)*3+MID(C8,10,1)*4+MID(C8,11,1)*5,11),10)+2,10),MOD(MOD(11-MOD(MID(C8,1,1)*2+MID(C8,2,1)*3+MID(C8,3,1)*4+MID(C8,4,1)*5+MID(C8,5,1)*6+MID(C8,6,1)*7+MID(C8,7,1)*8+MID(C8,8,1)*9+MID(C8,9,1)*2+MID(C8,10,1)*3+MID(C8,11,1)*4+MID(C8,12,1)*5,11),10)+2,10)))))))</f>
        <v>4</v>
      </c>
      <c r="AA8" s="190" t="str">
        <f>IF(INT(RIGHT(C8,1))=Z8,"OK","주민오류")</f>
        <v>OK</v>
      </c>
      <c r="AB8" s="191">
        <f ca="1">DATEDIF(IF(OR(MID(C8,LEN(CLEAN(C8))-6,1)&lt;="2",MID(C8,LEN(CLEAN(C8))-6,1)="5",MID(C8,LEN(CLEAN(C8))-6,1)="6"),DATE(MID(C8,1,2),MID(C8,3,2),MID(C8,5,2)),CHOOSE(14-LEN(CLEAN(C8)), DATE(MID(C8,1,2)+100,MID(C8,3,2),MID(C8,5,2)), DATE(MID(C8,1,1)+100,MID(C8,2,2),MID(C8,4,2)),DATE(2000,MID(C8,1,2),MID(C8,3,2)),DATE(2000,MID(C8,1,1),MID(C8,2,2)))),TODAY(),"y")</f>
        <v>47</v>
      </c>
      <c r="AC8" s="192">
        <f ca="1">TODAY()</f>
        <v>44387</v>
      </c>
      <c r="AD8" s="191">
        <f ca="1">DATEDIF(IF(OR(MID(C8,LEN(CLEAN(C8))-6,1)&lt;="2",MID(C8,LEN(CLEAN(C8))-6,1)="5",MID(C8,LEN(CLEAN(C8))-6,1)="6"),DATE(MID(C8,1,2),MID(C8,3,2),MID(C8,5,2)),CHOOSE(14-LEN(CLEAN(C8)), DATE(MID(C8,1,2)+100,MID(C8,3,2),MID(C8,5,2)), DATE(MID(C8,1,1)+100,MID(C8,2,2),MID(C8,4,2)),DATE(2000,MID(C8,1,2),MID(C8,3,2)),DATE(2000,MID(C8,1,1),MID(C8,2,2)))),AC8,"y")</f>
        <v>47</v>
      </c>
      <c r="AE8" s="190" t="str">
        <f>CHOOSE(14-LEN(CLEAN(C8)),CHOOSE(MID(C8,7,1),"남","여","남","여","남","여","남","여","남","여"),CHOOSE(MID(C8,6,1),"남","여","남","여","남","여","남","여","남","여"),CHOOSE(MID(C8,5,1),"남","여","남","여","남","여","남","여","남","여"),CHOOSE(MID(C8,4,1),"남","여","남","여","남","여","남","여","남","여"),CHOOSE(MID(C8,3,1),"남","여","남","여","남","여","남","여","남","여"))</f>
        <v>남</v>
      </c>
      <c r="AF8" s="190" t="str">
        <f>CHOOSE(14-LEN(CLEAN(C8)),MID(C8,7,1),MID(C8,6,1),MID(C8,5,1),MID(C8,4,1))</f>
        <v>1</v>
      </c>
      <c r="AG8" s="190" t="str">
        <f>CHOOSE(AF8,"내국인","내국인","내국인","내국인","외국인","외국인","외국인","외국인")</f>
        <v>내국인</v>
      </c>
      <c r="AH8" s="190" t="str">
        <f>IF(AG8="외국인","고용허가체크","")</f>
        <v/>
      </c>
      <c r="AI8" s="190">
        <f>IF(LEN(CLEAN(C8))=12,MOD(MID(C8,7,1)*10+MID(C8,8,1),2),MOD(MID(C8,8,1)*10+MID(C8,9,1),2))</f>
        <v>1</v>
      </c>
      <c r="AJ8" s="190" t="str">
        <f>IF(AI8=0,"OK","")</f>
        <v/>
      </c>
      <c r="AK8" s="190">
        <f>LEN(CLEAN(C8))</f>
        <v>13</v>
      </c>
    </row>
    <row r="9" spans="1:37" ht="23.25" customHeight="1" x14ac:dyDescent="0.15">
      <c r="A9" s="245">
        <f>A8+1</f>
        <v>2</v>
      </c>
      <c r="B9" s="232" t="s">
        <v>611</v>
      </c>
      <c r="C9" s="233">
        <v>6502061234567</v>
      </c>
      <c r="D9" s="248">
        <f>IF(B9="","",$D$8)</f>
        <v>940909</v>
      </c>
      <c r="E9" s="246" t="str">
        <f t="shared" si="0"/>
        <v>기타자영업</v>
      </c>
      <c r="F9" s="295">
        <f>IF(B9="","",$F$8)</f>
        <v>44348</v>
      </c>
      <c r="G9" s="296">
        <f>IF(B9="","",$G$8)</f>
        <v>44377</v>
      </c>
      <c r="H9" s="247" t="str">
        <f t="shared" ref="H9:H27" si="4">TEXT(G9,"aaa")</f>
        <v>수</v>
      </c>
      <c r="I9" s="273">
        <v>410000</v>
      </c>
      <c r="J9" s="240">
        <f t="shared" si="1"/>
        <v>410000</v>
      </c>
      <c r="K9" s="241">
        <f t="shared" ref="K9:K27" si="5">$K$7</f>
        <v>0.03</v>
      </c>
      <c r="L9" s="242">
        <f t="shared" ref="L9:L27" si="6">IF(J9&gt;33330,TRUNC(J9*$K$7,-1),0)</f>
        <v>12300</v>
      </c>
      <c r="M9" s="242">
        <f t="shared" ref="M9:M27" si="7">TRUNC(L9*10%,-1)</f>
        <v>1230</v>
      </c>
      <c r="N9" s="243">
        <f t="shared" ref="N9:N27" si="8">SUM(L9:M9)</f>
        <v>13530</v>
      </c>
      <c r="O9" s="855">
        <f t="shared" ref="O9:O27" si="9">J9-N9</f>
        <v>396470</v>
      </c>
      <c r="Q9" s="225">
        <f t="shared" si="2"/>
        <v>0</v>
      </c>
      <c r="R9" s="226">
        <f t="shared" si="3"/>
        <v>0</v>
      </c>
      <c r="T9" s="123"/>
      <c r="U9" s="123"/>
      <c r="V9" s="264" t="str">
        <f t="shared" ref="V9:V27" si="10">B9</f>
        <v>김국진</v>
      </c>
      <c r="W9" s="123"/>
      <c r="X9" s="123"/>
      <c r="Z9" s="190">
        <f t="shared" ref="Z9:Z27" si="11">IF(LEN(CLEAN(C9))=10,IF(AND(VALUE(MID(C9,4,1))&gt;=1,VALUE(MID(C9,4,1))&lt;=4),MOD(11-MOD(0*2+0*3+0*4+MID(C9,1,1)*5+MID(C9,2,1)*6+MID(C9,3,1)*7+MID(C9,4,1)*8+MID(C9,5,1)*9+MID(C9,6,1)*2+MID(C9,7,1)*3+MID(C9,8,1)*4+MID(C9,9,1)*5,11),10),IF(AND(VALUE(MID(C9,4,1))&gt;=5,VALUE(MID(C9,4,1))&lt;=8),MOD(11-MOD(0*2+0*3+0*4+MID(C9,1,1)*5+MID(C9,2,1)*6+MID(C9,3,1)*7+MID(C9,4,1)*8+MID(C9,5,1)*9+MID(C9,6,1)*2+MID(C9,7,1)*3+MID(C9,8,1)*4+MID(C9,9,1)*5,11),10),"오류")),IF(LEN(CLEAN(C9))=11,IF(AND(VALUE(MID(C9,5,1))&gt;=1,VALUE(MID(C9,5,1))&lt;=4),MOD(11-MOD(0*2+0*3+MID(C9,1,1)*4+MID(C9,2,1)*5+MID(C9,3,1)*6+MID(C9,4,1)*7+MID(C9,5,1)*8+MID(C9,6,1)*9+MID(C9,7,1)*2+MID(C9,8,1)*3+MID(C9,9,1)*4+MID(C9,10,1)*5,11),10),IF(AND(VALUE(MID(C9,5,1))&gt;=5,VALUE(MID(C9,5,1))&lt;=8),MOD(11-MOD(0*2+0*3+MID(C9,1,1)*4+MID(C9,2,1)*5+MID(C9,3,1)*6+MID(C9,4,1)*7+MID(C9,5,1)*8+MID(C9,6,1)*9+MID(C9,7,1)*2+MID(C9,8,1)*3+MID(C9,9,1)*4+MID(C9,10,1)*5,11),10),"오류")),IF(LEN(CLEAN(C9))=12,IF(AND(VALUE(MID(C9,6,1))&gt;=1,VALUE(MID(C9,6,1))&lt;=4),MOD(11-MOD(0*2+MID(C9,1,1)*3+MID(C9,2,1)*4+MID(C9,3,1)*5+MID(C9,4,1)*6+MID(C9,5,1)*7+MID(C9,6,1)*8+MID(C9,7,1)*9+MID(C9,8,1)*2+MID(C9,9,1)*3+MID(C9,10,1)*4+MID(C9,11,1)*5,11),10),IF(AND(VALUE(MID(C9,7,1))&gt;=5,VALUE(MID(C9,7,1))&lt;=8),MOD(11-MOD(0*2+MID(C9,1,1)*3+MID(C9,2,1)*4+MID(C9,3,1)*5+MID(C9,4,1)*6+MID(C9,5,1)*7+MID(C9,6,1)*8+MID(C9,7,1)*9+MID(C9,8,1)*2+MID(C9,9,1)*3+MID(C9,10,1)*4+MID(C9,11,1)*5,11),10),"오류")),IF(AND(VALUE(MID(C9,7,1))&gt;=1,VALUE(MID(C9,7,1))&lt;=4),MOD(11-MOD(MID(C9,1,1)*2+MID(C9,2,1)*3+MID(C9,3,1)*4+MID(C9,4,1)*5+MID(C9,5,1)*6+MID(C9,6,1)*7+MID(C9,7,1)*8+MID(C9,8,1)*9+MID(C9,9,1)*2+MID(C9,10,1)*3+MID(C9,11,1)*4+MID(C9,12,1)*5,11),10),IF(AND(VALUE(MID(C9,7,1))&gt;=5,VALUE(MID(C9,7,1))&lt;=8),IF(LEN(CLEAN(C9))=12,MOD(MOD(11-MOD(0*2+MID(C9,1,1)*3+MID(C9,2,1)*4+MID(C9,3,1)*5+MID(C9,4,1)*6+MID(C9,5,1)*7+MID(C9,6,1)*8+MID(C9,7,1)*9+MID(C9,8,1)*2+MID(C9,9,1)*3+MID(C9,10,1)*4+MID(C9,11,1)*5,11),10)+2,10),MOD(MOD(11-MOD(MID(C9,1,1)*2+MID(C9,2,1)*3+MID(C9,3,1)*4+MID(C9,4,1)*5+MID(C9,5,1)*6+MID(C9,6,1)*7+MID(C9,7,1)*8+MID(C9,8,1)*9+MID(C9,9,1)*2+MID(C9,10,1)*3+MID(C9,11,1)*4+MID(C9,12,1)*5,11),10)+2,10)))))))</f>
        <v>3</v>
      </c>
      <c r="AA9" s="190" t="str">
        <f t="shared" ref="AA9:AA27" si="12">IF(INT(RIGHT(C9,1))=Z9,"OK","주민오류")</f>
        <v>주민오류</v>
      </c>
      <c r="AB9" s="191">
        <f t="shared" ref="AB9:AB27" ca="1" si="13">DATEDIF(IF(OR(MID(C9,LEN(CLEAN(C9))-6,1)&lt;="2",MID(C9,LEN(CLEAN(C9))-6,1)="5",MID(C9,LEN(CLEAN(C9))-6,1)="6"),DATE(MID(C9,1,2),MID(C9,3,2),MID(C9,5,2)),CHOOSE(14-LEN(CLEAN(C9)), DATE(MID(C9,1,2)+100,MID(C9,3,2),MID(C9,5,2)), DATE(MID(C9,1,1)+100,MID(C9,2,2),MID(C9,4,2)),DATE(2000,MID(C9,1,2),MID(C9,3,2)),DATE(2000,MID(C9,1,1),MID(C9,2,2)))),TODAY(),"y")</f>
        <v>56</v>
      </c>
      <c r="AC9" s="192">
        <f t="shared" ref="AC9:AC27" ca="1" si="14">TODAY()</f>
        <v>44387</v>
      </c>
      <c r="AD9" s="191">
        <f t="shared" ref="AD9:AD27" ca="1" si="15">DATEDIF(IF(OR(MID(C9,LEN(CLEAN(C9))-6,1)&lt;="2",MID(C9,LEN(CLEAN(C9))-6,1)="5",MID(C9,LEN(CLEAN(C9))-6,1)="6"),DATE(MID(C9,1,2),MID(C9,3,2),MID(C9,5,2)),CHOOSE(14-LEN(CLEAN(C9)), DATE(MID(C9,1,2)+100,MID(C9,3,2),MID(C9,5,2)), DATE(MID(C9,1,1)+100,MID(C9,2,2),MID(C9,4,2)),DATE(2000,MID(C9,1,2),MID(C9,3,2)),DATE(2000,MID(C9,1,1),MID(C9,2,2)))),AC9,"y")</f>
        <v>56</v>
      </c>
      <c r="AE9" s="190" t="str">
        <f t="shared" ref="AE9:AE27" si="16">CHOOSE(14-LEN(CLEAN(C9)),CHOOSE(MID(C9,7,1),"남","여","남","여","남","여","남","여","남","여"),CHOOSE(MID(C9,6,1),"남","여","남","여","남","여","남","여","남","여"),CHOOSE(MID(C9,5,1),"남","여","남","여","남","여","남","여","남","여"),CHOOSE(MID(C9,4,1),"남","여","남","여","남","여","남","여","남","여"),CHOOSE(MID(C9,3,1),"남","여","남","여","남","여","남","여","남","여"))</f>
        <v>남</v>
      </c>
      <c r="AF9" s="190" t="str">
        <f t="shared" ref="AF9:AF27" si="17">CHOOSE(14-LEN(CLEAN(C9)),MID(C9,7,1),MID(C9,6,1),MID(C9,5,1),MID(C9,4,1))</f>
        <v>1</v>
      </c>
      <c r="AG9" s="190" t="str">
        <f t="shared" ref="AG9:AG27" si="18">CHOOSE(AF9,"내국인","내국인","내국인","내국인","외국인","외국인","외국인","외국인")</f>
        <v>내국인</v>
      </c>
      <c r="AH9" s="190" t="str">
        <f t="shared" ref="AH9:AH27" si="19">IF(AG9="외국인","고용허가체크","")</f>
        <v/>
      </c>
      <c r="AI9" s="190">
        <f t="shared" ref="AI9:AI27" si="20">IF(LEN(CLEAN(C9))=12,MOD(MID(C9,7,1)*10+MID(C9,8,1),2),MOD(MID(C9,8,1)*10+MID(C9,9,1),2))</f>
        <v>1</v>
      </c>
      <c r="AJ9" s="190" t="str">
        <f t="shared" ref="AJ9:AJ27" si="21">IF(AI9=0,"OK","")</f>
        <v/>
      </c>
      <c r="AK9" s="190">
        <f t="shared" ref="AK9:AK27" si="22">LEN(CLEAN(C9))</f>
        <v>13</v>
      </c>
    </row>
    <row r="10" spans="1:37" s="338" customFormat="1" ht="23.25" customHeight="1" x14ac:dyDescent="0.15">
      <c r="A10" s="305">
        <f t="shared" ref="A10:A27" si="23">A9+1</f>
        <v>3</v>
      </c>
      <c r="B10" s="232" t="s">
        <v>612</v>
      </c>
      <c r="C10" s="233">
        <v>6705202123456</v>
      </c>
      <c r="D10" s="248">
        <f t="shared" ref="D10:D27" si="24">IF(B10="","",$D$8)</f>
        <v>940909</v>
      </c>
      <c r="E10" s="246" t="str">
        <f t="shared" si="0"/>
        <v>기타자영업</v>
      </c>
      <c r="F10" s="253">
        <f t="shared" ref="F10:F27" si="25">IF(B10="","",$F$8)</f>
        <v>44348</v>
      </c>
      <c r="G10" s="238">
        <f t="shared" ref="G10:G27" si="26">IF(B10="","",$G$8)</f>
        <v>44377</v>
      </c>
      <c r="H10" s="247" t="str">
        <f t="shared" si="4"/>
        <v>수</v>
      </c>
      <c r="I10" s="239">
        <v>305000</v>
      </c>
      <c r="J10" s="240">
        <f t="shared" si="1"/>
        <v>305000</v>
      </c>
      <c r="K10" s="241">
        <f t="shared" si="5"/>
        <v>0.03</v>
      </c>
      <c r="L10" s="242">
        <f t="shared" si="6"/>
        <v>9150</v>
      </c>
      <c r="M10" s="242">
        <f t="shared" si="7"/>
        <v>910</v>
      </c>
      <c r="N10" s="243">
        <f t="shared" si="8"/>
        <v>10060</v>
      </c>
      <c r="O10" s="855">
        <f t="shared" si="9"/>
        <v>294940</v>
      </c>
      <c r="Q10" s="225">
        <f t="shared" si="2"/>
        <v>0</v>
      </c>
      <c r="R10" s="226">
        <f t="shared" si="3"/>
        <v>0</v>
      </c>
      <c r="T10" s="123"/>
      <c r="U10" s="123"/>
      <c r="V10" s="264" t="str">
        <f t="shared" si="10"/>
        <v>강수지</v>
      </c>
      <c r="W10" s="123"/>
      <c r="X10" s="123"/>
      <c r="Z10" s="190">
        <f t="shared" si="11"/>
        <v>5</v>
      </c>
      <c r="AA10" s="190" t="str">
        <f t="shared" si="12"/>
        <v>주민오류</v>
      </c>
      <c r="AB10" s="191">
        <f t="shared" ca="1" si="13"/>
        <v>54</v>
      </c>
      <c r="AC10" s="192">
        <f t="shared" ca="1" si="14"/>
        <v>44387</v>
      </c>
      <c r="AD10" s="191">
        <f t="shared" ca="1" si="15"/>
        <v>54</v>
      </c>
      <c r="AE10" s="190" t="str">
        <f t="shared" si="16"/>
        <v>여</v>
      </c>
      <c r="AF10" s="190" t="str">
        <f t="shared" si="17"/>
        <v>2</v>
      </c>
      <c r="AG10" s="190" t="str">
        <f t="shared" si="18"/>
        <v>내국인</v>
      </c>
      <c r="AH10" s="190" t="str">
        <f t="shared" si="19"/>
        <v/>
      </c>
      <c r="AI10" s="190">
        <f t="shared" si="20"/>
        <v>0</v>
      </c>
      <c r="AJ10" s="190" t="str">
        <f t="shared" si="21"/>
        <v>OK</v>
      </c>
      <c r="AK10" s="190">
        <f t="shared" si="22"/>
        <v>13</v>
      </c>
    </row>
    <row r="11" spans="1:37" s="339" customFormat="1" ht="23.25" customHeight="1" thickBot="1" x14ac:dyDescent="0.2">
      <c r="A11" s="317">
        <f t="shared" si="23"/>
        <v>4</v>
      </c>
      <c r="B11" s="318" t="s">
        <v>613</v>
      </c>
      <c r="C11" s="319">
        <v>6905162123456</v>
      </c>
      <c r="D11" s="320">
        <f t="shared" si="24"/>
        <v>940909</v>
      </c>
      <c r="E11" s="321" t="str">
        <f t="shared" si="0"/>
        <v>기타자영업</v>
      </c>
      <c r="F11" s="322">
        <f t="shared" si="25"/>
        <v>44348</v>
      </c>
      <c r="G11" s="323">
        <f t="shared" si="26"/>
        <v>44377</v>
      </c>
      <c r="H11" s="324" t="str">
        <f t="shared" si="4"/>
        <v>수</v>
      </c>
      <c r="I11" s="325">
        <v>157000</v>
      </c>
      <c r="J11" s="326">
        <f t="shared" si="1"/>
        <v>157000</v>
      </c>
      <c r="K11" s="327">
        <f t="shared" si="5"/>
        <v>0.03</v>
      </c>
      <c r="L11" s="328">
        <f t="shared" si="6"/>
        <v>4710</v>
      </c>
      <c r="M11" s="328">
        <f t="shared" si="7"/>
        <v>470</v>
      </c>
      <c r="N11" s="329">
        <f t="shared" si="8"/>
        <v>5180</v>
      </c>
      <c r="O11" s="856">
        <f t="shared" si="9"/>
        <v>151820</v>
      </c>
      <c r="Q11" s="331">
        <f t="shared" si="2"/>
        <v>0</v>
      </c>
      <c r="R11" s="332">
        <f t="shared" si="3"/>
        <v>0</v>
      </c>
      <c r="T11" s="333"/>
      <c r="U11" s="333"/>
      <c r="V11" s="334" t="str">
        <f t="shared" si="10"/>
        <v>김완선</v>
      </c>
      <c r="W11" s="333"/>
      <c r="X11" s="333"/>
      <c r="Z11" s="335">
        <f t="shared" si="11"/>
        <v>7</v>
      </c>
      <c r="AA11" s="335" t="str">
        <f t="shared" si="12"/>
        <v>주민오류</v>
      </c>
      <c r="AB11" s="336">
        <f t="shared" ca="1" si="13"/>
        <v>52</v>
      </c>
      <c r="AC11" s="337">
        <f t="shared" ca="1" si="14"/>
        <v>44387</v>
      </c>
      <c r="AD11" s="336">
        <f t="shared" ca="1" si="15"/>
        <v>52</v>
      </c>
      <c r="AE11" s="335" t="str">
        <f t="shared" si="16"/>
        <v>여</v>
      </c>
      <c r="AF11" s="335" t="str">
        <f t="shared" si="17"/>
        <v>2</v>
      </c>
      <c r="AG11" s="335" t="str">
        <f t="shared" si="18"/>
        <v>내국인</v>
      </c>
      <c r="AH11" s="335" t="str">
        <f t="shared" si="19"/>
        <v/>
      </c>
      <c r="AI11" s="335">
        <f t="shared" si="20"/>
        <v>0</v>
      </c>
      <c r="AJ11" s="335" t="str">
        <f t="shared" si="21"/>
        <v>OK</v>
      </c>
      <c r="AK11" s="335">
        <f t="shared" si="22"/>
        <v>13</v>
      </c>
    </row>
    <row r="12" spans="1:37" ht="23.25" customHeight="1" x14ac:dyDescent="0.15">
      <c r="A12" s="267">
        <f t="shared" si="23"/>
        <v>5</v>
      </c>
      <c r="B12" s="268" t="s">
        <v>614</v>
      </c>
      <c r="C12" s="269">
        <v>7012021234567</v>
      </c>
      <c r="D12" s="309">
        <f t="shared" si="24"/>
        <v>940909</v>
      </c>
      <c r="E12" s="270" t="str">
        <f t="shared" si="0"/>
        <v>기타자영업</v>
      </c>
      <c r="F12" s="295">
        <f t="shared" si="25"/>
        <v>44348</v>
      </c>
      <c r="G12" s="296">
        <f t="shared" si="26"/>
        <v>44377</v>
      </c>
      <c r="H12" s="272" t="str">
        <f t="shared" si="4"/>
        <v>수</v>
      </c>
      <c r="I12" s="273">
        <v>2211181</v>
      </c>
      <c r="J12" s="274">
        <f t="shared" si="1"/>
        <v>2211181</v>
      </c>
      <c r="K12" s="275">
        <f t="shared" si="5"/>
        <v>0.03</v>
      </c>
      <c r="L12" s="276">
        <f t="shared" si="6"/>
        <v>66330</v>
      </c>
      <c r="M12" s="276">
        <f t="shared" si="7"/>
        <v>6630</v>
      </c>
      <c r="N12" s="277">
        <f t="shared" si="8"/>
        <v>72960</v>
      </c>
      <c r="O12" s="857">
        <f t="shared" si="9"/>
        <v>2138221</v>
      </c>
      <c r="Q12" s="310">
        <f t="shared" si="2"/>
        <v>0</v>
      </c>
      <c r="R12" s="311">
        <f t="shared" si="3"/>
        <v>0</v>
      </c>
      <c r="T12" s="312"/>
      <c r="U12" s="312"/>
      <c r="V12" s="313" t="str">
        <f t="shared" si="10"/>
        <v>최성국</v>
      </c>
      <c r="W12" s="312"/>
      <c r="X12" s="312"/>
      <c r="Z12" s="314">
        <f t="shared" si="11"/>
        <v>7</v>
      </c>
      <c r="AA12" s="314" t="str">
        <f t="shared" si="12"/>
        <v>OK</v>
      </c>
      <c r="AB12" s="315">
        <f t="shared" ca="1" si="13"/>
        <v>50</v>
      </c>
      <c r="AC12" s="316">
        <f t="shared" ca="1" si="14"/>
        <v>44387</v>
      </c>
      <c r="AD12" s="315">
        <f t="shared" ca="1" si="15"/>
        <v>50</v>
      </c>
      <c r="AE12" s="314" t="str">
        <f t="shared" si="16"/>
        <v>남</v>
      </c>
      <c r="AF12" s="314" t="str">
        <f t="shared" si="17"/>
        <v>1</v>
      </c>
      <c r="AG12" s="314" t="str">
        <f t="shared" si="18"/>
        <v>내국인</v>
      </c>
      <c r="AH12" s="314" t="str">
        <f t="shared" si="19"/>
        <v/>
      </c>
      <c r="AI12" s="314">
        <f t="shared" si="20"/>
        <v>1</v>
      </c>
      <c r="AJ12" s="314" t="str">
        <f t="shared" si="21"/>
        <v/>
      </c>
      <c r="AK12" s="314">
        <f t="shared" si="22"/>
        <v>13</v>
      </c>
    </row>
    <row r="13" spans="1:37" s="338" customFormat="1" ht="23.25" customHeight="1" x14ac:dyDescent="0.15">
      <c r="A13" s="305">
        <f t="shared" si="23"/>
        <v>6</v>
      </c>
      <c r="B13" s="232" t="s">
        <v>615</v>
      </c>
      <c r="C13" s="233">
        <v>6711071234567</v>
      </c>
      <c r="D13" s="248">
        <f t="shared" si="24"/>
        <v>940909</v>
      </c>
      <c r="E13" s="246" t="str">
        <f t="shared" si="0"/>
        <v>기타자영업</v>
      </c>
      <c r="F13" s="253">
        <f t="shared" si="25"/>
        <v>44348</v>
      </c>
      <c r="G13" s="238">
        <f t="shared" si="26"/>
        <v>44377</v>
      </c>
      <c r="H13" s="247" t="str">
        <f t="shared" si="4"/>
        <v>수</v>
      </c>
      <c r="I13" s="239">
        <v>200000</v>
      </c>
      <c r="J13" s="240">
        <f t="shared" si="1"/>
        <v>200000</v>
      </c>
      <c r="K13" s="241">
        <f t="shared" si="5"/>
        <v>0.03</v>
      </c>
      <c r="L13" s="242">
        <f t="shared" si="6"/>
        <v>6000</v>
      </c>
      <c r="M13" s="242">
        <f t="shared" si="7"/>
        <v>600</v>
      </c>
      <c r="N13" s="243">
        <f t="shared" si="8"/>
        <v>6600</v>
      </c>
      <c r="O13" s="855">
        <f t="shared" si="9"/>
        <v>193400</v>
      </c>
      <c r="Q13" s="225">
        <f t="shared" si="2"/>
        <v>0</v>
      </c>
      <c r="R13" s="226">
        <f t="shared" si="3"/>
        <v>0</v>
      </c>
      <c r="T13" s="123"/>
      <c r="U13" s="123"/>
      <c r="V13" s="264" t="str">
        <f t="shared" si="10"/>
        <v>김광규</v>
      </c>
      <c r="W13" s="123"/>
      <c r="X13" s="123"/>
      <c r="Z13" s="190">
        <f t="shared" si="11"/>
        <v>2</v>
      </c>
      <c r="AA13" s="190" t="str">
        <f t="shared" si="12"/>
        <v>주민오류</v>
      </c>
      <c r="AB13" s="191">
        <f t="shared" ca="1" si="13"/>
        <v>53</v>
      </c>
      <c r="AC13" s="192">
        <f t="shared" ca="1" si="14"/>
        <v>44387</v>
      </c>
      <c r="AD13" s="191">
        <f t="shared" ca="1" si="15"/>
        <v>53</v>
      </c>
      <c r="AE13" s="190" t="str">
        <f t="shared" si="16"/>
        <v>남</v>
      </c>
      <c r="AF13" s="190" t="str">
        <f t="shared" si="17"/>
        <v>1</v>
      </c>
      <c r="AG13" s="190" t="str">
        <f t="shared" si="18"/>
        <v>내국인</v>
      </c>
      <c r="AH13" s="190" t="str">
        <f t="shared" si="19"/>
        <v/>
      </c>
      <c r="AI13" s="190">
        <f t="shared" si="20"/>
        <v>1</v>
      </c>
      <c r="AJ13" s="190" t="str">
        <f t="shared" si="21"/>
        <v/>
      </c>
      <c r="AK13" s="190">
        <f t="shared" si="22"/>
        <v>13</v>
      </c>
    </row>
    <row r="14" spans="1:37" ht="23.25" customHeight="1" x14ac:dyDescent="0.15">
      <c r="A14" s="267">
        <f t="shared" si="23"/>
        <v>7</v>
      </c>
      <c r="B14" s="268" t="s">
        <v>616</v>
      </c>
      <c r="C14" s="269">
        <v>7003072123456</v>
      </c>
      <c r="D14" s="309">
        <f t="shared" si="24"/>
        <v>940909</v>
      </c>
      <c r="E14" s="270" t="str">
        <f t="shared" si="0"/>
        <v>기타자영업</v>
      </c>
      <c r="F14" s="295">
        <f t="shared" si="25"/>
        <v>44348</v>
      </c>
      <c r="G14" s="296">
        <f t="shared" si="26"/>
        <v>44377</v>
      </c>
      <c r="H14" s="272" t="str">
        <f t="shared" si="4"/>
        <v>수</v>
      </c>
      <c r="I14" s="273">
        <v>1801720</v>
      </c>
      <c r="J14" s="274">
        <f t="shared" si="1"/>
        <v>1801720</v>
      </c>
      <c r="K14" s="275">
        <f t="shared" si="5"/>
        <v>0.03</v>
      </c>
      <c r="L14" s="276">
        <f t="shared" si="6"/>
        <v>54050</v>
      </c>
      <c r="M14" s="276">
        <f t="shared" si="7"/>
        <v>5400</v>
      </c>
      <c r="N14" s="277">
        <f t="shared" si="8"/>
        <v>59450</v>
      </c>
      <c r="O14" s="857">
        <f t="shared" si="9"/>
        <v>1742270</v>
      </c>
      <c r="Q14" s="310">
        <f t="shared" si="2"/>
        <v>0</v>
      </c>
      <c r="R14" s="311">
        <f t="shared" si="3"/>
        <v>0</v>
      </c>
      <c r="T14" s="312"/>
      <c r="U14" s="312"/>
      <c r="V14" s="313" t="str">
        <f t="shared" si="10"/>
        <v>이연수</v>
      </c>
      <c r="W14" s="312"/>
      <c r="X14" s="312"/>
      <c r="Z14" s="314">
        <f t="shared" si="11"/>
        <v>8</v>
      </c>
      <c r="AA14" s="314" t="str">
        <f t="shared" si="12"/>
        <v>주민오류</v>
      </c>
      <c r="AB14" s="315">
        <f t="shared" ca="1" si="13"/>
        <v>51</v>
      </c>
      <c r="AC14" s="316">
        <f t="shared" ca="1" si="14"/>
        <v>44387</v>
      </c>
      <c r="AD14" s="315">
        <f t="shared" ca="1" si="15"/>
        <v>51</v>
      </c>
      <c r="AE14" s="314" t="str">
        <f t="shared" si="16"/>
        <v>여</v>
      </c>
      <c r="AF14" s="314" t="str">
        <f t="shared" si="17"/>
        <v>2</v>
      </c>
      <c r="AG14" s="314" t="str">
        <f t="shared" si="18"/>
        <v>내국인</v>
      </c>
      <c r="AH14" s="314" t="str">
        <f t="shared" si="19"/>
        <v/>
      </c>
      <c r="AI14" s="314">
        <f t="shared" si="20"/>
        <v>0</v>
      </c>
      <c r="AJ14" s="314" t="str">
        <f t="shared" si="21"/>
        <v>OK</v>
      </c>
      <c r="AK14" s="314">
        <f t="shared" si="22"/>
        <v>13</v>
      </c>
    </row>
    <row r="15" spans="1:37" s="330" customFormat="1" ht="23.25" customHeight="1" thickBot="1" x14ac:dyDescent="0.2">
      <c r="A15" s="317">
        <f t="shared" si="23"/>
        <v>8</v>
      </c>
      <c r="B15" s="318" t="s">
        <v>617</v>
      </c>
      <c r="C15" s="319">
        <v>7309111234567</v>
      </c>
      <c r="D15" s="320">
        <f t="shared" si="24"/>
        <v>940909</v>
      </c>
      <c r="E15" s="321" t="str">
        <f t="shared" si="0"/>
        <v>기타자영업</v>
      </c>
      <c r="F15" s="322">
        <f t="shared" si="25"/>
        <v>44348</v>
      </c>
      <c r="G15" s="323">
        <f t="shared" si="26"/>
        <v>44377</v>
      </c>
      <c r="H15" s="324" t="str">
        <f t="shared" si="4"/>
        <v>수</v>
      </c>
      <c r="I15" s="325">
        <v>2128460</v>
      </c>
      <c r="J15" s="326">
        <f t="shared" si="1"/>
        <v>2128460</v>
      </c>
      <c r="K15" s="327">
        <f t="shared" si="5"/>
        <v>0.03</v>
      </c>
      <c r="L15" s="328">
        <f t="shared" si="6"/>
        <v>63850</v>
      </c>
      <c r="M15" s="328">
        <f t="shared" si="7"/>
        <v>6380</v>
      </c>
      <c r="N15" s="329">
        <f t="shared" si="8"/>
        <v>70230</v>
      </c>
      <c r="O15" s="856">
        <f t="shared" si="9"/>
        <v>2058230</v>
      </c>
      <c r="Q15" s="331">
        <f t="shared" si="2"/>
        <v>0</v>
      </c>
      <c r="R15" s="332">
        <f t="shared" si="3"/>
        <v>0</v>
      </c>
      <c r="T15" s="333"/>
      <c r="U15" s="333"/>
      <c r="V15" s="334" t="str">
        <f t="shared" si="10"/>
        <v>구본승</v>
      </c>
      <c r="W15" s="333"/>
      <c r="X15" s="333"/>
      <c r="Z15" s="335">
        <f t="shared" si="11"/>
        <v>1</v>
      </c>
      <c r="AA15" s="335" t="str">
        <f t="shared" si="12"/>
        <v>주민오류</v>
      </c>
      <c r="AB15" s="336">
        <f t="shared" ca="1" si="13"/>
        <v>47</v>
      </c>
      <c r="AC15" s="337">
        <f t="shared" ca="1" si="14"/>
        <v>44387</v>
      </c>
      <c r="AD15" s="336">
        <f t="shared" ca="1" si="15"/>
        <v>47</v>
      </c>
      <c r="AE15" s="335" t="str">
        <f t="shared" si="16"/>
        <v>남</v>
      </c>
      <c r="AF15" s="335" t="str">
        <f t="shared" si="17"/>
        <v>1</v>
      </c>
      <c r="AG15" s="335" t="str">
        <f t="shared" si="18"/>
        <v>내국인</v>
      </c>
      <c r="AH15" s="335" t="str">
        <f t="shared" si="19"/>
        <v/>
      </c>
      <c r="AI15" s="335">
        <f t="shared" si="20"/>
        <v>1</v>
      </c>
      <c r="AJ15" s="335" t="str">
        <f t="shared" si="21"/>
        <v/>
      </c>
      <c r="AK15" s="335">
        <f t="shared" si="22"/>
        <v>13</v>
      </c>
    </row>
    <row r="16" spans="1:37" ht="23.25" customHeight="1" x14ac:dyDescent="0.15">
      <c r="A16" s="267">
        <f t="shared" si="23"/>
        <v>9</v>
      </c>
      <c r="B16" s="268" t="s">
        <v>618</v>
      </c>
      <c r="C16" s="269">
        <v>7112071234567</v>
      </c>
      <c r="D16" s="309">
        <f t="shared" si="24"/>
        <v>940909</v>
      </c>
      <c r="E16" s="270" t="str">
        <f t="shared" si="0"/>
        <v>기타자영업</v>
      </c>
      <c r="F16" s="295">
        <f t="shared" si="25"/>
        <v>44348</v>
      </c>
      <c r="G16" s="296">
        <f t="shared" si="26"/>
        <v>44377</v>
      </c>
      <c r="H16" s="272" t="str">
        <f t="shared" si="4"/>
        <v>수</v>
      </c>
      <c r="I16" s="273">
        <v>3000000</v>
      </c>
      <c r="J16" s="274">
        <f t="shared" si="1"/>
        <v>3000000</v>
      </c>
      <c r="K16" s="275">
        <f t="shared" si="5"/>
        <v>0.03</v>
      </c>
      <c r="L16" s="276">
        <f t="shared" si="6"/>
        <v>90000</v>
      </c>
      <c r="M16" s="276">
        <f t="shared" si="7"/>
        <v>9000</v>
      </c>
      <c r="N16" s="277">
        <f t="shared" si="8"/>
        <v>99000</v>
      </c>
      <c r="O16" s="857">
        <f t="shared" si="9"/>
        <v>2901000</v>
      </c>
      <c r="Q16" s="310">
        <f t="shared" si="2"/>
        <v>0</v>
      </c>
      <c r="R16" s="311">
        <f t="shared" si="3"/>
        <v>0</v>
      </c>
      <c r="T16" s="312"/>
      <c r="U16" s="312"/>
      <c r="V16" s="313" t="str">
        <f t="shared" si="10"/>
        <v>류태준</v>
      </c>
      <c r="W16" s="312"/>
      <c r="X16" s="312"/>
      <c r="Z16" s="314">
        <f t="shared" si="11"/>
        <v>2</v>
      </c>
      <c r="AA16" s="314" t="str">
        <f t="shared" si="12"/>
        <v>주민오류</v>
      </c>
      <c r="AB16" s="315">
        <f t="shared" ca="1" si="13"/>
        <v>49</v>
      </c>
      <c r="AC16" s="316">
        <f t="shared" ca="1" si="14"/>
        <v>44387</v>
      </c>
      <c r="AD16" s="315">
        <f t="shared" ca="1" si="15"/>
        <v>49</v>
      </c>
      <c r="AE16" s="314" t="str">
        <f t="shared" si="16"/>
        <v>남</v>
      </c>
      <c r="AF16" s="314" t="str">
        <f t="shared" si="17"/>
        <v>1</v>
      </c>
      <c r="AG16" s="314" t="str">
        <f t="shared" si="18"/>
        <v>내국인</v>
      </c>
      <c r="AH16" s="314" t="str">
        <f t="shared" si="19"/>
        <v/>
      </c>
      <c r="AI16" s="314">
        <f t="shared" si="20"/>
        <v>1</v>
      </c>
      <c r="AJ16" s="314" t="str">
        <f t="shared" si="21"/>
        <v/>
      </c>
      <c r="AK16" s="314">
        <f t="shared" si="22"/>
        <v>13</v>
      </c>
    </row>
    <row r="17" spans="1:37" ht="23.25" customHeight="1" x14ac:dyDescent="0.15">
      <c r="A17" s="245">
        <f t="shared" si="23"/>
        <v>10</v>
      </c>
      <c r="B17" s="232" t="s">
        <v>619</v>
      </c>
      <c r="C17" s="233">
        <v>7309071234567</v>
      </c>
      <c r="D17" s="248">
        <f t="shared" si="24"/>
        <v>940909</v>
      </c>
      <c r="E17" s="246" t="str">
        <f t="shared" si="0"/>
        <v>기타자영업</v>
      </c>
      <c r="F17" s="253">
        <f t="shared" si="25"/>
        <v>44348</v>
      </c>
      <c r="G17" s="238">
        <f t="shared" si="26"/>
        <v>44377</v>
      </c>
      <c r="H17" s="247" t="str">
        <f t="shared" si="4"/>
        <v>수</v>
      </c>
      <c r="I17" s="239">
        <v>1500000</v>
      </c>
      <c r="J17" s="240">
        <f t="shared" si="1"/>
        <v>1500000</v>
      </c>
      <c r="K17" s="241">
        <f t="shared" si="5"/>
        <v>0.03</v>
      </c>
      <c r="L17" s="242">
        <f t="shared" si="6"/>
        <v>45000</v>
      </c>
      <c r="M17" s="242">
        <f t="shared" si="7"/>
        <v>4500</v>
      </c>
      <c r="N17" s="243">
        <f t="shared" si="8"/>
        <v>49500</v>
      </c>
      <c r="O17" s="855">
        <f t="shared" si="9"/>
        <v>1450500</v>
      </c>
      <c r="Q17" s="225">
        <f t="shared" si="2"/>
        <v>0</v>
      </c>
      <c r="R17" s="226">
        <f t="shared" si="3"/>
        <v>0</v>
      </c>
      <c r="T17" s="123"/>
      <c r="U17" s="123"/>
      <c r="V17" s="264" t="str">
        <f t="shared" si="10"/>
        <v>박재홍</v>
      </c>
      <c r="W17" s="123"/>
      <c r="X17" s="123"/>
      <c r="Z17" s="190">
        <f t="shared" si="11"/>
        <v>9</v>
      </c>
      <c r="AA17" s="190" t="str">
        <f t="shared" si="12"/>
        <v>주민오류</v>
      </c>
      <c r="AB17" s="191">
        <f t="shared" ca="1" si="13"/>
        <v>47</v>
      </c>
      <c r="AC17" s="192">
        <f t="shared" ca="1" si="14"/>
        <v>44387</v>
      </c>
      <c r="AD17" s="191">
        <f t="shared" ca="1" si="15"/>
        <v>47</v>
      </c>
      <c r="AE17" s="190" t="str">
        <f t="shared" si="16"/>
        <v>남</v>
      </c>
      <c r="AF17" s="190" t="str">
        <f t="shared" si="17"/>
        <v>1</v>
      </c>
      <c r="AG17" s="190" t="str">
        <f t="shared" si="18"/>
        <v>내국인</v>
      </c>
      <c r="AH17" s="190" t="str">
        <f t="shared" si="19"/>
        <v/>
      </c>
      <c r="AI17" s="190">
        <f t="shared" si="20"/>
        <v>1</v>
      </c>
      <c r="AJ17" s="190" t="str">
        <f t="shared" si="21"/>
        <v/>
      </c>
      <c r="AK17" s="190">
        <f t="shared" si="22"/>
        <v>13</v>
      </c>
    </row>
    <row r="18" spans="1:37" ht="23.25" customHeight="1" x14ac:dyDescent="0.15">
      <c r="A18" s="245">
        <f t="shared" si="23"/>
        <v>11</v>
      </c>
      <c r="B18" s="232" t="s">
        <v>620</v>
      </c>
      <c r="C18" s="233">
        <v>6601182123456</v>
      </c>
      <c r="D18" s="248">
        <f t="shared" si="24"/>
        <v>940909</v>
      </c>
      <c r="E18" s="246" t="str">
        <f t="shared" si="0"/>
        <v>기타자영업</v>
      </c>
      <c r="F18" s="253">
        <f t="shared" si="25"/>
        <v>44348</v>
      </c>
      <c r="G18" s="238">
        <f t="shared" si="26"/>
        <v>44377</v>
      </c>
      <c r="H18" s="247" t="str">
        <f t="shared" si="4"/>
        <v>수</v>
      </c>
      <c r="I18" s="239">
        <v>3500000</v>
      </c>
      <c r="J18" s="240">
        <f t="shared" si="1"/>
        <v>3500000</v>
      </c>
      <c r="K18" s="241">
        <f t="shared" si="5"/>
        <v>0.03</v>
      </c>
      <c r="L18" s="242">
        <f t="shared" si="6"/>
        <v>105000</v>
      </c>
      <c r="M18" s="242">
        <f t="shared" si="7"/>
        <v>10500</v>
      </c>
      <c r="N18" s="243">
        <f t="shared" si="8"/>
        <v>115500</v>
      </c>
      <c r="O18" s="855">
        <f t="shared" si="9"/>
        <v>3384500</v>
      </c>
      <c r="Q18" s="225">
        <f t="shared" si="2"/>
        <v>0</v>
      </c>
      <c r="R18" s="226">
        <f t="shared" si="3"/>
        <v>0</v>
      </c>
      <c r="T18" s="123"/>
      <c r="U18" s="123"/>
      <c r="V18" s="264" t="str">
        <f t="shared" si="10"/>
        <v>신효범</v>
      </c>
      <c r="W18" s="123"/>
      <c r="X18" s="123"/>
      <c r="Z18" s="190">
        <f t="shared" si="11"/>
        <v>1</v>
      </c>
      <c r="AA18" s="190" t="str">
        <f t="shared" si="12"/>
        <v>주민오류</v>
      </c>
      <c r="AB18" s="191">
        <f t="shared" ca="1" si="13"/>
        <v>55</v>
      </c>
      <c r="AC18" s="192">
        <f t="shared" ca="1" si="14"/>
        <v>44387</v>
      </c>
      <c r="AD18" s="191">
        <f t="shared" ca="1" si="15"/>
        <v>55</v>
      </c>
      <c r="AE18" s="190" t="str">
        <f t="shared" si="16"/>
        <v>여</v>
      </c>
      <c r="AF18" s="190" t="str">
        <f t="shared" si="17"/>
        <v>2</v>
      </c>
      <c r="AG18" s="190" t="str">
        <f t="shared" si="18"/>
        <v>내국인</v>
      </c>
      <c r="AH18" s="190" t="str">
        <f t="shared" si="19"/>
        <v/>
      </c>
      <c r="AI18" s="190">
        <f t="shared" si="20"/>
        <v>0</v>
      </c>
      <c r="AJ18" s="190" t="str">
        <f t="shared" si="21"/>
        <v>OK</v>
      </c>
      <c r="AK18" s="190">
        <f t="shared" si="22"/>
        <v>13</v>
      </c>
    </row>
    <row r="19" spans="1:37" ht="23.25" customHeight="1" x14ac:dyDescent="0.15">
      <c r="A19" s="245">
        <f t="shared" si="23"/>
        <v>12</v>
      </c>
      <c r="B19" s="232" t="s">
        <v>621</v>
      </c>
      <c r="C19" s="233">
        <v>6609251234567</v>
      </c>
      <c r="D19" s="248">
        <f t="shared" si="24"/>
        <v>940909</v>
      </c>
      <c r="E19" s="246" t="str">
        <f t="shared" si="0"/>
        <v>기타자영업</v>
      </c>
      <c r="F19" s="253">
        <f t="shared" si="25"/>
        <v>44348</v>
      </c>
      <c r="G19" s="238">
        <f t="shared" si="26"/>
        <v>44377</v>
      </c>
      <c r="H19" s="247" t="str">
        <f t="shared" si="4"/>
        <v>수</v>
      </c>
      <c r="I19" s="239">
        <v>3200000</v>
      </c>
      <c r="J19" s="240">
        <f t="shared" si="1"/>
        <v>3200000</v>
      </c>
      <c r="K19" s="241">
        <f t="shared" si="5"/>
        <v>0.03</v>
      </c>
      <c r="L19" s="242">
        <f t="shared" si="6"/>
        <v>96000</v>
      </c>
      <c r="M19" s="242">
        <f t="shared" si="7"/>
        <v>9600</v>
      </c>
      <c r="N19" s="243">
        <f t="shared" si="8"/>
        <v>105600</v>
      </c>
      <c r="O19" s="855">
        <f t="shared" si="9"/>
        <v>3094400</v>
      </c>
      <c r="Q19" s="225">
        <f t="shared" si="2"/>
        <v>0</v>
      </c>
      <c r="R19" s="226">
        <f t="shared" si="3"/>
        <v>0</v>
      </c>
      <c r="T19" s="123"/>
      <c r="U19" s="123"/>
      <c r="V19" s="264" t="str">
        <f t="shared" si="10"/>
        <v>김수용</v>
      </c>
      <c r="W19" s="123"/>
      <c r="X19" s="123"/>
      <c r="Z19" s="190">
        <f t="shared" si="11"/>
        <v>4</v>
      </c>
      <c r="AA19" s="190" t="str">
        <f t="shared" si="12"/>
        <v>주민오류</v>
      </c>
      <c r="AB19" s="191">
        <f t="shared" ca="1" si="13"/>
        <v>54</v>
      </c>
      <c r="AC19" s="192">
        <f t="shared" ca="1" si="14"/>
        <v>44387</v>
      </c>
      <c r="AD19" s="191">
        <f t="shared" ca="1" si="15"/>
        <v>54</v>
      </c>
      <c r="AE19" s="190" t="str">
        <f t="shared" si="16"/>
        <v>남</v>
      </c>
      <c r="AF19" s="190" t="str">
        <f t="shared" si="17"/>
        <v>1</v>
      </c>
      <c r="AG19" s="190" t="str">
        <f t="shared" si="18"/>
        <v>내국인</v>
      </c>
      <c r="AH19" s="190" t="str">
        <f t="shared" si="19"/>
        <v/>
      </c>
      <c r="AI19" s="190">
        <f t="shared" si="20"/>
        <v>1</v>
      </c>
      <c r="AJ19" s="190" t="str">
        <f t="shared" si="21"/>
        <v/>
      </c>
      <c r="AK19" s="190">
        <f t="shared" si="22"/>
        <v>13</v>
      </c>
    </row>
    <row r="20" spans="1:37" ht="23.25" customHeight="1" x14ac:dyDescent="0.15">
      <c r="A20" s="245">
        <f t="shared" si="23"/>
        <v>13</v>
      </c>
      <c r="B20" s="232" t="s">
        <v>622</v>
      </c>
      <c r="C20" s="233">
        <v>6405111234567</v>
      </c>
      <c r="D20" s="248">
        <f t="shared" si="24"/>
        <v>940909</v>
      </c>
      <c r="E20" s="246" t="str">
        <f t="shared" si="0"/>
        <v>기타자영업</v>
      </c>
      <c r="F20" s="253">
        <f t="shared" si="25"/>
        <v>44348</v>
      </c>
      <c r="G20" s="238">
        <f t="shared" si="26"/>
        <v>44377</v>
      </c>
      <c r="H20" s="247" t="str">
        <f t="shared" si="4"/>
        <v>수</v>
      </c>
      <c r="I20" s="239">
        <v>3000000</v>
      </c>
      <c r="J20" s="240">
        <f t="shared" si="1"/>
        <v>3000000</v>
      </c>
      <c r="K20" s="241">
        <f t="shared" si="5"/>
        <v>0.03</v>
      </c>
      <c r="L20" s="242">
        <f t="shared" si="6"/>
        <v>90000</v>
      </c>
      <c r="M20" s="242">
        <f t="shared" si="7"/>
        <v>9000</v>
      </c>
      <c r="N20" s="243">
        <f t="shared" si="8"/>
        <v>99000</v>
      </c>
      <c r="O20" s="855">
        <f t="shared" si="9"/>
        <v>2901000</v>
      </c>
      <c r="Q20" s="225">
        <f t="shared" si="2"/>
        <v>0</v>
      </c>
      <c r="R20" s="226">
        <f t="shared" si="3"/>
        <v>0</v>
      </c>
      <c r="T20" s="123"/>
      <c r="U20" s="123"/>
      <c r="V20" s="264" t="str">
        <f t="shared" si="10"/>
        <v>김도균</v>
      </c>
      <c r="W20" s="123"/>
      <c r="X20" s="123"/>
      <c r="Z20" s="190">
        <f t="shared" si="11"/>
        <v>9</v>
      </c>
      <c r="AA20" s="190" t="str">
        <f t="shared" si="12"/>
        <v>주민오류</v>
      </c>
      <c r="AB20" s="191">
        <f t="shared" ca="1" si="13"/>
        <v>57</v>
      </c>
      <c r="AC20" s="192">
        <f t="shared" ca="1" si="14"/>
        <v>44387</v>
      </c>
      <c r="AD20" s="191">
        <f t="shared" ca="1" si="15"/>
        <v>57</v>
      </c>
      <c r="AE20" s="190" t="str">
        <f t="shared" si="16"/>
        <v>남</v>
      </c>
      <c r="AF20" s="190" t="str">
        <f t="shared" si="17"/>
        <v>1</v>
      </c>
      <c r="AG20" s="190" t="str">
        <f t="shared" si="18"/>
        <v>내국인</v>
      </c>
      <c r="AH20" s="190" t="str">
        <f t="shared" si="19"/>
        <v/>
      </c>
      <c r="AI20" s="190">
        <f t="shared" si="20"/>
        <v>1</v>
      </c>
      <c r="AJ20" s="190" t="str">
        <f t="shared" si="21"/>
        <v/>
      </c>
      <c r="AK20" s="190">
        <f t="shared" si="22"/>
        <v>13</v>
      </c>
    </row>
    <row r="21" spans="1:37" ht="23.25" customHeight="1" x14ac:dyDescent="0.15">
      <c r="A21" s="245">
        <f t="shared" si="23"/>
        <v>14</v>
      </c>
      <c r="B21" s="232" t="s">
        <v>623</v>
      </c>
      <c r="C21" s="233">
        <v>6801262123456</v>
      </c>
      <c r="D21" s="248">
        <f t="shared" si="24"/>
        <v>940909</v>
      </c>
      <c r="E21" s="246" t="str">
        <f t="shared" si="0"/>
        <v>기타자영업</v>
      </c>
      <c r="F21" s="253">
        <f t="shared" si="25"/>
        <v>44348</v>
      </c>
      <c r="G21" s="238">
        <f t="shared" si="26"/>
        <v>44377</v>
      </c>
      <c r="H21" s="247" t="str">
        <f t="shared" si="4"/>
        <v>수</v>
      </c>
      <c r="I21" s="239">
        <v>1500000</v>
      </c>
      <c r="J21" s="240">
        <f t="shared" si="1"/>
        <v>1500000</v>
      </c>
      <c r="K21" s="241">
        <f t="shared" si="5"/>
        <v>0.03</v>
      </c>
      <c r="L21" s="242">
        <f t="shared" si="6"/>
        <v>45000</v>
      </c>
      <c r="M21" s="242">
        <f t="shared" si="7"/>
        <v>4500</v>
      </c>
      <c r="N21" s="243">
        <f t="shared" si="8"/>
        <v>49500</v>
      </c>
      <c r="O21" s="855">
        <f t="shared" si="9"/>
        <v>1450500</v>
      </c>
      <c r="Q21" s="225">
        <f t="shared" si="2"/>
        <v>0</v>
      </c>
      <c r="R21" s="226">
        <f t="shared" si="3"/>
        <v>0</v>
      </c>
      <c r="T21" s="123"/>
      <c r="U21" s="123"/>
      <c r="V21" s="264" t="str">
        <f t="shared" si="10"/>
        <v>김선경</v>
      </c>
      <c r="W21" s="123"/>
      <c r="X21" s="123"/>
      <c r="Z21" s="190">
        <f t="shared" si="11"/>
        <v>2</v>
      </c>
      <c r="AA21" s="190" t="str">
        <f t="shared" si="12"/>
        <v>주민오류</v>
      </c>
      <c r="AB21" s="191">
        <f t="shared" ca="1" si="13"/>
        <v>53</v>
      </c>
      <c r="AC21" s="192">
        <f t="shared" ca="1" si="14"/>
        <v>44387</v>
      </c>
      <c r="AD21" s="191">
        <f t="shared" ca="1" si="15"/>
        <v>53</v>
      </c>
      <c r="AE21" s="190" t="str">
        <f t="shared" si="16"/>
        <v>여</v>
      </c>
      <c r="AF21" s="190" t="str">
        <f t="shared" si="17"/>
        <v>2</v>
      </c>
      <c r="AG21" s="190" t="str">
        <f t="shared" si="18"/>
        <v>내국인</v>
      </c>
      <c r="AH21" s="190" t="str">
        <f t="shared" si="19"/>
        <v/>
      </c>
      <c r="AI21" s="190">
        <f t="shared" si="20"/>
        <v>0</v>
      </c>
      <c r="AJ21" s="190" t="str">
        <f t="shared" si="21"/>
        <v>OK</v>
      </c>
      <c r="AK21" s="190">
        <f t="shared" si="22"/>
        <v>13</v>
      </c>
    </row>
    <row r="22" spans="1:37" ht="23.25" customHeight="1" x14ac:dyDescent="0.15">
      <c r="A22" s="245">
        <f t="shared" si="23"/>
        <v>15</v>
      </c>
      <c r="B22" s="232" t="s">
        <v>624</v>
      </c>
      <c r="C22" s="233">
        <v>7606061234567</v>
      </c>
      <c r="D22" s="248">
        <f t="shared" si="24"/>
        <v>940909</v>
      </c>
      <c r="E22" s="246" t="str">
        <f t="shared" si="0"/>
        <v>기타자영업</v>
      </c>
      <c r="F22" s="253">
        <f t="shared" si="25"/>
        <v>44348</v>
      </c>
      <c r="G22" s="238">
        <f t="shared" si="26"/>
        <v>44377</v>
      </c>
      <c r="H22" s="247" t="str">
        <f t="shared" si="4"/>
        <v>수</v>
      </c>
      <c r="I22" s="239">
        <v>3500000</v>
      </c>
      <c r="J22" s="240">
        <f t="shared" si="1"/>
        <v>3500000</v>
      </c>
      <c r="K22" s="241">
        <f t="shared" si="5"/>
        <v>0.03</v>
      </c>
      <c r="L22" s="242">
        <f t="shared" si="6"/>
        <v>105000</v>
      </c>
      <c r="M22" s="242">
        <f t="shared" si="7"/>
        <v>10500</v>
      </c>
      <c r="N22" s="243">
        <f t="shared" si="8"/>
        <v>115500</v>
      </c>
      <c r="O22" s="855">
        <f t="shared" si="9"/>
        <v>3384500</v>
      </c>
      <c r="Q22" s="225">
        <f t="shared" si="2"/>
        <v>0</v>
      </c>
      <c r="R22" s="226">
        <f t="shared" si="3"/>
        <v>0</v>
      </c>
      <c r="T22" s="123"/>
      <c r="U22" s="123"/>
      <c r="V22" s="264" t="str">
        <f t="shared" si="10"/>
        <v>김부용</v>
      </c>
      <c r="W22" s="123"/>
      <c r="X22" s="123"/>
      <c r="Z22" s="190">
        <f t="shared" si="11"/>
        <v>1</v>
      </c>
      <c r="AA22" s="190" t="str">
        <f t="shared" si="12"/>
        <v>주민오류</v>
      </c>
      <c r="AB22" s="191">
        <f t="shared" ca="1" si="13"/>
        <v>45</v>
      </c>
      <c r="AC22" s="192">
        <f t="shared" ca="1" si="14"/>
        <v>44387</v>
      </c>
      <c r="AD22" s="191">
        <f t="shared" ca="1" si="15"/>
        <v>45</v>
      </c>
      <c r="AE22" s="190" t="str">
        <f t="shared" si="16"/>
        <v>남</v>
      </c>
      <c r="AF22" s="190" t="str">
        <f t="shared" si="17"/>
        <v>1</v>
      </c>
      <c r="AG22" s="190" t="str">
        <f t="shared" si="18"/>
        <v>내국인</v>
      </c>
      <c r="AH22" s="190" t="str">
        <f t="shared" si="19"/>
        <v/>
      </c>
      <c r="AI22" s="190">
        <f t="shared" si="20"/>
        <v>1</v>
      </c>
      <c r="AJ22" s="190" t="str">
        <f t="shared" si="21"/>
        <v/>
      </c>
      <c r="AK22" s="190">
        <f t="shared" si="22"/>
        <v>13</v>
      </c>
    </row>
    <row r="23" spans="1:37" ht="23.25" customHeight="1" x14ac:dyDescent="0.15">
      <c r="A23" s="245">
        <f t="shared" si="23"/>
        <v>16</v>
      </c>
      <c r="B23" s="232" t="s">
        <v>625</v>
      </c>
      <c r="C23" s="233">
        <v>7001012234567</v>
      </c>
      <c r="D23" s="248">
        <f t="shared" si="24"/>
        <v>940909</v>
      </c>
      <c r="E23" s="246" t="str">
        <f t="shared" si="0"/>
        <v>기타자영업</v>
      </c>
      <c r="F23" s="253">
        <f t="shared" si="25"/>
        <v>44348</v>
      </c>
      <c r="G23" s="238">
        <f t="shared" si="26"/>
        <v>44377</v>
      </c>
      <c r="H23" s="247" t="str">
        <f t="shared" si="4"/>
        <v>수</v>
      </c>
      <c r="I23" s="239">
        <v>3200000</v>
      </c>
      <c r="J23" s="240">
        <f t="shared" si="1"/>
        <v>3200000</v>
      </c>
      <c r="K23" s="241">
        <f t="shared" si="5"/>
        <v>0.03</v>
      </c>
      <c r="L23" s="242">
        <f t="shared" si="6"/>
        <v>96000</v>
      </c>
      <c r="M23" s="242">
        <f t="shared" si="7"/>
        <v>9600</v>
      </c>
      <c r="N23" s="243">
        <f t="shared" si="8"/>
        <v>105600</v>
      </c>
      <c r="O23" s="855">
        <f t="shared" si="9"/>
        <v>3094400</v>
      </c>
      <c r="Q23" s="225">
        <f t="shared" si="2"/>
        <v>0</v>
      </c>
      <c r="R23" s="226">
        <f t="shared" si="3"/>
        <v>0</v>
      </c>
      <c r="T23" s="123"/>
      <c r="U23" s="123"/>
      <c r="V23" s="264" t="str">
        <f t="shared" si="10"/>
        <v>박선영</v>
      </c>
      <c r="W23" s="123"/>
      <c r="X23" s="123"/>
      <c r="Z23" s="190">
        <f t="shared" si="11"/>
        <v>4</v>
      </c>
      <c r="AA23" s="190" t="str">
        <f t="shared" si="12"/>
        <v>주민오류</v>
      </c>
      <c r="AB23" s="191">
        <f t="shared" ca="1" si="13"/>
        <v>51</v>
      </c>
      <c r="AC23" s="192">
        <f t="shared" ca="1" si="14"/>
        <v>44387</v>
      </c>
      <c r="AD23" s="191">
        <f t="shared" ca="1" si="15"/>
        <v>51</v>
      </c>
      <c r="AE23" s="190" t="str">
        <f t="shared" si="16"/>
        <v>여</v>
      </c>
      <c r="AF23" s="190" t="str">
        <f t="shared" si="17"/>
        <v>2</v>
      </c>
      <c r="AG23" s="190" t="str">
        <f t="shared" si="18"/>
        <v>내국인</v>
      </c>
      <c r="AH23" s="190" t="str">
        <f t="shared" si="19"/>
        <v/>
      </c>
      <c r="AI23" s="190">
        <f t="shared" si="20"/>
        <v>1</v>
      </c>
      <c r="AJ23" s="190" t="str">
        <f t="shared" si="21"/>
        <v/>
      </c>
      <c r="AK23" s="190">
        <f t="shared" si="22"/>
        <v>13</v>
      </c>
    </row>
    <row r="24" spans="1:37" ht="23.25" customHeight="1" x14ac:dyDescent="0.15">
      <c r="A24" s="245">
        <f t="shared" si="23"/>
        <v>17</v>
      </c>
      <c r="B24" s="232" t="s">
        <v>626</v>
      </c>
      <c r="C24" s="233">
        <v>7109192123456</v>
      </c>
      <c r="D24" s="248">
        <f t="shared" si="24"/>
        <v>940909</v>
      </c>
      <c r="E24" s="246" t="str">
        <f t="shared" si="0"/>
        <v>기타자영업</v>
      </c>
      <c r="F24" s="253">
        <f t="shared" si="25"/>
        <v>44348</v>
      </c>
      <c r="G24" s="238">
        <f t="shared" si="26"/>
        <v>44377</v>
      </c>
      <c r="H24" s="247" t="str">
        <f t="shared" si="4"/>
        <v>수</v>
      </c>
      <c r="I24" s="239">
        <v>3000000</v>
      </c>
      <c r="J24" s="240">
        <f t="shared" si="1"/>
        <v>3000000</v>
      </c>
      <c r="K24" s="241">
        <f t="shared" si="5"/>
        <v>0.03</v>
      </c>
      <c r="L24" s="242">
        <f t="shared" si="6"/>
        <v>90000</v>
      </c>
      <c r="M24" s="242">
        <f t="shared" si="7"/>
        <v>9000</v>
      </c>
      <c r="N24" s="243">
        <f t="shared" si="8"/>
        <v>99000</v>
      </c>
      <c r="O24" s="855">
        <f t="shared" si="9"/>
        <v>2901000</v>
      </c>
      <c r="Q24" s="225">
        <f t="shared" si="2"/>
        <v>0</v>
      </c>
      <c r="R24" s="226">
        <f t="shared" si="3"/>
        <v>0</v>
      </c>
      <c r="T24" s="123"/>
      <c r="U24" s="123"/>
      <c r="V24" s="264" t="str">
        <f t="shared" si="10"/>
        <v>임성은</v>
      </c>
      <c r="W24" s="123"/>
      <c r="X24" s="123"/>
      <c r="Z24" s="190">
        <f t="shared" si="11"/>
        <v>0</v>
      </c>
      <c r="AA24" s="190" t="str">
        <f t="shared" si="12"/>
        <v>주민오류</v>
      </c>
      <c r="AB24" s="191">
        <f t="shared" ca="1" si="13"/>
        <v>49</v>
      </c>
      <c r="AC24" s="192">
        <f t="shared" ca="1" si="14"/>
        <v>44387</v>
      </c>
      <c r="AD24" s="191">
        <f t="shared" ca="1" si="15"/>
        <v>49</v>
      </c>
      <c r="AE24" s="190" t="str">
        <f t="shared" si="16"/>
        <v>여</v>
      </c>
      <c r="AF24" s="190" t="str">
        <f t="shared" si="17"/>
        <v>2</v>
      </c>
      <c r="AG24" s="190" t="str">
        <f t="shared" si="18"/>
        <v>내국인</v>
      </c>
      <c r="AH24" s="190" t="str">
        <f t="shared" si="19"/>
        <v/>
      </c>
      <c r="AI24" s="190">
        <f t="shared" si="20"/>
        <v>0</v>
      </c>
      <c r="AJ24" s="190" t="str">
        <f t="shared" si="21"/>
        <v>OK</v>
      </c>
      <c r="AK24" s="190">
        <f t="shared" si="22"/>
        <v>13</v>
      </c>
    </row>
    <row r="25" spans="1:37" ht="23.25" customHeight="1" x14ac:dyDescent="0.15">
      <c r="A25" s="245">
        <f t="shared" si="23"/>
        <v>18</v>
      </c>
      <c r="B25" s="232" t="s">
        <v>627</v>
      </c>
      <c r="C25" s="233">
        <v>7001022234567</v>
      </c>
      <c r="D25" s="248">
        <f t="shared" si="24"/>
        <v>940909</v>
      </c>
      <c r="E25" s="246" t="str">
        <f t="shared" si="0"/>
        <v>기타자영업</v>
      </c>
      <c r="F25" s="253">
        <f t="shared" si="25"/>
        <v>44348</v>
      </c>
      <c r="G25" s="238">
        <f t="shared" si="26"/>
        <v>44377</v>
      </c>
      <c r="H25" s="247" t="str">
        <f t="shared" si="4"/>
        <v>수</v>
      </c>
      <c r="I25" s="239">
        <v>1500000</v>
      </c>
      <c r="J25" s="240">
        <f t="shared" si="1"/>
        <v>1500000</v>
      </c>
      <c r="K25" s="241">
        <f t="shared" si="5"/>
        <v>0.03</v>
      </c>
      <c r="L25" s="242">
        <f t="shared" si="6"/>
        <v>45000</v>
      </c>
      <c r="M25" s="242">
        <f t="shared" si="7"/>
        <v>4500</v>
      </c>
      <c r="N25" s="243">
        <f t="shared" si="8"/>
        <v>49500</v>
      </c>
      <c r="O25" s="855">
        <f t="shared" si="9"/>
        <v>1450500</v>
      </c>
      <c r="Q25" s="225">
        <f t="shared" si="2"/>
        <v>0</v>
      </c>
      <c r="R25" s="226">
        <f t="shared" si="3"/>
        <v>0</v>
      </c>
      <c r="T25" s="123"/>
      <c r="U25" s="123"/>
      <c r="V25" s="264" t="str">
        <f t="shared" si="10"/>
        <v>곽진영</v>
      </c>
      <c r="W25" s="123"/>
      <c r="X25" s="123"/>
      <c r="Z25" s="190">
        <f t="shared" si="11"/>
        <v>8</v>
      </c>
      <c r="AA25" s="190" t="str">
        <f t="shared" si="12"/>
        <v>주민오류</v>
      </c>
      <c r="AB25" s="191">
        <f t="shared" ca="1" si="13"/>
        <v>51</v>
      </c>
      <c r="AC25" s="192">
        <f t="shared" ca="1" si="14"/>
        <v>44387</v>
      </c>
      <c r="AD25" s="191">
        <f t="shared" ca="1" si="15"/>
        <v>51</v>
      </c>
      <c r="AE25" s="190" t="str">
        <f t="shared" si="16"/>
        <v>여</v>
      </c>
      <c r="AF25" s="190" t="str">
        <f t="shared" si="17"/>
        <v>2</v>
      </c>
      <c r="AG25" s="190" t="str">
        <f t="shared" si="18"/>
        <v>내국인</v>
      </c>
      <c r="AH25" s="190" t="str">
        <f t="shared" si="19"/>
        <v/>
      </c>
      <c r="AI25" s="190">
        <f t="shared" si="20"/>
        <v>1</v>
      </c>
      <c r="AJ25" s="190" t="str">
        <f t="shared" si="21"/>
        <v/>
      </c>
      <c r="AK25" s="190">
        <f t="shared" si="22"/>
        <v>13</v>
      </c>
    </row>
    <row r="26" spans="1:37" ht="23.25" customHeight="1" x14ac:dyDescent="0.15">
      <c r="A26" s="245">
        <f t="shared" si="23"/>
        <v>19</v>
      </c>
      <c r="B26" s="232" t="s">
        <v>628</v>
      </c>
      <c r="C26" s="233">
        <v>7201011234567</v>
      </c>
      <c r="D26" s="248">
        <f t="shared" si="24"/>
        <v>940909</v>
      </c>
      <c r="E26" s="246" t="str">
        <f t="shared" si="0"/>
        <v>기타자영업</v>
      </c>
      <c r="F26" s="253">
        <f t="shared" si="25"/>
        <v>44348</v>
      </c>
      <c r="G26" s="238">
        <f t="shared" si="26"/>
        <v>44377</v>
      </c>
      <c r="H26" s="247" t="str">
        <f t="shared" si="4"/>
        <v>수</v>
      </c>
      <c r="I26" s="239">
        <v>2500000</v>
      </c>
      <c r="J26" s="240">
        <f t="shared" si="1"/>
        <v>2500000</v>
      </c>
      <c r="K26" s="241">
        <f t="shared" si="5"/>
        <v>0.03</v>
      </c>
      <c r="L26" s="242">
        <f t="shared" si="6"/>
        <v>75000</v>
      </c>
      <c r="M26" s="242">
        <f t="shared" si="7"/>
        <v>7500</v>
      </c>
      <c r="N26" s="243">
        <f t="shared" si="8"/>
        <v>82500</v>
      </c>
      <c r="O26" s="855">
        <f t="shared" si="9"/>
        <v>2417500</v>
      </c>
      <c r="Q26" s="225">
        <f t="shared" si="2"/>
        <v>0</v>
      </c>
      <c r="R26" s="226">
        <f t="shared" si="3"/>
        <v>0</v>
      </c>
      <c r="T26" s="123"/>
      <c r="U26" s="123"/>
      <c r="V26" s="264" t="str">
        <f t="shared" si="10"/>
        <v>정유석</v>
      </c>
      <c r="W26" s="123"/>
      <c r="X26" s="123"/>
      <c r="Z26" s="190">
        <f t="shared" si="11"/>
        <v>6</v>
      </c>
      <c r="AA26" s="190" t="str">
        <f t="shared" si="12"/>
        <v>주민오류</v>
      </c>
      <c r="AB26" s="191">
        <f t="shared" ca="1" si="13"/>
        <v>49</v>
      </c>
      <c r="AC26" s="192">
        <f t="shared" ca="1" si="14"/>
        <v>44387</v>
      </c>
      <c r="AD26" s="191">
        <f t="shared" ca="1" si="15"/>
        <v>49</v>
      </c>
      <c r="AE26" s="190" t="str">
        <f t="shared" si="16"/>
        <v>남</v>
      </c>
      <c r="AF26" s="190" t="str">
        <f t="shared" si="17"/>
        <v>1</v>
      </c>
      <c r="AG26" s="190" t="str">
        <f t="shared" si="18"/>
        <v>내국인</v>
      </c>
      <c r="AH26" s="190" t="str">
        <f t="shared" si="19"/>
        <v/>
      </c>
      <c r="AI26" s="190">
        <f t="shared" si="20"/>
        <v>1</v>
      </c>
      <c r="AJ26" s="190" t="str">
        <f t="shared" si="21"/>
        <v/>
      </c>
      <c r="AK26" s="190">
        <f t="shared" si="22"/>
        <v>13</v>
      </c>
    </row>
    <row r="27" spans="1:37" ht="23.25" customHeight="1" x14ac:dyDescent="0.15">
      <c r="A27" s="245">
        <f t="shared" si="23"/>
        <v>20</v>
      </c>
      <c r="B27" s="232" t="s">
        <v>629</v>
      </c>
      <c r="C27" s="233">
        <v>7101012123456</v>
      </c>
      <c r="D27" s="248">
        <f t="shared" si="24"/>
        <v>940909</v>
      </c>
      <c r="E27" s="246" t="str">
        <f t="shared" si="0"/>
        <v>기타자영업</v>
      </c>
      <c r="F27" s="253">
        <f t="shared" si="25"/>
        <v>44348</v>
      </c>
      <c r="G27" s="238">
        <f t="shared" si="26"/>
        <v>44377</v>
      </c>
      <c r="H27" s="247" t="str">
        <f t="shared" si="4"/>
        <v>수</v>
      </c>
      <c r="I27" s="239">
        <v>1800000</v>
      </c>
      <c r="J27" s="240">
        <f t="shared" si="1"/>
        <v>1800000</v>
      </c>
      <c r="K27" s="241">
        <f t="shared" si="5"/>
        <v>0.03</v>
      </c>
      <c r="L27" s="242">
        <f t="shared" si="6"/>
        <v>54000</v>
      </c>
      <c r="M27" s="242">
        <f t="shared" si="7"/>
        <v>5400</v>
      </c>
      <c r="N27" s="243">
        <f t="shared" si="8"/>
        <v>59400</v>
      </c>
      <c r="O27" s="855">
        <f t="shared" si="9"/>
        <v>1740600</v>
      </c>
      <c r="Q27" s="225">
        <f t="shared" si="2"/>
        <v>0</v>
      </c>
      <c r="R27" s="226">
        <f t="shared" si="3"/>
        <v>0</v>
      </c>
      <c r="T27" s="123"/>
      <c r="U27" s="123"/>
      <c r="V27" s="264" t="str">
        <f t="shared" si="10"/>
        <v>오솔미</v>
      </c>
      <c r="W27" s="123"/>
      <c r="X27" s="123"/>
      <c r="Z27" s="190">
        <f t="shared" si="11"/>
        <v>2</v>
      </c>
      <c r="AA27" s="190" t="str">
        <f t="shared" si="12"/>
        <v>주민오류</v>
      </c>
      <c r="AB27" s="191">
        <f t="shared" ca="1" si="13"/>
        <v>50</v>
      </c>
      <c r="AC27" s="192">
        <f t="shared" ca="1" si="14"/>
        <v>44387</v>
      </c>
      <c r="AD27" s="191">
        <f t="shared" ca="1" si="15"/>
        <v>50</v>
      </c>
      <c r="AE27" s="190" t="str">
        <f t="shared" si="16"/>
        <v>여</v>
      </c>
      <c r="AF27" s="190" t="str">
        <f t="shared" si="17"/>
        <v>2</v>
      </c>
      <c r="AG27" s="190" t="str">
        <f t="shared" si="18"/>
        <v>내국인</v>
      </c>
      <c r="AH27" s="190" t="str">
        <f t="shared" si="19"/>
        <v/>
      </c>
      <c r="AI27" s="190">
        <f t="shared" si="20"/>
        <v>0</v>
      </c>
      <c r="AJ27" s="190" t="str">
        <f t="shared" si="21"/>
        <v>OK</v>
      </c>
      <c r="AK27" s="190">
        <f t="shared" si="22"/>
        <v>13</v>
      </c>
    </row>
    <row r="28" spans="1:37" ht="23.25" customHeight="1" x14ac:dyDescent="0.15">
      <c r="A28" s="344" t="s">
        <v>599</v>
      </c>
      <c r="B28" s="344"/>
      <c r="C28" s="250">
        <f>COUNT(I8:I27)</f>
        <v>20</v>
      </c>
      <c r="D28" s="344" t="s">
        <v>600</v>
      </c>
      <c r="E28" s="344"/>
      <c r="F28" s="344"/>
      <c r="G28" s="344"/>
      <c r="H28" s="245"/>
      <c r="I28" s="244">
        <f>SUM(I8:I27)</f>
        <v>38837361</v>
      </c>
      <c r="J28" s="244">
        <f>SUM(J8:J27)</f>
        <v>38837361</v>
      </c>
      <c r="K28" s="251"/>
      <c r="L28" s="244">
        <f>SUM(L8:L27)</f>
        <v>1165110</v>
      </c>
      <c r="M28" s="244">
        <f t="shared" ref="M28:O28" si="27">SUM(M8:M27)</f>
        <v>116490</v>
      </c>
      <c r="N28" s="244">
        <f t="shared" si="27"/>
        <v>1281600</v>
      </c>
      <c r="O28" s="858">
        <f t="shared" si="27"/>
        <v>37555761</v>
      </c>
    </row>
    <row r="29" spans="1:37" x14ac:dyDescent="0.15">
      <c r="J29" s="237" t="s">
        <v>630</v>
      </c>
    </row>
    <row r="30" spans="1:37" x14ac:dyDescent="0.15">
      <c r="I30" s="230" t="s">
        <v>631</v>
      </c>
      <c r="J30" s="252">
        <f>J28-I28</f>
        <v>0</v>
      </c>
    </row>
  </sheetData>
  <mergeCells count="27">
    <mergeCell ref="D6:E6"/>
    <mergeCell ref="V6:V7"/>
    <mergeCell ref="W6:W7"/>
    <mergeCell ref="X6:X7"/>
    <mergeCell ref="H3:I3"/>
    <mergeCell ref="H6:H7"/>
    <mergeCell ref="N6:N7"/>
    <mergeCell ref="O6:O7"/>
    <mergeCell ref="F6:F7"/>
    <mergeCell ref="G6:G7"/>
    <mergeCell ref="J6:J7"/>
    <mergeCell ref="N2:O2"/>
    <mergeCell ref="A1:I1"/>
    <mergeCell ref="R6:R7"/>
    <mergeCell ref="A28:B28"/>
    <mergeCell ref="D28:G28"/>
    <mergeCell ref="C6:C7"/>
    <mergeCell ref="B6:B7"/>
    <mergeCell ref="A6:A7"/>
    <mergeCell ref="I6:I7"/>
    <mergeCell ref="L6:L7"/>
    <mergeCell ref="A4:B4"/>
    <mergeCell ref="A3:B3"/>
    <mergeCell ref="E3:F3"/>
    <mergeCell ref="E4:K4"/>
    <mergeCell ref="Q6:Q7"/>
    <mergeCell ref="M6:M7"/>
  </mergeCells>
  <phoneticPr fontId="2" type="noConversion"/>
  <conditionalFormatting sqref="AK8:AK27">
    <cfRule type="cellIs" dxfId="519" priority="4" operator="equal">
      <formula>13</formula>
    </cfRule>
    <cfRule type="cellIs" dxfId="518" priority="5" operator="equal">
      <formula>"고용허가체크"</formula>
    </cfRule>
  </conditionalFormatting>
  <conditionalFormatting sqref="AI8:AI27">
    <cfRule type="cellIs" dxfId="517" priority="9" operator="greaterThan">
      <formula>0</formula>
    </cfRule>
  </conditionalFormatting>
  <conditionalFormatting sqref="AJ8:AJ27 AA8:AA27">
    <cfRule type="cellIs" dxfId="516" priority="8" operator="equal">
      <formula>"주민오류"</formula>
    </cfRule>
  </conditionalFormatting>
  <conditionalFormatting sqref="AG8:AG27">
    <cfRule type="cellIs" dxfId="515" priority="7" operator="equal">
      <formula>"외국인"</formula>
    </cfRule>
  </conditionalFormatting>
  <conditionalFormatting sqref="AH8:AH27">
    <cfRule type="cellIs" dxfId="514" priority="6" operator="equal">
      <formula>"고용허가체크"</formula>
    </cfRule>
  </conditionalFormatting>
  <conditionalFormatting sqref="O3">
    <cfRule type="cellIs" dxfId="513" priority="2" operator="equal">
      <formula>"사업자오류"</formula>
    </cfRule>
    <cfRule type="cellIs" dxfId="512" priority="3" operator="equal">
      <formula>"OK"</formula>
    </cfRule>
  </conditionalFormatting>
  <conditionalFormatting sqref="C9">
    <cfRule type="expression" priority="1">
      <formula>"COUNT(13)"</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Group Box 1">
              <controlPr defaultSize="0" autoFill="0" autoPict="0">
                <anchor moveWithCells="1">
                  <from>
                    <xdr:col>9</xdr:col>
                    <xdr:colOff>47625</xdr:colOff>
                    <xdr:row>1</xdr:row>
                    <xdr:rowOff>0</xdr:rowOff>
                  </from>
                  <to>
                    <xdr:col>10</xdr:col>
                    <xdr:colOff>466725</xdr:colOff>
                    <xdr:row>2</xdr:row>
                    <xdr:rowOff>219075</xdr:rowOff>
                  </to>
                </anchor>
              </controlPr>
            </control>
          </mc:Choice>
        </mc:AlternateContent>
        <mc:AlternateContent xmlns:mc="http://schemas.openxmlformats.org/markup-compatibility/2006">
          <mc:Choice Requires="x14">
            <control shapeId="10242" r:id="rId5" name="Option Button 2">
              <controlPr defaultSize="0" autoFill="0" autoLine="0" autoPict="0">
                <anchor moveWithCells="1">
                  <from>
                    <xdr:col>9</xdr:col>
                    <xdr:colOff>171450</xdr:colOff>
                    <xdr:row>1</xdr:row>
                    <xdr:rowOff>104775</xdr:rowOff>
                  </from>
                  <to>
                    <xdr:col>9</xdr:col>
                    <xdr:colOff>762000</xdr:colOff>
                    <xdr:row>2</xdr:row>
                    <xdr:rowOff>142875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9</xdr:col>
                    <xdr:colOff>866775</xdr:colOff>
                    <xdr:row>1</xdr:row>
                    <xdr:rowOff>114300</xdr:rowOff>
                  </from>
                  <to>
                    <xdr:col>10</xdr:col>
                    <xdr:colOff>371475</xdr:colOff>
                    <xdr:row>2</xdr:row>
                    <xdr:rowOff>152400</xdr:rowOff>
                  </to>
                </anchor>
              </controlPr>
            </control>
          </mc:Choice>
        </mc:AlternateContent>
        <mc:AlternateContent xmlns:mc="http://schemas.openxmlformats.org/markup-compatibility/2006">
          <mc:Choice Requires="x14">
            <control shapeId="10252" r:id="rId7" name="Group Box 12">
              <controlPr defaultSize="0" autoFill="0" autoPict="0">
                <anchor moveWithCells="1">
                  <from>
                    <xdr:col>16</xdr:col>
                    <xdr:colOff>66675</xdr:colOff>
                    <xdr:row>0</xdr:row>
                    <xdr:rowOff>152400</xdr:rowOff>
                  </from>
                  <to>
                    <xdr:col>20</xdr:col>
                    <xdr:colOff>1190625</xdr:colOff>
                    <xdr:row>3</xdr:row>
                    <xdr:rowOff>47625</xdr:rowOff>
                  </to>
                </anchor>
              </controlPr>
            </control>
          </mc:Choice>
        </mc:AlternateContent>
        <mc:AlternateContent xmlns:mc="http://schemas.openxmlformats.org/markup-compatibility/2006">
          <mc:Choice Requires="x14">
            <control shapeId="10253" r:id="rId8" name="Option Button 13">
              <controlPr defaultSize="0" autoFill="0" autoLine="0" autoPict="0">
                <anchor moveWithCells="1">
                  <from>
                    <xdr:col>16</xdr:col>
                    <xdr:colOff>133350</xdr:colOff>
                    <xdr:row>1</xdr:row>
                    <xdr:rowOff>76200</xdr:rowOff>
                  </from>
                  <to>
                    <xdr:col>16</xdr:col>
                    <xdr:colOff>1000125</xdr:colOff>
                    <xdr:row>2</xdr:row>
                    <xdr:rowOff>114300</xdr:rowOff>
                  </to>
                </anchor>
              </controlPr>
            </control>
          </mc:Choice>
        </mc:AlternateContent>
        <mc:AlternateContent xmlns:mc="http://schemas.openxmlformats.org/markup-compatibility/2006">
          <mc:Choice Requires="x14">
            <control shapeId="10254" r:id="rId9" name="Option Button 14">
              <controlPr defaultSize="0" autoFill="0" autoLine="0" autoPict="0">
                <anchor moveWithCells="1">
                  <from>
                    <xdr:col>16</xdr:col>
                    <xdr:colOff>1114425</xdr:colOff>
                    <xdr:row>1</xdr:row>
                    <xdr:rowOff>76200</xdr:rowOff>
                  </from>
                  <to>
                    <xdr:col>17</xdr:col>
                    <xdr:colOff>666750</xdr:colOff>
                    <xdr:row>2</xdr:row>
                    <xdr:rowOff>114300</xdr:rowOff>
                  </to>
                </anchor>
              </controlPr>
            </control>
          </mc:Choice>
        </mc:AlternateContent>
        <mc:AlternateContent xmlns:mc="http://schemas.openxmlformats.org/markup-compatibility/2006">
          <mc:Choice Requires="x14">
            <control shapeId="10255" r:id="rId10" name="Option Button 15">
              <controlPr defaultSize="0" autoFill="0" autoLine="0" autoPict="0">
                <anchor moveWithCells="1">
                  <from>
                    <xdr:col>18</xdr:col>
                    <xdr:colOff>57150</xdr:colOff>
                    <xdr:row>1</xdr:row>
                    <xdr:rowOff>76200</xdr:rowOff>
                  </from>
                  <to>
                    <xdr:col>19</xdr:col>
                    <xdr:colOff>238125</xdr:colOff>
                    <xdr:row>2</xdr:row>
                    <xdr:rowOff>114300</xdr:rowOff>
                  </to>
                </anchor>
              </controlPr>
            </control>
          </mc:Choice>
        </mc:AlternateContent>
        <mc:AlternateContent xmlns:mc="http://schemas.openxmlformats.org/markup-compatibility/2006">
          <mc:Choice Requires="x14">
            <control shapeId="10256" r:id="rId11" name="Option Button 16">
              <controlPr defaultSize="0" autoFill="0" autoLine="0" autoPict="0">
                <anchor moveWithCells="1">
                  <from>
                    <xdr:col>19</xdr:col>
                    <xdr:colOff>390525</xdr:colOff>
                    <xdr:row>1</xdr:row>
                    <xdr:rowOff>76200</xdr:rowOff>
                  </from>
                  <to>
                    <xdr:col>20</xdr:col>
                    <xdr:colOff>114300</xdr:colOff>
                    <xdr:row>2</xdr:row>
                    <xdr:rowOff>114300</xdr:rowOff>
                  </to>
                </anchor>
              </controlPr>
            </control>
          </mc:Choice>
        </mc:AlternateContent>
        <mc:AlternateContent xmlns:mc="http://schemas.openxmlformats.org/markup-compatibility/2006">
          <mc:Choice Requires="x14">
            <control shapeId="10257" r:id="rId12" name="Option Button 17">
              <controlPr defaultSize="0" autoFill="0" autoLine="0" autoPict="0">
                <anchor moveWithCells="1">
                  <from>
                    <xdr:col>20</xdr:col>
                    <xdr:colOff>209550</xdr:colOff>
                    <xdr:row>1</xdr:row>
                    <xdr:rowOff>76200</xdr:rowOff>
                  </from>
                  <to>
                    <xdr:col>20</xdr:col>
                    <xdr:colOff>1076325</xdr:colOff>
                    <xdr:row>2</xdr:row>
                    <xdr:rowOff>114300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A73"/>
  <sheetViews>
    <sheetView showGridLines="0" zoomScale="145" zoomScaleNormal="145" workbookViewId="0">
      <selection activeCell="D3" sqref="D3:F5"/>
    </sheetView>
  </sheetViews>
  <sheetFormatPr defaultColWidth="1.75" defaultRowHeight="18" customHeight="1" x14ac:dyDescent="0.15"/>
  <cols>
    <col min="1" max="2" width="1.875" style="74" customWidth="1"/>
    <col min="3" max="38" width="1.75" style="74" customWidth="1"/>
    <col min="39" max="39" width="0.75" style="74" customWidth="1"/>
    <col min="40" max="44" width="1.875" style="74" customWidth="1"/>
    <col min="45" max="45" width="1.75" style="74"/>
    <col min="46" max="48" width="2" style="74" customWidth="1"/>
    <col min="49" max="52" width="1.75" style="74"/>
    <col min="53" max="53" width="1.75" style="76"/>
    <col min="54" max="16384" width="1.75" style="74"/>
  </cols>
  <sheetData>
    <row r="1" spans="1:53" ht="15" customHeight="1" x14ac:dyDescent="0.15">
      <c r="A1" s="167" t="s">
        <v>520</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5"/>
    </row>
    <row r="2" spans="1:53" s="75" customFormat="1" ht="3.75" customHeight="1" x14ac:dyDescent="0.15">
      <c r="A2" s="83"/>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84"/>
      <c r="BA2" s="76"/>
    </row>
    <row r="3" spans="1:53" s="75" customFormat="1" ht="15.75" customHeight="1" x14ac:dyDescent="0.15">
      <c r="A3" s="83"/>
      <c r="B3" s="613" t="s">
        <v>93</v>
      </c>
      <c r="C3" s="622"/>
      <c r="D3" s="616">
        <v>2020</v>
      </c>
      <c r="E3" s="617"/>
      <c r="F3" s="617"/>
      <c r="G3" s="622" t="s">
        <v>88</v>
      </c>
      <c r="H3" s="77"/>
      <c r="I3" s="631" t="s">
        <v>210</v>
      </c>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31"/>
      <c r="AM3" s="631"/>
      <c r="AN3" s="631"/>
      <c r="AO3" s="631"/>
      <c r="AP3" s="77"/>
      <c r="AQ3" s="613" t="s">
        <v>224</v>
      </c>
      <c r="AR3" s="622"/>
      <c r="AS3" s="627"/>
      <c r="AT3" s="628"/>
      <c r="AU3" s="622"/>
      <c r="AV3" s="84"/>
      <c r="BA3" s="76"/>
    </row>
    <row r="4" spans="1:53" s="75" customFormat="1" ht="4.5" customHeight="1" x14ac:dyDescent="0.15">
      <c r="A4" s="83"/>
      <c r="B4" s="625"/>
      <c r="C4" s="623"/>
      <c r="D4" s="618"/>
      <c r="E4" s="619"/>
      <c r="F4" s="619"/>
      <c r="G4" s="623"/>
      <c r="H4" s="77"/>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631"/>
      <c r="AL4" s="631"/>
      <c r="AM4" s="631"/>
      <c r="AN4" s="631"/>
      <c r="AO4" s="631"/>
      <c r="AP4" s="77"/>
      <c r="AQ4" s="625"/>
      <c r="AR4" s="623"/>
      <c r="AS4" s="625"/>
      <c r="AT4" s="629"/>
      <c r="AU4" s="623"/>
      <c r="AV4" s="84"/>
      <c r="BA4" s="76"/>
    </row>
    <row r="5" spans="1:53" s="75" customFormat="1" ht="15.75" customHeight="1" x14ac:dyDescent="0.15">
      <c r="A5" s="83"/>
      <c r="B5" s="626"/>
      <c r="C5" s="624"/>
      <c r="D5" s="620"/>
      <c r="E5" s="621"/>
      <c r="F5" s="621"/>
      <c r="G5" s="624"/>
      <c r="H5" s="77"/>
      <c r="I5" s="632" t="s">
        <v>211</v>
      </c>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2"/>
      <c r="AM5" s="632"/>
      <c r="AN5" s="632"/>
      <c r="AO5" s="632"/>
      <c r="AP5" s="77"/>
      <c r="AQ5" s="626"/>
      <c r="AR5" s="624"/>
      <c r="AS5" s="626"/>
      <c r="AT5" s="630"/>
      <c r="AU5" s="624"/>
      <c r="AV5" s="84"/>
      <c r="BA5" s="76"/>
    </row>
    <row r="6" spans="1:53" s="75" customFormat="1" ht="11.25" customHeight="1" x14ac:dyDescent="0.15">
      <c r="A6" s="85"/>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86"/>
      <c r="BA6" s="76"/>
    </row>
    <row r="7" spans="1:53" s="76" customFormat="1" ht="18" customHeight="1" x14ac:dyDescent="0.15">
      <c r="A7" s="87"/>
      <c r="B7" s="33" t="s">
        <v>508</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9"/>
    </row>
    <row r="8" spans="1:53" s="75" customFormat="1" ht="13.5" customHeight="1" x14ac:dyDescent="0.15">
      <c r="A8" s="607" t="s">
        <v>198</v>
      </c>
      <c r="B8" s="608"/>
      <c r="C8" s="608"/>
      <c r="D8" s="608"/>
      <c r="E8" s="609"/>
      <c r="F8" s="613" t="s">
        <v>199</v>
      </c>
      <c r="G8" s="608"/>
      <c r="H8" s="608"/>
      <c r="I8" s="608"/>
      <c r="J8" s="608"/>
      <c r="K8" s="608"/>
      <c r="L8" s="609"/>
      <c r="M8" s="582" t="s">
        <v>200</v>
      </c>
      <c r="N8" s="582"/>
      <c r="O8" s="582"/>
      <c r="P8" s="582"/>
      <c r="Q8" s="582"/>
      <c r="R8" s="582"/>
      <c r="S8" s="582"/>
      <c r="T8" s="582"/>
      <c r="U8" s="582"/>
      <c r="V8" s="582"/>
      <c r="W8" s="582"/>
      <c r="X8" s="582"/>
      <c r="Y8" s="582"/>
      <c r="Z8" s="582"/>
      <c r="AA8" s="582"/>
      <c r="AB8" s="582" t="s">
        <v>201</v>
      </c>
      <c r="AC8" s="582"/>
      <c r="AD8" s="582"/>
      <c r="AE8" s="582" t="s">
        <v>202</v>
      </c>
      <c r="AF8" s="582"/>
      <c r="AG8" s="582"/>
      <c r="AH8" s="634" t="s">
        <v>203</v>
      </c>
      <c r="AI8" s="634"/>
      <c r="AJ8" s="634"/>
      <c r="AK8" s="634"/>
      <c r="AL8" s="634"/>
      <c r="AM8" s="634"/>
      <c r="AN8" s="581" t="s">
        <v>205</v>
      </c>
      <c r="AO8" s="581"/>
      <c r="AP8" s="581"/>
      <c r="AQ8" s="581"/>
      <c r="AR8" s="581"/>
      <c r="AS8" s="581"/>
      <c r="AT8" s="581"/>
      <c r="AU8" s="581"/>
      <c r="AV8" s="600"/>
      <c r="BA8" s="76"/>
    </row>
    <row r="9" spans="1:53" s="75" customFormat="1" ht="15.75" customHeight="1" x14ac:dyDescent="0.15">
      <c r="A9" s="610"/>
      <c r="B9" s="611"/>
      <c r="C9" s="611"/>
      <c r="D9" s="611"/>
      <c r="E9" s="612"/>
      <c r="F9" s="614"/>
      <c r="G9" s="611"/>
      <c r="H9" s="611"/>
      <c r="I9" s="611"/>
      <c r="J9" s="611"/>
      <c r="K9" s="611"/>
      <c r="L9" s="612"/>
      <c r="M9" s="582"/>
      <c r="N9" s="582"/>
      <c r="O9" s="582"/>
      <c r="P9" s="582"/>
      <c r="Q9" s="582"/>
      <c r="R9" s="582"/>
      <c r="S9" s="582"/>
      <c r="T9" s="582"/>
      <c r="U9" s="582"/>
      <c r="V9" s="582"/>
      <c r="W9" s="582"/>
      <c r="X9" s="582"/>
      <c r="Y9" s="582"/>
      <c r="Z9" s="582"/>
      <c r="AA9" s="582"/>
      <c r="AB9" s="582"/>
      <c r="AC9" s="582"/>
      <c r="AD9" s="582"/>
      <c r="AE9" s="582"/>
      <c r="AF9" s="582"/>
      <c r="AG9" s="582"/>
      <c r="AH9" s="634"/>
      <c r="AI9" s="634"/>
      <c r="AJ9" s="634"/>
      <c r="AK9" s="634"/>
      <c r="AL9" s="634"/>
      <c r="AM9" s="634"/>
      <c r="AN9" s="581" t="s">
        <v>206</v>
      </c>
      <c r="AO9" s="581"/>
      <c r="AP9" s="581"/>
      <c r="AQ9" s="581" t="s">
        <v>207</v>
      </c>
      <c r="AR9" s="581"/>
      <c r="AS9" s="581"/>
      <c r="AT9" s="581" t="s">
        <v>493</v>
      </c>
      <c r="AU9" s="581"/>
      <c r="AV9" s="600"/>
      <c r="BA9" s="76"/>
    </row>
    <row r="10" spans="1:53" s="75" customFormat="1" ht="24" customHeight="1" x14ac:dyDescent="0.15">
      <c r="A10" s="610"/>
      <c r="B10" s="611"/>
      <c r="C10" s="611"/>
      <c r="D10" s="611"/>
      <c r="E10" s="612"/>
      <c r="F10" s="614"/>
      <c r="G10" s="611"/>
      <c r="H10" s="611"/>
      <c r="I10" s="611"/>
      <c r="J10" s="611"/>
      <c r="K10" s="611"/>
      <c r="L10" s="612"/>
      <c r="M10" s="582"/>
      <c r="N10" s="582"/>
      <c r="O10" s="582"/>
      <c r="P10" s="582"/>
      <c r="Q10" s="582"/>
      <c r="R10" s="582"/>
      <c r="S10" s="582"/>
      <c r="T10" s="582"/>
      <c r="U10" s="582"/>
      <c r="V10" s="582"/>
      <c r="W10" s="582"/>
      <c r="X10" s="582"/>
      <c r="Y10" s="582"/>
      <c r="Z10" s="582"/>
      <c r="AA10" s="582"/>
      <c r="AB10" s="582"/>
      <c r="AC10" s="582"/>
      <c r="AD10" s="582"/>
      <c r="AE10" s="582"/>
      <c r="AF10" s="582"/>
      <c r="AG10" s="582"/>
      <c r="AH10" s="582" t="s">
        <v>204</v>
      </c>
      <c r="AI10" s="581"/>
      <c r="AJ10" s="581"/>
      <c r="AK10" s="581"/>
      <c r="AL10" s="581"/>
      <c r="AM10" s="581"/>
      <c r="AN10" s="581" t="s">
        <v>492</v>
      </c>
      <c r="AO10" s="581"/>
      <c r="AP10" s="581"/>
      <c r="AQ10" s="581" t="s">
        <v>208</v>
      </c>
      <c r="AR10" s="581"/>
      <c r="AS10" s="581"/>
      <c r="AT10" s="581"/>
      <c r="AU10" s="581"/>
      <c r="AV10" s="600"/>
      <c r="BA10" s="76"/>
    </row>
    <row r="11" spans="1:53" s="75" customFormat="1" ht="10.5" customHeight="1" x14ac:dyDescent="0.15">
      <c r="A11" s="651" t="s">
        <v>518</v>
      </c>
      <c r="B11" s="652"/>
      <c r="C11" s="652"/>
      <c r="D11" s="652"/>
      <c r="E11" s="653"/>
      <c r="F11" s="660">
        <v>3128511111</v>
      </c>
      <c r="G11" s="660"/>
      <c r="H11" s="660"/>
      <c r="I11" s="660"/>
      <c r="J11" s="660"/>
      <c r="K11" s="660"/>
      <c r="L11" s="660"/>
      <c r="M11" s="661" t="s">
        <v>519</v>
      </c>
      <c r="N11" s="662"/>
      <c r="O11" s="662"/>
      <c r="P11" s="662"/>
      <c r="Q11" s="662"/>
      <c r="R11" s="662"/>
      <c r="S11" s="662"/>
      <c r="T11" s="662"/>
      <c r="U11" s="662"/>
      <c r="V11" s="662"/>
      <c r="W11" s="662"/>
      <c r="X11" s="662"/>
      <c r="Y11" s="662"/>
      <c r="Z11" s="662"/>
      <c r="AA11" s="663"/>
      <c r="AB11" s="670">
        <f>A56</f>
        <v>10</v>
      </c>
      <c r="AC11" s="671"/>
      <c r="AD11" s="672"/>
      <c r="AE11" s="682">
        <f>SUM(W20,W24,W28,W32,W36,W40,W44,W48,W52,W56)</f>
        <v>240</v>
      </c>
      <c r="AF11" s="683"/>
      <c r="AG11" s="684"/>
      <c r="AH11" s="537">
        <f>SUM(Y20,Y24,Y28,Y32,Y36,Y40,Y44,Y48,Y52,Y56)</f>
        <v>50000000</v>
      </c>
      <c r="AI11" s="537"/>
      <c r="AJ11" s="537"/>
      <c r="AK11" s="537"/>
      <c r="AL11" s="537"/>
      <c r="AM11" s="537"/>
      <c r="AN11" s="694">
        <f>SUM(AN20,AN24,AN28,AN32,AN36,AN40,AN44,AN48,AN52,AN56)</f>
        <v>2000000</v>
      </c>
      <c r="AO11" s="694"/>
      <c r="AP11" s="694"/>
      <c r="AQ11" s="694">
        <f>SUM(AQ20,AQ24,AQ28,AQ32,AQ36,AQ40,AQ44,AQ48,AQ52,AQ56)</f>
        <v>200000</v>
      </c>
      <c r="AR11" s="694"/>
      <c r="AS11" s="694"/>
      <c r="AT11" s="641">
        <f>SUM(AT20,AT24,AT28,AT32,AT36,AT40,AT44,AT48,AT52,AT56)</f>
        <v>2200000</v>
      </c>
      <c r="AU11" s="642"/>
      <c r="AV11" s="643"/>
      <c r="BA11" s="76"/>
    </row>
    <row r="12" spans="1:53" s="75" customFormat="1" ht="10.5" customHeight="1" x14ac:dyDescent="0.15">
      <c r="A12" s="654"/>
      <c r="B12" s="655"/>
      <c r="C12" s="655"/>
      <c r="D12" s="655"/>
      <c r="E12" s="656"/>
      <c r="F12" s="660"/>
      <c r="G12" s="660"/>
      <c r="H12" s="660"/>
      <c r="I12" s="660"/>
      <c r="J12" s="660"/>
      <c r="K12" s="660"/>
      <c r="L12" s="660"/>
      <c r="M12" s="664"/>
      <c r="N12" s="665"/>
      <c r="O12" s="665"/>
      <c r="P12" s="665"/>
      <c r="Q12" s="665"/>
      <c r="R12" s="665"/>
      <c r="S12" s="665"/>
      <c r="T12" s="665"/>
      <c r="U12" s="665"/>
      <c r="V12" s="665"/>
      <c r="W12" s="665"/>
      <c r="X12" s="665"/>
      <c r="Y12" s="665"/>
      <c r="Z12" s="665"/>
      <c r="AA12" s="666"/>
      <c r="AB12" s="673"/>
      <c r="AC12" s="674"/>
      <c r="AD12" s="675"/>
      <c r="AE12" s="685"/>
      <c r="AF12" s="686"/>
      <c r="AG12" s="687"/>
      <c r="AH12" s="696">
        <f>SUM(Y22,Y26,Y30,Y34,Y38,Y42,Y46,Y50,Y54,Y58)</f>
        <v>50000000</v>
      </c>
      <c r="AI12" s="697"/>
      <c r="AJ12" s="697"/>
      <c r="AK12" s="697"/>
      <c r="AL12" s="697"/>
      <c r="AM12" s="698"/>
      <c r="AN12" s="696">
        <f>SUM(AN21,AN25,AN29,AN33,AN37,AN41,AN45,AN49,AN53,AN57)</f>
        <v>2000000</v>
      </c>
      <c r="AO12" s="697"/>
      <c r="AP12" s="698"/>
      <c r="AQ12" s="556">
        <f>SUM(AQ21,AQ25,AQ29,AQ33,AQ37,AQ41,AQ45,AQ49,AQ53,AQ57)</f>
        <v>200000</v>
      </c>
      <c r="AR12" s="557"/>
      <c r="AS12" s="558"/>
      <c r="AT12" s="644"/>
      <c r="AU12" s="645"/>
      <c r="AV12" s="646"/>
      <c r="BA12" s="76"/>
    </row>
    <row r="13" spans="1:53" s="75" customFormat="1" ht="10.5" customHeight="1" x14ac:dyDescent="0.15">
      <c r="A13" s="654"/>
      <c r="B13" s="655"/>
      <c r="C13" s="655"/>
      <c r="D13" s="655"/>
      <c r="E13" s="656"/>
      <c r="F13" s="660"/>
      <c r="G13" s="660"/>
      <c r="H13" s="660"/>
      <c r="I13" s="660"/>
      <c r="J13" s="660"/>
      <c r="K13" s="660"/>
      <c r="L13" s="660"/>
      <c r="M13" s="664"/>
      <c r="N13" s="665"/>
      <c r="O13" s="665"/>
      <c r="P13" s="665"/>
      <c r="Q13" s="665"/>
      <c r="R13" s="665"/>
      <c r="S13" s="665"/>
      <c r="T13" s="665"/>
      <c r="U13" s="665"/>
      <c r="V13" s="665"/>
      <c r="W13" s="665"/>
      <c r="X13" s="665"/>
      <c r="Y13" s="665"/>
      <c r="Z13" s="665"/>
      <c r="AA13" s="666"/>
      <c r="AB13" s="676">
        <f>AB11</f>
        <v>10</v>
      </c>
      <c r="AC13" s="677"/>
      <c r="AD13" s="678"/>
      <c r="AE13" s="688">
        <f>SUM(W22,W26,W30,W34,W38,W42,W46,W50,W54,W58)</f>
        <v>240</v>
      </c>
      <c r="AF13" s="689"/>
      <c r="AG13" s="690"/>
      <c r="AH13" s="641">
        <f>SUM(AE22,AE26,AE30,AE34,AE38,AE42,AE46,AE50,AE54,AE58)</f>
        <v>10000000</v>
      </c>
      <c r="AI13" s="642"/>
      <c r="AJ13" s="642"/>
      <c r="AK13" s="642"/>
      <c r="AL13" s="642"/>
      <c r="AM13" s="780"/>
      <c r="AN13" s="694">
        <f>SUM(AN22,AN26,AN30,AN34,AN38,AN42,AN46,AN50,AN54,AN58)</f>
        <v>0</v>
      </c>
      <c r="AO13" s="694"/>
      <c r="AP13" s="694"/>
      <c r="AQ13" s="702">
        <f>SUM(AQ22,AQ26,AQ30,AQ34,AQ38,AQ42,AQ46,AQ50,AQ54,AQ58)</f>
        <v>0</v>
      </c>
      <c r="AR13" s="702"/>
      <c r="AS13" s="702"/>
      <c r="AT13" s="647">
        <f>SUM(AT22,AT26,AT30,AT34,AT38,AT42,AT46,AT50,AT54,AT58)</f>
        <v>2200000</v>
      </c>
      <c r="AU13" s="648"/>
      <c r="AV13" s="649"/>
      <c r="BA13" s="76"/>
    </row>
    <row r="14" spans="1:53" s="75" customFormat="1" ht="10.5" customHeight="1" x14ac:dyDescent="0.15">
      <c r="A14" s="657"/>
      <c r="B14" s="658"/>
      <c r="C14" s="658"/>
      <c r="D14" s="658"/>
      <c r="E14" s="659"/>
      <c r="F14" s="660"/>
      <c r="G14" s="660"/>
      <c r="H14" s="660"/>
      <c r="I14" s="660"/>
      <c r="J14" s="660"/>
      <c r="K14" s="660"/>
      <c r="L14" s="660"/>
      <c r="M14" s="667"/>
      <c r="N14" s="668"/>
      <c r="O14" s="668"/>
      <c r="P14" s="668"/>
      <c r="Q14" s="668"/>
      <c r="R14" s="668"/>
      <c r="S14" s="668"/>
      <c r="T14" s="668"/>
      <c r="U14" s="668"/>
      <c r="V14" s="668"/>
      <c r="W14" s="668"/>
      <c r="X14" s="668"/>
      <c r="Y14" s="668"/>
      <c r="Z14" s="668"/>
      <c r="AA14" s="669"/>
      <c r="AB14" s="679"/>
      <c r="AC14" s="680"/>
      <c r="AD14" s="681"/>
      <c r="AE14" s="691"/>
      <c r="AF14" s="692"/>
      <c r="AG14" s="693"/>
      <c r="AH14" s="695">
        <f>SUM(AE23,AE27,AE31,AE35,AE39,AE43,AE47,AE51,AE55,AE59)</f>
        <v>10000000</v>
      </c>
      <c r="AI14" s="695"/>
      <c r="AJ14" s="695"/>
      <c r="AK14" s="695"/>
      <c r="AL14" s="695"/>
      <c r="AM14" s="695"/>
      <c r="AN14" s="696">
        <f>SUM(AN23,AN27,AN31,AN35,AN39,AN43,AN47,AN51,AN55,AN59)</f>
        <v>0</v>
      </c>
      <c r="AO14" s="697"/>
      <c r="AP14" s="698"/>
      <c r="AQ14" s="699">
        <f>SUM(AQ23,AQ27,AQ31,AQ35,AQ39,AQ43,AQ47,AQ51,AQ55,AQ59)</f>
        <v>0</v>
      </c>
      <c r="AR14" s="700"/>
      <c r="AS14" s="701"/>
      <c r="AT14" s="556"/>
      <c r="AU14" s="557"/>
      <c r="AV14" s="650"/>
      <c r="BA14" s="76"/>
    </row>
    <row r="15" spans="1:53" s="75" customFormat="1" ht="18" customHeight="1" x14ac:dyDescent="0.15">
      <c r="A15" s="83"/>
      <c r="B15" s="33" t="s">
        <v>212</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84"/>
      <c r="BA15" s="76"/>
    </row>
    <row r="16" spans="1:53" ht="10.5" customHeight="1" x14ac:dyDescent="0.15">
      <c r="A16" s="592" t="s">
        <v>196</v>
      </c>
      <c r="B16" s="593"/>
      <c r="C16" s="519" t="s">
        <v>494</v>
      </c>
      <c r="D16" s="520"/>
      <c r="E16" s="520"/>
      <c r="F16" s="521"/>
      <c r="G16" s="519" t="s">
        <v>495</v>
      </c>
      <c r="H16" s="520"/>
      <c r="I16" s="520"/>
      <c r="J16" s="521"/>
      <c r="K16" s="587" t="s">
        <v>496</v>
      </c>
      <c r="L16" s="588"/>
      <c r="M16" s="588"/>
      <c r="N16" s="588"/>
      <c r="O16" s="588"/>
      <c r="P16" s="588"/>
      <c r="Q16" s="589"/>
      <c r="R16" s="587" t="s">
        <v>497</v>
      </c>
      <c r="S16" s="588"/>
      <c r="T16" s="589"/>
      <c r="U16" s="587" t="s">
        <v>498</v>
      </c>
      <c r="V16" s="589"/>
      <c r="W16" s="587" t="s">
        <v>499</v>
      </c>
      <c r="X16" s="589"/>
      <c r="Y16" s="587" t="s">
        <v>500</v>
      </c>
      <c r="Z16" s="588"/>
      <c r="AA16" s="588"/>
      <c r="AB16" s="588"/>
      <c r="AC16" s="588"/>
      <c r="AD16" s="589"/>
      <c r="AE16" s="587" t="s">
        <v>501</v>
      </c>
      <c r="AF16" s="588"/>
      <c r="AG16" s="588"/>
      <c r="AH16" s="588"/>
      <c r="AI16" s="588"/>
      <c r="AJ16" s="589"/>
      <c r="AK16" s="587" t="s">
        <v>503</v>
      </c>
      <c r="AL16" s="588"/>
      <c r="AM16" s="589"/>
      <c r="AN16" s="587" t="s">
        <v>504</v>
      </c>
      <c r="AO16" s="588"/>
      <c r="AP16" s="589"/>
      <c r="AQ16" s="587" t="s">
        <v>506</v>
      </c>
      <c r="AR16" s="588"/>
      <c r="AS16" s="589"/>
      <c r="AT16" s="587" t="s">
        <v>507</v>
      </c>
      <c r="AU16" s="588"/>
      <c r="AV16" s="638"/>
    </row>
    <row r="17" spans="1:48" ht="15" customHeight="1" x14ac:dyDescent="0.15">
      <c r="A17" s="594"/>
      <c r="B17" s="595"/>
      <c r="C17" s="535"/>
      <c r="D17" s="533"/>
      <c r="E17" s="533"/>
      <c r="F17" s="534"/>
      <c r="G17" s="535"/>
      <c r="H17" s="533"/>
      <c r="I17" s="533"/>
      <c r="J17" s="534"/>
      <c r="K17" s="636"/>
      <c r="L17" s="584"/>
      <c r="M17" s="584"/>
      <c r="N17" s="584"/>
      <c r="O17" s="584"/>
      <c r="P17" s="584"/>
      <c r="Q17" s="637"/>
      <c r="R17" s="636"/>
      <c r="S17" s="584"/>
      <c r="T17" s="637"/>
      <c r="U17" s="636"/>
      <c r="V17" s="637"/>
      <c r="W17" s="636"/>
      <c r="X17" s="637"/>
      <c r="Y17" s="636"/>
      <c r="Z17" s="584"/>
      <c r="AA17" s="584"/>
      <c r="AB17" s="584"/>
      <c r="AC17" s="584"/>
      <c r="AD17" s="637"/>
      <c r="AE17" s="590"/>
      <c r="AF17" s="586"/>
      <c r="AG17" s="586"/>
      <c r="AH17" s="586"/>
      <c r="AI17" s="586"/>
      <c r="AJ17" s="591"/>
      <c r="AK17" s="636"/>
      <c r="AL17" s="584"/>
      <c r="AM17" s="637"/>
      <c r="AN17" s="590"/>
      <c r="AO17" s="586"/>
      <c r="AP17" s="591"/>
      <c r="AQ17" s="590"/>
      <c r="AR17" s="586"/>
      <c r="AS17" s="591"/>
      <c r="AT17" s="636"/>
      <c r="AU17" s="584"/>
      <c r="AV17" s="639"/>
    </row>
    <row r="18" spans="1:48" ht="10.5" customHeight="1" x14ac:dyDescent="0.15">
      <c r="A18" s="594"/>
      <c r="B18" s="595"/>
      <c r="C18" s="535"/>
      <c r="D18" s="533"/>
      <c r="E18" s="533"/>
      <c r="F18" s="534"/>
      <c r="G18" s="535"/>
      <c r="H18" s="533"/>
      <c r="I18" s="533"/>
      <c r="J18" s="534"/>
      <c r="K18" s="636"/>
      <c r="L18" s="584"/>
      <c r="M18" s="584"/>
      <c r="N18" s="584"/>
      <c r="O18" s="584"/>
      <c r="P18" s="584"/>
      <c r="Q18" s="637"/>
      <c r="R18" s="636"/>
      <c r="S18" s="584"/>
      <c r="T18" s="637"/>
      <c r="U18" s="636"/>
      <c r="V18" s="637"/>
      <c r="W18" s="636"/>
      <c r="X18" s="637"/>
      <c r="Y18" s="636"/>
      <c r="Z18" s="584"/>
      <c r="AA18" s="584"/>
      <c r="AB18" s="584"/>
      <c r="AC18" s="584"/>
      <c r="AD18" s="637"/>
      <c r="AE18" s="587" t="s">
        <v>502</v>
      </c>
      <c r="AF18" s="588"/>
      <c r="AG18" s="588"/>
      <c r="AH18" s="588"/>
      <c r="AI18" s="588"/>
      <c r="AJ18" s="589"/>
      <c r="AK18" s="636"/>
      <c r="AL18" s="584"/>
      <c r="AM18" s="637"/>
      <c r="AN18" s="587" t="s">
        <v>505</v>
      </c>
      <c r="AO18" s="588"/>
      <c r="AP18" s="589"/>
      <c r="AQ18" s="584">
        <v>25</v>
      </c>
      <c r="AR18" s="584"/>
      <c r="AS18" s="584"/>
      <c r="AT18" s="636"/>
      <c r="AU18" s="584"/>
      <c r="AV18" s="639"/>
    </row>
    <row r="19" spans="1:48" ht="20.25" customHeight="1" x14ac:dyDescent="0.15">
      <c r="A19" s="596"/>
      <c r="B19" s="597"/>
      <c r="C19" s="522"/>
      <c r="D19" s="523"/>
      <c r="E19" s="523"/>
      <c r="F19" s="524"/>
      <c r="G19" s="522"/>
      <c r="H19" s="523"/>
      <c r="I19" s="523"/>
      <c r="J19" s="524"/>
      <c r="K19" s="590"/>
      <c r="L19" s="586"/>
      <c r="M19" s="586"/>
      <c r="N19" s="586"/>
      <c r="O19" s="586"/>
      <c r="P19" s="586"/>
      <c r="Q19" s="591"/>
      <c r="R19" s="590"/>
      <c r="S19" s="586"/>
      <c r="T19" s="591"/>
      <c r="U19" s="590"/>
      <c r="V19" s="591"/>
      <c r="W19" s="590"/>
      <c r="X19" s="591"/>
      <c r="Y19" s="590"/>
      <c r="Z19" s="586"/>
      <c r="AA19" s="586"/>
      <c r="AB19" s="586"/>
      <c r="AC19" s="586"/>
      <c r="AD19" s="591"/>
      <c r="AE19" s="590"/>
      <c r="AF19" s="586"/>
      <c r="AG19" s="586"/>
      <c r="AH19" s="586"/>
      <c r="AI19" s="586"/>
      <c r="AJ19" s="591"/>
      <c r="AK19" s="590"/>
      <c r="AL19" s="586"/>
      <c r="AM19" s="591"/>
      <c r="AN19" s="590"/>
      <c r="AO19" s="586"/>
      <c r="AP19" s="591"/>
      <c r="AQ19" s="585" t="s">
        <v>197</v>
      </c>
      <c r="AR19" s="586"/>
      <c r="AS19" s="586"/>
      <c r="AT19" s="590"/>
      <c r="AU19" s="586"/>
      <c r="AV19" s="640"/>
    </row>
    <row r="20" spans="1:48" ht="9" customHeight="1" x14ac:dyDescent="0.15">
      <c r="A20" s="703">
        <v>1</v>
      </c>
      <c r="B20" s="622"/>
      <c r="C20" s="722">
        <v>68</v>
      </c>
      <c r="D20" s="723"/>
      <c r="E20" s="723"/>
      <c r="F20" s="724"/>
      <c r="G20" s="718" t="s">
        <v>227</v>
      </c>
      <c r="H20" s="728"/>
      <c r="I20" s="728"/>
      <c r="J20" s="719"/>
      <c r="K20" s="748">
        <v>7310241666666</v>
      </c>
      <c r="L20" s="749"/>
      <c r="M20" s="749"/>
      <c r="N20" s="749"/>
      <c r="O20" s="749"/>
      <c r="P20" s="749"/>
      <c r="Q20" s="750"/>
      <c r="R20" s="722">
        <v>1</v>
      </c>
      <c r="S20" s="723"/>
      <c r="T20" s="724"/>
      <c r="U20" s="718">
        <f>$D$3</f>
        <v>2020</v>
      </c>
      <c r="V20" s="719"/>
      <c r="W20" s="718">
        <v>24</v>
      </c>
      <c r="X20" s="719"/>
      <c r="Y20" s="706">
        <v>5000000</v>
      </c>
      <c r="Z20" s="707"/>
      <c r="AA20" s="707"/>
      <c r="AB20" s="707"/>
      <c r="AC20" s="707"/>
      <c r="AD20" s="708"/>
      <c r="AE20" s="745">
        <f>Y20*80%</f>
        <v>4000000</v>
      </c>
      <c r="AF20" s="728"/>
      <c r="AG20" s="728"/>
      <c r="AH20" s="728"/>
      <c r="AI20" s="728"/>
      <c r="AJ20" s="719"/>
      <c r="AK20" s="765">
        <v>0.2</v>
      </c>
      <c r="AL20" s="766"/>
      <c r="AM20" s="767"/>
      <c r="AN20" s="745">
        <f>TRUNC(AE22*AK20,-1)</f>
        <v>200000</v>
      </c>
      <c r="AO20" s="728"/>
      <c r="AP20" s="719"/>
      <c r="AQ20" s="736">
        <f>TRUNC(AN20*10%,-1)</f>
        <v>20000</v>
      </c>
      <c r="AR20" s="737"/>
      <c r="AS20" s="738"/>
      <c r="AT20" s="745">
        <f>SUM(AN20:AS20)</f>
        <v>220000</v>
      </c>
      <c r="AU20" s="728"/>
      <c r="AV20" s="746"/>
    </row>
    <row r="21" spans="1:48" ht="9.75" customHeight="1" x14ac:dyDescent="0.15">
      <c r="A21" s="704"/>
      <c r="B21" s="623"/>
      <c r="C21" s="725"/>
      <c r="D21" s="726"/>
      <c r="E21" s="726"/>
      <c r="F21" s="727"/>
      <c r="G21" s="720"/>
      <c r="H21" s="729"/>
      <c r="I21" s="729"/>
      <c r="J21" s="721"/>
      <c r="K21" s="751"/>
      <c r="L21" s="752"/>
      <c r="M21" s="752"/>
      <c r="N21" s="752"/>
      <c r="O21" s="752"/>
      <c r="P21" s="752"/>
      <c r="Q21" s="753"/>
      <c r="R21" s="725"/>
      <c r="S21" s="726"/>
      <c r="T21" s="727"/>
      <c r="U21" s="720"/>
      <c r="V21" s="721"/>
      <c r="W21" s="720"/>
      <c r="X21" s="721"/>
      <c r="Y21" s="709"/>
      <c r="Z21" s="710"/>
      <c r="AA21" s="710"/>
      <c r="AB21" s="710"/>
      <c r="AC21" s="710"/>
      <c r="AD21" s="711"/>
      <c r="AE21" s="763">
        <f>Y22*80%</f>
        <v>4000000</v>
      </c>
      <c r="AF21" s="764"/>
      <c r="AG21" s="764"/>
      <c r="AH21" s="764"/>
      <c r="AI21" s="764"/>
      <c r="AJ21" s="764"/>
      <c r="AK21" s="768"/>
      <c r="AL21" s="769"/>
      <c r="AM21" s="770"/>
      <c r="AN21" s="763">
        <f>TRUNC(AE23*AK20,-1)</f>
        <v>200000</v>
      </c>
      <c r="AO21" s="764"/>
      <c r="AP21" s="764"/>
      <c r="AQ21" s="695">
        <f>TRUNC(AN21*10%,1)</f>
        <v>20000</v>
      </c>
      <c r="AR21" s="695"/>
      <c r="AS21" s="695"/>
      <c r="AT21" s="720"/>
      <c r="AU21" s="729"/>
      <c r="AV21" s="747"/>
    </row>
    <row r="22" spans="1:48" ht="9" customHeight="1" x14ac:dyDescent="0.15">
      <c r="A22" s="704"/>
      <c r="B22" s="623"/>
      <c r="C22" s="676">
        <v>68</v>
      </c>
      <c r="D22" s="677"/>
      <c r="E22" s="677"/>
      <c r="F22" s="678"/>
      <c r="G22" s="676" t="str">
        <f>G20</f>
        <v>주황규</v>
      </c>
      <c r="H22" s="677"/>
      <c r="I22" s="677"/>
      <c r="J22" s="678"/>
      <c r="K22" s="730">
        <f>K20</f>
        <v>7310241666666</v>
      </c>
      <c r="L22" s="731"/>
      <c r="M22" s="731"/>
      <c r="N22" s="731"/>
      <c r="O22" s="731"/>
      <c r="P22" s="731"/>
      <c r="Q22" s="732"/>
      <c r="R22" s="754">
        <f>R20</f>
        <v>1</v>
      </c>
      <c r="S22" s="755"/>
      <c r="T22" s="756"/>
      <c r="U22" s="676">
        <f>U20</f>
        <v>2020</v>
      </c>
      <c r="V22" s="678"/>
      <c r="W22" s="676">
        <f>W20</f>
        <v>24</v>
      </c>
      <c r="X22" s="678"/>
      <c r="Y22" s="712">
        <f>Y20</f>
        <v>5000000</v>
      </c>
      <c r="Z22" s="713"/>
      <c r="AA22" s="713"/>
      <c r="AB22" s="713"/>
      <c r="AC22" s="713"/>
      <c r="AD22" s="714"/>
      <c r="AE22" s="760">
        <f>Y20-AE20</f>
        <v>1000000</v>
      </c>
      <c r="AF22" s="761"/>
      <c r="AG22" s="761"/>
      <c r="AH22" s="761"/>
      <c r="AI22" s="761"/>
      <c r="AJ22" s="762"/>
      <c r="AK22" s="768"/>
      <c r="AL22" s="769"/>
      <c r="AM22" s="770"/>
      <c r="AN22" s="739"/>
      <c r="AO22" s="740"/>
      <c r="AP22" s="741"/>
      <c r="AQ22" s="739"/>
      <c r="AR22" s="740"/>
      <c r="AS22" s="741"/>
      <c r="AT22" s="742">
        <f>SUM(AN21:AS21)</f>
        <v>220000</v>
      </c>
      <c r="AU22" s="677"/>
      <c r="AV22" s="743"/>
    </row>
    <row r="23" spans="1:48" ht="9.75" customHeight="1" x14ac:dyDescent="0.15">
      <c r="A23" s="705"/>
      <c r="B23" s="624"/>
      <c r="C23" s="679"/>
      <c r="D23" s="680"/>
      <c r="E23" s="680"/>
      <c r="F23" s="681"/>
      <c r="G23" s="679"/>
      <c r="H23" s="680"/>
      <c r="I23" s="680"/>
      <c r="J23" s="681"/>
      <c r="K23" s="733"/>
      <c r="L23" s="734"/>
      <c r="M23" s="734"/>
      <c r="N23" s="734"/>
      <c r="O23" s="734"/>
      <c r="P23" s="734"/>
      <c r="Q23" s="735"/>
      <c r="R23" s="757"/>
      <c r="S23" s="758"/>
      <c r="T23" s="759"/>
      <c r="U23" s="679"/>
      <c r="V23" s="681"/>
      <c r="W23" s="679"/>
      <c r="X23" s="681"/>
      <c r="Y23" s="715"/>
      <c r="Z23" s="716"/>
      <c r="AA23" s="716"/>
      <c r="AB23" s="716"/>
      <c r="AC23" s="716"/>
      <c r="AD23" s="717"/>
      <c r="AE23" s="763">
        <f>Y22-AE21</f>
        <v>1000000</v>
      </c>
      <c r="AF23" s="764"/>
      <c r="AG23" s="764"/>
      <c r="AH23" s="764"/>
      <c r="AI23" s="764"/>
      <c r="AJ23" s="764"/>
      <c r="AK23" s="771"/>
      <c r="AL23" s="772"/>
      <c r="AM23" s="773"/>
      <c r="AN23" s="536"/>
      <c r="AO23" s="536"/>
      <c r="AP23" s="536"/>
      <c r="AQ23" s="536"/>
      <c r="AR23" s="536"/>
      <c r="AS23" s="536"/>
      <c r="AT23" s="679"/>
      <c r="AU23" s="680"/>
      <c r="AV23" s="744"/>
    </row>
    <row r="24" spans="1:48" ht="9" customHeight="1" x14ac:dyDescent="0.15">
      <c r="A24" s="703">
        <f>A20+1</f>
        <v>2</v>
      </c>
      <c r="B24" s="622"/>
      <c r="C24" s="722">
        <v>68</v>
      </c>
      <c r="D24" s="723"/>
      <c r="E24" s="723"/>
      <c r="F24" s="724"/>
      <c r="G24" s="718" t="s">
        <v>227</v>
      </c>
      <c r="H24" s="728"/>
      <c r="I24" s="728"/>
      <c r="J24" s="719"/>
      <c r="K24" s="748">
        <v>7310241666666</v>
      </c>
      <c r="L24" s="749"/>
      <c r="M24" s="749"/>
      <c r="N24" s="749"/>
      <c r="O24" s="749"/>
      <c r="P24" s="749"/>
      <c r="Q24" s="750"/>
      <c r="R24" s="722">
        <v>1</v>
      </c>
      <c r="S24" s="723"/>
      <c r="T24" s="724"/>
      <c r="U24" s="718">
        <f>$D$3</f>
        <v>2020</v>
      </c>
      <c r="V24" s="719"/>
      <c r="W24" s="718">
        <v>24</v>
      </c>
      <c r="X24" s="719"/>
      <c r="Y24" s="706">
        <v>5000000</v>
      </c>
      <c r="Z24" s="707"/>
      <c r="AA24" s="707"/>
      <c r="AB24" s="707"/>
      <c r="AC24" s="707"/>
      <c r="AD24" s="708"/>
      <c r="AE24" s="745">
        <f>Y24*80%</f>
        <v>4000000</v>
      </c>
      <c r="AF24" s="728"/>
      <c r="AG24" s="728"/>
      <c r="AH24" s="728"/>
      <c r="AI24" s="728"/>
      <c r="AJ24" s="719"/>
      <c r="AK24" s="765">
        <v>0.2</v>
      </c>
      <c r="AL24" s="766"/>
      <c r="AM24" s="767"/>
      <c r="AN24" s="745">
        <f>TRUNC(AE26*AK24,-1)</f>
        <v>200000</v>
      </c>
      <c r="AO24" s="728"/>
      <c r="AP24" s="719"/>
      <c r="AQ24" s="736">
        <f>TRUNC(AN24*10%,-1)</f>
        <v>20000</v>
      </c>
      <c r="AR24" s="737"/>
      <c r="AS24" s="738"/>
      <c r="AT24" s="745">
        <f>SUM(AN24:AS24)</f>
        <v>220000</v>
      </c>
      <c r="AU24" s="728"/>
      <c r="AV24" s="746"/>
    </row>
    <row r="25" spans="1:48" ht="9.75" customHeight="1" x14ac:dyDescent="0.15">
      <c r="A25" s="704"/>
      <c r="B25" s="623"/>
      <c r="C25" s="725"/>
      <c r="D25" s="726"/>
      <c r="E25" s="726"/>
      <c r="F25" s="727"/>
      <c r="G25" s="720"/>
      <c r="H25" s="729"/>
      <c r="I25" s="729"/>
      <c r="J25" s="721"/>
      <c r="K25" s="751"/>
      <c r="L25" s="752"/>
      <c r="M25" s="752"/>
      <c r="N25" s="752"/>
      <c r="O25" s="752"/>
      <c r="P25" s="752"/>
      <c r="Q25" s="753"/>
      <c r="R25" s="725"/>
      <c r="S25" s="726"/>
      <c r="T25" s="727"/>
      <c r="U25" s="720"/>
      <c r="V25" s="721"/>
      <c r="W25" s="720"/>
      <c r="X25" s="721"/>
      <c r="Y25" s="709"/>
      <c r="Z25" s="710"/>
      <c r="AA25" s="710"/>
      <c r="AB25" s="710"/>
      <c r="AC25" s="710"/>
      <c r="AD25" s="711"/>
      <c r="AE25" s="763">
        <f>Y26*80%</f>
        <v>4000000</v>
      </c>
      <c r="AF25" s="764"/>
      <c r="AG25" s="764"/>
      <c r="AH25" s="764"/>
      <c r="AI25" s="764"/>
      <c r="AJ25" s="764"/>
      <c r="AK25" s="768"/>
      <c r="AL25" s="769"/>
      <c r="AM25" s="770"/>
      <c r="AN25" s="763">
        <f>TRUNC(AE27*AK24,-1)</f>
        <v>200000</v>
      </c>
      <c r="AO25" s="764"/>
      <c r="AP25" s="764"/>
      <c r="AQ25" s="695">
        <f>TRUNC(AN25*10%,1)</f>
        <v>20000</v>
      </c>
      <c r="AR25" s="695"/>
      <c r="AS25" s="695"/>
      <c r="AT25" s="720"/>
      <c r="AU25" s="729"/>
      <c r="AV25" s="747"/>
    </row>
    <row r="26" spans="1:48" ht="9" customHeight="1" x14ac:dyDescent="0.15">
      <c r="A26" s="704"/>
      <c r="B26" s="623"/>
      <c r="C26" s="676">
        <v>68</v>
      </c>
      <c r="D26" s="677"/>
      <c r="E26" s="677"/>
      <c r="F26" s="678"/>
      <c r="G26" s="676" t="str">
        <f>G24</f>
        <v>주황규</v>
      </c>
      <c r="H26" s="677"/>
      <c r="I26" s="677"/>
      <c r="J26" s="678"/>
      <c r="K26" s="730">
        <f>K24</f>
        <v>7310241666666</v>
      </c>
      <c r="L26" s="731"/>
      <c r="M26" s="731"/>
      <c r="N26" s="731"/>
      <c r="O26" s="731"/>
      <c r="P26" s="731"/>
      <c r="Q26" s="732"/>
      <c r="R26" s="754">
        <f>R24</f>
        <v>1</v>
      </c>
      <c r="S26" s="755"/>
      <c r="T26" s="756"/>
      <c r="U26" s="676">
        <f>U24</f>
        <v>2020</v>
      </c>
      <c r="V26" s="678"/>
      <c r="W26" s="676">
        <f>W24</f>
        <v>24</v>
      </c>
      <c r="X26" s="678"/>
      <c r="Y26" s="712">
        <f>Y24</f>
        <v>5000000</v>
      </c>
      <c r="Z26" s="713"/>
      <c r="AA26" s="713"/>
      <c r="AB26" s="713"/>
      <c r="AC26" s="713"/>
      <c r="AD26" s="714"/>
      <c r="AE26" s="760">
        <f>Y24-AE24</f>
        <v>1000000</v>
      </c>
      <c r="AF26" s="761"/>
      <c r="AG26" s="761"/>
      <c r="AH26" s="761"/>
      <c r="AI26" s="761"/>
      <c r="AJ26" s="762"/>
      <c r="AK26" s="768"/>
      <c r="AL26" s="769"/>
      <c r="AM26" s="770"/>
      <c r="AN26" s="739"/>
      <c r="AO26" s="740"/>
      <c r="AP26" s="741"/>
      <c r="AQ26" s="739"/>
      <c r="AR26" s="740"/>
      <c r="AS26" s="741"/>
      <c r="AT26" s="742">
        <f>SUM(AN25:AS25)</f>
        <v>220000</v>
      </c>
      <c r="AU26" s="677"/>
      <c r="AV26" s="743"/>
    </row>
    <row r="27" spans="1:48" ht="9.75" customHeight="1" x14ac:dyDescent="0.15">
      <c r="A27" s="705"/>
      <c r="B27" s="624"/>
      <c r="C27" s="679"/>
      <c r="D27" s="680"/>
      <c r="E27" s="680"/>
      <c r="F27" s="681"/>
      <c r="G27" s="679"/>
      <c r="H27" s="680"/>
      <c r="I27" s="680"/>
      <c r="J27" s="681"/>
      <c r="K27" s="733"/>
      <c r="L27" s="734"/>
      <c r="M27" s="734"/>
      <c r="N27" s="734"/>
      <c r="O27" s="734"/>
      <c r="P27" s="734"/>
      <c r="Q27" s="735"/>
      <c r="R27" s="757"/>
      <c r="S27" s="758"/>
      <c r="T27" s="759"/>
      <c r="U27" s="679"/>
      <c r="V27" s="681"/>
      <c r="W27" s="679"/>
      <c r="X27" s="681"/>
      <c r="Y27" s="715"/>
      <c r="Z27" s="716"/>
      <c r="AA27" s="716"/>
      <c r="AB27" s="716"/>
      <c r="AC27" s="716"/>
      <c r="AD27" s="717"/>
      <c r="AE27" s="763">
        <f>Y26-AE25</f>
        <v>1000000</v>
      </c>
      <c r="AF27" s="764"/>
      <c r="AG27" s="764"/>
      <c r="AH27" s="764"/>
      <c r="AI27" s="764"/>
      <c r="AJ27" s="764"/>
      <c r="AK27" s="771"/>
      <c r="AL27" s="772"/>
      <c r="AM27" s="773"/>
      <c r="AN27" s="536"/>
      <c r="AO27" s="536"/>
      <c r="AP27" s="536"/>
      <c r="AQ27" s="536"/>
      <c r="AR27" s="536"/>
      <c r="AS27" s="536"/>
      <c r="AT27" s="679"/>
      <c r="AU27" s="680"/>
      <c r="AV27" s="744"/>
    </row>
    <row r="28" spans="1:48" ht="9" customHeight="1" x14ac:dyDescent="0.15">
      <c r="A28" s="703">
        <f>A24+1</f>
        <v>3</v>
      </c>
      <c r="B28" s="622"/>
      <c r="C28" s="722">
        <v>68</v>
      </c>
      <c r="D28" s="723"/>
      <c r="E28" s="723"/>
      <c r="F28" s="724"/>
      <c r="G28" s="718" t="s">
        <v>227</v>
      </c>
      <c r="H28" s="728"/>
      <c r="I28" s="728"/>
      <c r="J28" s="719"/>
      <c r="K28" s="748">
        <v>7310241666666</v>
      </c>
      <c r="L28" s="749"/>
      <c r="M28" s="749"/>
      <c r="N28" s="749"/>
      <c r="O28" s="749"/>
      <c r="P28" s="749"/>
      <c r="Q28" s="750"/>
      <c r="R28" s="722">
        <v>1</v>
      </c>
      <c r="S28" s="723"/>
      <c r="T28" s="724"/>
      <c r="U28" s="718">
        <f>$D$3</f>
        <v>2020</v>
      </c>
      <c r="V28" s="719"/>
      <c r="W28" s="718">
        <v>24</v>
      </c>
      <c r="X28" s="719"/>
      <c r="Y28" s="706">
        <v>5000000</v>
      </c>
      <c r="Z28" s="707"/>
      <c r="AA28" s="707"/>
      <c r="AB28" s="707"/>
      <c r="AC28" s="707"/>
      <c r="AD28" s="708"/>
      <c r="AE28" s="745">
        <f>Y28*80%</f>
        <v>4000000</v>
      </c>
      <c r="AF28" s="728"/>
      <c r="AG28" s="728"/>
      <c r="AH28" s="728"/>
      <c r="AI28" s="728"/>
      <c r="AJ28" s="719"/>
      <c r="AK28" s="765">
        <v>0.2</v>
      </c>
      <c r="AL28" s="766"/>
      <c r="AM28" s="767"/>
      <c r="AN28" s="745">
        <f>TRUNC(AE30*AK28,-1)</f>
        <v>200000</v>
      </c>
      <c r="AO28" s="728"/>
      <c r="AP28" s="719"/>
      <c r="AQ28" s="736">
        <f>TRUNC(AN28*10%,-1)</f>
        <v>20000</v>
      </c>
      <c r="AR28" s="737"/>
      <c r="AS28" s="738"/>
      <c r="AT28" s="745">
        <f>SUM(AN28:AS28)</f>
        <v>220000</v>
      </c>
      <c r="AU28" s="728"/>
      <c r="AV28" s="746"/>
    </row>
    <row r="29" spans="1:48" ht="9.75" customHeight="1" x14ac:dyDescent="0.15">
      <c r="A29" s="704"/>
      <c r="B29" s="623"/>
      <c r="C29" s="725"/>
      <c r="D29" s="726"/>
      <c r="E29" s="726"/>
      <c r="F29" s="727"/>
      <c r="G29" s="720"/>
      <c r="H29" s="729"/>
      <c r="I29" s="729"/>
      <c r="J29" s="721"/>
      <c r="K29" s="751"/>
      <c r="L29" s="752"/>
      <c r="M29" s="752"/>
      <c r="N29" s="752"/>
      <c r="O29" s="752"/>
      <c r="P29" s="752"/>
      <c r="Q29" s="753"/>
      <c r="R29" s="725"/>
      <c r="S29" s="726"/>
      <c r="T29" s="727"/>
      <c r="U29" s="720"/>
      <c r="V29" s="721"/>
      <c r="W29" s="720"/>
      <c r="X29" s="721"/>
      <c r="Y29" s="709"/>
      <c r="Z29" s="710"/>
      <c r="AA29" s="710"/>
      <c r="AB29" s="710"/>
      <c r="AC29" s="710"/>
      <c r="AD29" s="711"/>
      <c r="AE29" s="763">
        <f>Y30*80%</f>
        <v>4000000</v>
      </c>
      <c r="AF29" s="764"/>
      <c r="AG29" s="764"/>
      <c r="AH29" s="764"/>
      <c r="AI29" s="764"/>
      <c r="AJ29" s="764"/>
      <c r="AK29" s="768"/>
      <c r="AL29" s="769"/>
      <c r="AM29" s="770"/>
      <c r="AN29" s="763">
        <f>TRUNC(AE31*AK28,-1)</f>
        <v>200000</v>
      </c>
      <c r="AO29" s="764"/>
      <c r="AP29" s="764"/>
      <c r="AQ29" s="695">
        <f>TRUNC(AN29*10%,1)</f>
        <v>20000</v>
      </c>
      <c r="AR29" s="695"/>
      <c r="AS29" s="695"/>
      <c r="AT29" s="720"/>
      <c r="AU29" s="729"/>
      <c r="AV29" s="747"/>
    </row>
    <row r="30" spans="1:48" ht="9" customHeight="1" x14ac:dyDescent="0.15">
      <c r="A30" s="704"/>
      <c r="B30" s="623"/>
      <c r="C30" s="676">
        <v>68</v>
      </c>
      <c r="D30" s="677"/>
      <c r="E30" s="677"/>
      <c r="F30" s="678"/>
      <c r="G30" s="676" t="str">
        <f>G28</f>
        <v>주황규</v>
      </c>
      <c r="H30" s="677"/>
      <c r="I30" s="677"/>
      <c r="J30" s="678"/>
      <c r="K30" s="730">
        <f>K28</f>
        <v>7310241666666</v>
      </c>
      <c r="L30" s="731"/>
      <c r="M30" s="731"/>
      <c r="N30" s="731"/>
      <c r="O30" s="731"/>
      <c r="P30" s="731"/>
      <c r="Q30" s="732"/>
      <c r="R30" s="754">
        <f>R28</f>
        <v>1</v>
      </c>
      <c r="S30" s="755"/>
      <c r="T30" s="756"/>
      <c r="U30" s="676">
        <f>U28</f>
        <v>2020</v>
      </c>
      <c r="V30" s="678"/>
      <c r="W30" s="676">
        <f>W28</f>
        <v>24</v>
      </c>
      <c r="X30" s="678"/>
      <c r="Y30" s="712">
        <f>Y28</f>
        <v>5000000</v>
      </c>
      <c r="Z30" s="713"/>
      <c r="AA30" s="713"/>
      <c r="AB30" s="713"/>
      <c r="AC30" s="713"/>
      <c r="AD30" s="714"/>
      <c r="AE30" s="760">
        <f>Y28-AE28</f>
        <v>1000000</v>
      </c>
      <c r="AF30" s="761"/>
      <c r="AG30" s="761"/>
      <c r="AH30" s="761"/>
      <c r="AI30" s="761"/>
      <c r="AJ30" s="762"/>
      <c r="AK30" s="768"/>
      <c r="AL30" s="769"/>
      <c r="AM30" s="770"/>
      <c r="AN30" s="739"/>
      <c r="AO30" s="740"/>
      <c r="AP30" s="741"/>
      <c r="AQ30" s="739"/>
      <c r="AR30" s="740"/>
      <c r="AS30" s="741"/>
      <c r="AT30" s="742">
        <f>SUM(AN29:AS29)</f>
        <v>220000</v>
      </c>
      <c r="AU30" s="677"/>
      <c r="AV30" s="743"/>
    </row>
    <row r="31" spans="1:48" ht="9.75" customHeight="1" x14ac:dyDescent="0.15">
      <c r="A31" s="705"/>
      <c r="B31" s="624"/>
      <c r="C31" s="679"/>
      <c r="D31" s="680"/>
      <c r="E31" s="680"/>
      <c r="F31" s="681"/>
      <c r="G31" s="679"/>
      <c r="H31" s="680"/>
      <c r="I31" s="680"/>
      <c r="J31" s="681"/>
      <c r="K31" s="733"/>
      <c r="L31" s="734"/>
      <c r="M31" s="734"/>
      <c r="N31" s="734"/>
      <c r="O31" s="734"/>
      <c r="P31" s="734"/>
      <c r="Q31" s="735"/>
      <c r="R31" s="757"/>
      <c r="S31" s="758"/>
      <c r="T31" s="759"/>
      <c r="U31" s="679"/>
      <c r="V31" s="681"/>
      <c r="W31" s="679"/>
      <c r="X31" s="681"/>
      <c r="Y31" s="715"/>
      <c r="Z31" s="716"/>
      <c r="AA31" s="716"/>
      <c r="AB31" s="716"/>
      <c r="AC31" s="716"/>
      <c r="AD31" s="717"/>
      <c r="AE31" s="763">
        <f>Y30-AE29</f>
        <v>1000000</v>
      </c>
      <c r="AF31" s="764"/>
      <c r="AG31" s="764"/>
      <c r="AH31" s="764"/>
      <c r="AI31" s="764"/>
      <c r="AJ31" s="764"/>
      <c r="AK31" s="771"/>
      <c r="AL31" s="772"/>
      <c r="AM31" s="773"/>
      <c r="AN31" s="536"/>
      <c r="AO31" s="536"/>
      <c r="AP31" s="536"/>
      <c r="AQ31" s="536"/>
      <c r="AR31" s="536"/>
      <c r="AS31" s="536"/>
      <c r="AT31" s="679"/>
      <c r="AU31" s="680"/>
      <c r="AV31" s="744"/>
    </row>
    <row r="32" spans="1:48" ht="9" customHeight="1" x14ac:dyDescent="0.15">
      <c r="A32" s="703">
        <f>A28+1</f>
        <v>4</v>
      </c>
      <c r="B32" s="622"/>
      <c r="C32" s="722">
        <v>68</v>
      </c>
      <c r="D32" s="723"/>
      <c r="E32" s="723"/>
      <c r="F32" s="724"/>
      <c r="G32" s="718" t="s">
        <v>227</v>
      </c>
      <c r="H32" s="728"/>
      <c r="I32" s="728"/>
      <c r="J32" s="719"/>
      <c r="K32" s="748">
        <v>7310241666666</v>
      </c>
      <c r="L32" s="749"/>
      <c r="M32" s="749"/>
      <c r="N32" s="749"/>
      <c r="O32" s="749"/>
      <c r="P32" s="749"/>
      <c r="Q32" s="750"/>
      <c r="R32" s="722">
        <v>1</v>
      </c>
      <c r="S32" s="723"/>
      <c r="T32" s="724"/>
      <c r="U32" s="718">
        <f>$D$3</f>
        <v>2020</v>
      </c>
      <c r="V32" s="719"/>
      <c r="W32" s="718">
        <v>24</v>
      </c>
      <c r="X32" s="719"/>
      <c r="Y32" s="706">
        <v>5000000</v>
      </c>
      <c r="Z32" s="707"/>
      <c r="AA32" s="707"/>
      <c r="AB32" s="707"/>
      <c r="AC32" s="707"/>
      <c r="AD32" s="708"/>
      <c r="AE32" s="745">
        <f>Y32*80%</f>
        <v>4000000</v>
      </c>
      <c r="AF32" s="728"/>
      <c r="AG32" s="728"/>
      <c r="AH32" s="728"/>
      <c r="AI32" s="728"/>
      <c r="AJ32" s="719"/>
      <c r="AK32" s="765">
        <v>0.2</v>
      </c>
      <c r="AL32" s="766"/>
      <c r="AM32" s="767"/>
      <c r="AN32" s="745">
        <f>TRUNC(AE34*AK32,-1)</f>
        <v>200000</v>
      </c>
      <c r="AO32" s="728"/>
      <c r="AP32" s="719"/>
      <c r="AQ32" s="736">
        <f>TRUNC(AN32*10%,-1)</f>
        <v>20000</v>
      </c>
      <c r="AR32" s="737"/>
      <c r="AS32" s="738"/>
      <c r="AT32" s="745">
        <f>SUM(AN32:AS32)</f>
        <v>220000</v>
      </c>
      <c r="AU32" s="728"/>
      <c r="AV32" s="746"/>
    </row>
    <row r="33" spans="1:48" ht="9.75" customHeight="1" x14ac:dyDescent="0.15">
      <c r="A33" s="704"/>
      <c r="B33" s="623"/>
      <c r="C33" s="725"/>
      <c r="D33" s="726"/>
      <c r="E33" s="726"/>
      <c r="F33" s="727"/>
      <c r="G33" s="720"/>
      <c r="H33" s="729"/>
      <c r="I33" s="729"/>
      <c r="J33" s="721"/>
      <c r="K33" s="751"/>
      <c r="L33" s="752"/>
      <c r="M33" s="752"/>
      <c r="N33" s="752"/>
      <c r="O33" s="752"/>
      <c r="P33" s="752"/>
      <c r="Q33" s="753"/>
      <c r="R33" s="725"/>
      <c r="S33" s="726"/>
      <c r="T33" s="727"/>
      <c r="U33" s="720"/>
      <c r="V33" s="721"/>
      <c r="W33" s="720"/>
      <c r="X33" s="721"/>
      <c r="Y33" s="709"/>
      <c r="Z33" s="710"/>
      <c r="AA33" s="710"/>
      <c r="AB33" s="710"/>
      <c r="AC33" s="710"/>
      <c r="AD33" s="711"/>
      <c r="AE33" s="763">
        <f>Y34*80%</f>
        <v>4000000</v>
      </c>
      <c r="AF33" s="764"/>
      <c r="AG33" s="764"/>
      <c r="AH33" s="764"/>
      <c r="AI33" s="764"/>
      <c r="AJ33" s="764"/>
      <c r="AK33" s="768"/>
      <c r="AL33" s="769"/>
      <c r="AM33" s="770"/>
      <c r="AN33" s="763">
        <f>TRUNC(AE35*AK32,-1)</f>
        <v>200000</v>
      </c>
      <c r="AO33" s="764"/>
      <c r="AP33" s="764"/>
      <c r="AQ33" s="695">
        <f>TRUNC(AN33*10%,1)</f>
        <v>20000</v>
      </c>
      <c r="AR33" s="695"/>
      <c r="AS33" s="695"/>
      <c r="AT33" s="720"/>
      <c r="AU33" s="729"/>
      <c r="AV33" s="747"/>
    </row>
    <row r="34" spans="1:48" ht="9" customHeight="1" x14ac:dyDescent="0.15">
      <c r="A34" s="704"/>
      <c r="B34" s="623"/>
      <c r="C34" s="676">
        <v>68</v>
      </c>
      <c r="D34" s="677"/>
      <c r="E34" s="677"/>
      <c r="F34" s="678"/>
      <c r="G34" s="676" t="str">
        <f>G32</f>
        <v>주황규</v>
      </c>
      <c r="H34" s="677"/>
      <c r="I34" s="677"/>
      <c r="J34" s="678"/>
      <c r="K34" s="730">
        <f>K32</f>
        <v>7310241666666</v>
      </c>
      <c r="L34" s="731"/>
      <c r="M34" s="731"/>
      <c r="N34" s="731"/>
      <c r="O34" s="731"/>
      <c r="P34" s="731"/>
      <c r="Q34" s="732"/>
      <c r="R34" s="754">
        <f>R32</f>
        <v>1</v>
      </c>
      <c r="S34" s="755"/>
      <c r="T34" s="756"/>
      <c r="U34" s="676">
        <f>U32</f>
        <v>2020</v>
      </c>
      <c r="V34" s="678"/>
      <c r="W34" s="676">
        <f>W32</f>
        <v>24</v>
      </c>
      <c r="X34" s="678"/>
      <c r="Y34" s="712">
        <f>Y32</f>
        <v>5000000</v>
      </c>
      <c r="Z34" s="713"/>
      <c r="AA34" s="713"/>
      <c r="AB34" s="713"/>
      <c r="AC34" s="713"/>
      <c r="AD34" s="714"/>
      <c r="AE34" s="760">
        <f>Y32-AE32</f>
        <v>1000000</v>
      </c>
      <c r="AF34" s="761"/>
      <c r="AG34" s="761"/>
      <c r="AH34" s="761"/>
      <c r="AI34" s="761"/>
      <c r="AJ34" s="762"/>
      <c r="AK34" s="768"/>
      <c r="AL34" s="769"/>
      <c r="AM34" s="770"/>
      <c r="AN34" s="739"/>
      <c r="AO34" s="740"/>
      <c r="AP34" s="741"/>
      <c r="AQ34" s="739"/>
      <c r="AR34" s="740"/>
      <c r="AS34" s="741"/>
      <c r="AT34" s="742">
        <f>SUM(AN33:AS33)</f>
        <v>220000</v>
      </c>
      <c r="AU34" s="677"/>
      <c r="AV34" s="743"/>
    </row>
    <row r="35" spans="1:48" ht="9.75" customHeight="1" x14ac:dyDescent="0.15">
      <c r="A35" s="705"/>
      <c r="B35" s="624"/>
      <c r="C35" s="679"/>
      <c r="D35" s="680"/>
      <c r="E35" s="680"/>
      <c r="F35" s="681"/>
      <c r="G35" s="679"/>
      <c r="H35" s="680"/>
      <c r="I35" s="680"/>
      <c r="J35" s="681"/>
      <c r="K35" s="733"/>
      <c r="L35" s="734"/>
      <c r="M35" s="734"/>
      <c r="N35" s="734"/>
      <c r="O35" s="734"/>
      <c r="P35" s="734"/>
      <c r="Q35" s="735"/>
      <c r="R35" s="757"/>
      <c r="S35" s="758"/>
      <c r="T35" s="759"/>
      <c r="U35" s="679"/>
      <c r="V35" s="681"/>
      <c r="W35" s="679"/>
      <c r="X35" s="681"/>
      <c r="Y35" s="715"/>
      <c r="Z35" s="716"/>
      <c r="AA35" s="716"/>
      <c r="AB35" s="716"/>
      <c r="AC35" s="716"/>
      <c r="AD35" s="717"/>
      <c r="AE35" s="763">
        <f>Y34-AE33</f>
        <v>1000000</v>
      </c>
      <c r="AF35" s="764"/>
      <c r="AG35" s="764"/>
      <c r="AH35" s="764"/>
      <c r="AI35" s="764"/>
      <c r="AJ35" s="764"/>
      <c r="AK35" s="771"/>
      <c r="AL35" s="772"/>
      <c r="AM35" s="773"/>
      <c r="AN35" s="536"/>
      <c r="AO35" s="536"/>
      <c r="AP35" s="536"/>
      <c r="AQ35" s="536"/>
      <c r="AR35" s="536"/>
      <c r="AS35" s="536"/>
      <c r="AT35" s="679"/>
      <c r="AU35" s="680"/>
      <c r="AV35" s="744"/>
    </row>
    <row r="36" spans="1:48" ht="9" customHeight="1" x14ac:dyDescent="0.15">
      <c r="A36" s="703">
        <f>A32+1</f>
        <v>5</v>
      </c>
      <c r="B36" s="622"/>
      <c r="C36" s="722">
        <v>68</v>
      </c>
      <c r="D36" s="723"/>
      <c r="E36" s="723"/>
      <c r="F36" s="724"/>
      <c r="G36" s="718" t="s">
        <v>227</v>
      </c>
      <c r="H36" s="728"/>
      <c r="I36" s="728"/>
      <c r="J36" s="719"/>
      <c r="K36" s="748">
        <v>7310241666666</v>
      </c>
      <c r="L36" s="749"/>
      <c r="M36" s="749"/>
      <c r="N36" s="749"/>
      <c r="O36" s="749"/>
      <c r="P36" s="749"/>
      <c r="Q36" s="750"/>
      <c r="R36" s="722">
        <v>1</v>
      </c>
      <c r="S36" s="723"/>
      <c r="T36" s="724"/>
      <c r="U36" s="718">
        <f>$D$3</f>
        <v>2020</v>
      </c>
      <c r="V36" s="719"/>
      <c r="W36" s="718">
        <v>24</v>
      </c>
      <c r="X36" s="719"/>
      <c r="Y36" s="706">
        <v>5000000</v>
      </c>
      <c r="Z36" s="707"/>
      <c r="AA36" s="707"/>
      <c r="AB36" s="707"/>
      <c r="AC36" s="707"/>
      <c r="AD36" s="708"/>
      <c r="AE36" s="745">
        <f>Y36*80%</f>
        <v>4000000</v>
      </c>
      <c r="AF36" s="728"/>
      <c r="AG36" s="728"/>
      <c r="AH36" s="728"/>
      <c r="AI36" s="728"/>
      <c r="AJ36" s="719"/>
      <c r="AK36" s="765">
        <v>0.2</v>
      </c>
      <c r="AL36" s="766"/>
      <c r="AM36" s="767"/>
      <c r="AN36" s="745">
        <f>TRUNC(AE38*AK36,-1)</f>
        <v>200000</v>
      </c>
      <c r="AO36" s="728"/>
      <c r="AP36" s="719"/>
      <c r="AQ36" s="736">
        <f>TRUNC(AN36*10%,-1)</f>
        <v>20000</v>
      </c>
      <c r="AR36" s="737"/>
      <c r="AS36" s="738"/>
      <c r="AT36" s="745">
        <f>SUM(AN36:AS36)</f>
        <v>220000</v>
      </c>
      <c r="AU36" s="728"/>
      <c r="AV36" s="746"/>
    </row>
    <row r="37" spans="1:48" ht="9.75" customHeight="1" x14ac:dyDescent="0.15">
      <c r="A37" s="704"/>
      <c r="B37" s="623"/>
      <c r="C37" s="725"/>
      <c r="D37" s="726"/>
      <c r="E37" s="726"/>
      <c r="F37" s="727"/>
      <c r="G37" s="720"/>
      <c r="H37" s="729"/>
      <c r="I37" s="729"/>
      <c r="J37" s="721"/>
      <c r="K37" s="751"/>
      <c r="L37" s="752"/>
      <c r="M37" s="752"/>
      <c r="N37" s="752"/>
      <c r="O37" s="752"/>
      <c r="P37" s="752"/>
      <c r="Q37" s="753"/>
      <c r="R37" s="725"/>
      <c r="S37" s="726"/>
      <c r="T37" s="727"/>
      <c r="U37" s="720"/>
      <c r="V37" s="721"/>
      <c r="W37" s="720"/>
      <c r="X37" s="721"/>
      <c r="Y37" s="709"/>
      <c r="Z37" s="710"/>
      <c r="AA37" s="710"/>
      <c r="AB37" s="710"/>
      <c r="AC37" s="710"/>
      <c r="AD37" s="711"/>
      <c r="AE37" s="763">
        <f>Y38*80%</f>
        <v>4000000</v>
      </c>
      <c r="AF37" s="764"/>
      <c r="AG37" s="764"/>
      <c r="AH37" s="764"/>
      <c r="AI37" s="764"/>
      <c r="AJ37" s="764"/>
      <c r="AK37" s="768"/>
      <c r="AL37" s="769"/>
      <c r="AM37" s="770"/>
      <c r="AN37" s="763">
        <f>TRUNC(AE39*AK36,-1)</f>
        <v>200000</v>
      </c>
      <c r="AO37" s="764"/>
      <c r="AP37" s="764"/>
      <c r="AQ37" s="695">
        <f>TRUNC(AN37*10%,1)</f>
        <v>20000</v>
      </c>
      <c r="AR37" s="695"/>
      <c r="AS37" s="695"/>
      <c r="AT37" s="720"/>
      <c r="AU37" s="729"/>
      <c r="AV37" s="747"/>
    </row>
    <row r="38" spans="1:48" ht="9" customHeight="1" x14ac:dyDescent="0.15">
      <c r="A38" s="704"/>
      <c r="B38" s="623"/>
      <c r="C38" s="676">
        <v>68</v>
      </c>
      <c r="D38" s="677"/>
      <c r="E38" s="677"/>
      <c r="F38" s="678"/>
      <c r="G38" s="676" t="str">
        <f>G36</f>
        <v>주황규</v>
      </c>
      <c r="H38" s="677"/>
      <c r="I38" s="677"/>
      <c r="J38" s="678"/>
      <c r="K38" s="730">
        <f>K36</f>
        <v>7310241666666</v>
      </c>
      <c r="L38" s="731"/>
      <c r="M38" s="731"/>
      <c r="N38" s="731"/>
      <c r="O38" s="731"/>
      <c r="P38" s="731"/>
      <c r="Q38" s="732"/>
      <c r="R38" s="754">
        <f>R36</f>
        <v>1</v>
      </c>
      <c r="S38" s="755"/>
      <c r="T38" s="756"/>
      <c r="U38" s="676">
        <f>U36</f>
        <v>2020</v>
      </c>
      <c r="V38" s="678"/>
      <c r="W38" s="676">
        <f>W36</f>
        <v>24</v>
      </c>
      <c r="X38" s="678"/>
      <c r="Y38" s="712">
        <f>Y36</f>
        <v>5000000</v>
      </c>
      <c r="Z38" s="713"/>
      <c r="AA38" s="713"/>
      <c r="AB38" s="713"/>
      <c r="AC38" s="713"/>
      <c r="AD38" s="714"/>
      <c r="AE38" s="760">
        <f>Y36-AE36</f>
        <v>1000000</v>
      </c>
      <c r="AF38" s="761"/>
      <c r="AG38" s="761"/>
      <c r="AH38" s="761"/>
      <c r="AI38" s="761"/>
      <c r="AJ38" s="762"/>
      <c r="AK38" s="768"/>
      <c r="AL38" s="769"/>
      <c r="AM38" s="770"/>
      <c r="AN38" s="739"/>
      <c r="AO38" s="740"/>
      <c r="AP38" s="741"/>
      <c r="AQ38" s="739"/>
      <c r="AR38" s="740"/>
      <c r="AS38" s="741"/>
      <c r="AT38" s="742">
        <f>SUM(AN37:AS37)</f>
        <v>220000</v>
      </c>
      <c r="AU38" s="677"/>
      <c r="AV38" s="743"/>
    </row>
    <row r="39" spans="1:48" ht="9.75" customHeight="1" x14ac:dyDescent="0.15">
      <c r="A39" s="705"/>
      <c r="B39" s="624"/>
      <c r="C39" s="679"/>
      <c r="D39" s="680"/>
      <c r="E39" s="680"/>
      <c r="F39" s="681"/>
      <c r="G39" s="679"/>
      <c r="H39" s="680"/>
      <c r="I39" s="680"/>
      <c r="J39" s="681"/>
      <c r="K39" s="733"/>
      <c r="L39" s="734"/>
      <c r="M39" s="734"/>
      <c r="N39" s="734"/>
      <c r="O39" s="734"/>
      <c r="P39" s="734"/>
      <c r="Q39" s="735"/>
      <c r="R39" s="757"/>
      <c r="S39" s="758"/>
      <c r="T39" s="759"/>
      <c r="U39" s="679"/>
      <c r="V39" s="681"/>
      <c r="W39" s="679"/>
      <c r="X39" s="681"/>
      <c r="Y39" s="715"/>
      <c r="Z39" s="716"/>
      <c r="AA39" s="716"/>
      <c r="AB39" s="716"/>
      <c r="AC39" s="716"/>
      <c r="AD39" s="717"/>
      <c r="AE39" s="763">
        <f>Y38-AE37</f>
        <v>1000000</v>
      </c>
      <c r="AF39" s="764"/>
      <c r="AG39" s="764"/>
      <c r="AH39" s="764"/>
      <c r="AI39" s="764"/>
      <c r="AJ39" s="764"/>
      <c r="AK39" s="771"/>
      <c r="AL39" s="772"/>
      <c r="AM39" s="773"/>
      <c r="AN39" s="536"/>
      <c r="AO39" s="536"/>
      <c r="AP39" s="536"/>
      <c r="AQ39" s="536"/>
      <c r="AR39" s="536"/>
      <c r="AS39" s="536"/>
      <c r="AT39" s="679"/>
      <c r="AU39" s="680"/>
      <c r="AV39" s="744"/>
    </row>
    <row r="40" spans="1:48" ht="9" customHeight="1" x14ac:dyDescent="0.15">
      <c r="A40" s="703">
        <f>A36+1</f>
        <v>6</v>
      </c>
      <c r="B40" s="622"/>
      <c r="C40" s="722">
        <v>68</v>
      </c>
      <c r="D40" s="723"/>
      <c r="E40" s="723"/>
      <c r="F40" s="724"/>
      <c r="G40" s="718" t="s">
        <v>227</v>
      </c>
      <c r="H40" s="728"/>
      <c r="I40" s="728"/>
      <c r="J40" s="719"/>
      <c r="K40" s="748">
        <v>7310241666666</v>
      </c>
      <c r="L40" s="749"/>
      <c r="M40" s="749"/>
      <c r="N40" s="749"/>
      <c r="O40" s="749"/>
      <c r="P40" s="749"/>
      <c r="Q40" s="750"/>
      <c r="R40" s="722">
        <v>1</v>
      </c>
      <c r="S40" s="723"/>
      <c r="T40" s="724"/>
      <c r="U40" s="718">
        <f>$D$3</f>
        <v>2020</v>
      </c>
      <c r="V40" s="719"/>
      <c r="W40" s="718">
        <v>24</v>
      </c>
      <c r="X40" s="719"/>
      <c r="Y40" s="706">
        <v>5000000</v>
      </c>
      <c r="Z40" s="707"/>
      <c r="AA40" s="707"/>
      <c r="AB40" s="707"/>
      <c r="AC40" s="707"/>
      <c r="AD40" s="708"/>
      <c r="AE40" s="745">
        <f>Y40*80%</f>
        <v>4000000</v>
      </c>
      <c r="AF40" s="728"/>
      <c r="AG40" s="728"/>
      <c r="AH40" s="728"/>
      <c r="AI40" s="728"/>
      <c r="AJ40" s="719"/>
      <c r="AK40" s="765">
        <v>0.2</v>
      </c>
      <c r="AL40" s="766"/>
      <c r="AM40" s="767"/>
      <c r="AN40" s="745">
        <f>TRUNC(AE42*AK40,-1)</f>
        <v>200000</v>
      </c>
      <c r="AO40" s="728"/>
      <c r="AP40" s="719"/>
      <c r="AQ40" s="736">
        <f>TRUNC(AN40*10%,-1)</f>
        <v>20000</v>
      </c>
      <c r="AR40" s="737"/>
      <c r="AS40" s="738"/>
      <c r="AT40" s="745">
        <f>SUM(AN40:AS40)</f>
        <v>220000</v>
      </c>
      <c r="AU40" s="728"/>
      <c r="AV40" s="746"/>
    </row>
    <row r="41" spans="1:48" ht="9.75" customHeight="1" x14ac:dyDescent="0.15">
      <c r="A41" s="704"/>
      <c r="B41" s="623"/>
      <c r="C41" s="725"/>
      <c r="D41" s="726"/>
      <c r="E41" s="726"/>
      <c r="F41" s="727"/>
      <c r="G41" s="720"/>
      <c r="H41" s="729"/>
      <c r="I41" s="729"/>
      <c r="J41" s="721"/>
      <c r="K41" s="751"/>
      <c r="L41" s="752"/>
      <c r="M41" s="752"/>
      <c r="N41" s="752"/>
      <c r="O41" s="752"/>
      <c r="P41" s="752"/>
      <c r="Q41" s="753"/>
      <c r="R41" s="725"/>
      <c r="S41" s="726"/>
      <c r="T41" s="727"/>
      <c r="U41" s="720"/>
      <c r="V41" s="721"/>
      <c r="W41" s="720"/>
      <c r="X41" s="721"/>
      <c r="Y41" s="709"/>
      <c r="Z41" s="710"/>
      <c r="AA41" s="710"/>
      <c r="AB41" s="710"/>
      <c r="AC41" s="710"/>
      <c r="AD41" s="711"/>
      <c r="AE41" s="763">
        <f>Y42*80%</f>
        <v>4000000</v>
      </c>
      <c r="AF41" s="764"/>
      <c r="AG41" s="764"/>
      <c r="AH41" s="764"/>
      <c r="AI41" s="764"/>
      <c r="AJ41" s="764"/>
      <c r="AK41" s="768"/>
      <c r="AL41" s="769"/>
      <c r="AM41" s="770"/>
      <c r="AN41" s="763">
        <f>TRUNC(AE43*AK40,-1)</f>
        <v>200000</v>
      </c>
      <c r="AO41" s="764"/>
      <c r="AP41" s="764"/>
      <c r="AQ41" s="695">
        <f>TRUNC(AN41*10%,1)</f>
        <v>20000</v>
      </c>
      <c r="AR41" s="695"/>
      <c r="AS41" s="695"/>
      <c r="AT41" s="720"/>
      <c r="AU41" s="729"/>
      <c r="AV41" s="747"/>
    </row>
    <row r="42" spans="1:48" ht="9" customHeight="1" x14ac:dyDescent="0.15">
      <c r="A42" s="704"/>
      <c r="B42" s="623"/>
      <c r="C42" s="676">
        <v>68</v>
      </c>
      <c r="D42" s="677"/>
      <c r="E42" s="677"/>
      <c r="F42" s="678"/>
      <c r="G42" s="676" t="str">
        <f>G40</f>
        <v>주황규</v>
      </c>
      <c r="H42" s="677"/>
      <c r="I42" s="677"/>
      <c r="J42" s="678"/>
      <c r="K42" s="730">
        <f>K40</f>
        <v>7310241666666</v>
      </c>
      <c r="L42" s="731"/>
      <c r="M42" s="731"/>
      <c r="N42" s="731"/>
      <c r="O42" s="731"/>
      <c r="P42" s="731"/>
      <c r="Q42" s="732"/>
      <c r="R42" s="754">
        <f>R40</f>
        <v>1</v>
      </c>
      <c r="S42" s="755"/>
      <c r="T42" s="756"/>
      <c r="U42" s="676">
        <f>U40</f>
        <v>2020</v>
      </c>
      <c r="V42" s="678"/>
      <c r="W42" s="676">
        <f>W40</f>
        <v>24</v>
      </c>
      <c r="X42" s="678"/>
      <c r="Y42" s="712">
        <f>Y40</f>
        <v>5000000</v>
      </c>
      <c r="Z42" s="713"/>
      <c r="AA42" s="713"/>
      <c r="AB42" s="713"/>
      <c r="AC42" s="713"/>
      <c r="AD42" s="714"/>
      <c r="AE42" s="760">
        <f>Y40-AE40</f>
        <v>1000000</v>
      </c>
      <c r="AF42" s="761"/>
      <c r="AG42" s="761"/>
      <c r="AH42" s="761"/>
      <c r="AI42" s="761"/>
      <c r="AJ42" s="762"/>
      <c r="AK42" s="768"/>
      <c r="AL42" s="769"/>
      <c r="AM42" s="770"/>
      <c r="AN42" s="739"/>
      <c r="AO42" s="740"/>
      <c r="AP42" s="741"/>
      <c r="AQ42" s="739"/>
      <c r="AR42" s="740"/>
      <c r="AS42" s="741"/>
      <c r="AT42" s="742">
        <f>SUM(AN41:AS41)</f>
        <v>220000</v>
      </c>
      <c r="AU42" s="677"/>
      <c r="AV42" s="743"/>
    </row>
    <row r="43" spans="1:48" ht="9.75" customHeight="1" x14ac:dyDescent="0.15">
      <c r="A43" s="705"/>
      <c r="B43" s="624"/>
      <c r="C43" s="679"/>
      <c r="D43" s="680"/>
      <c r="E43" s="680"/>
      <c r="F43" s="681"/>
      <c r="G43" s="679"/>
      <c r="H43" s="680"/>
      <c r="I43" s="680"/>
      <c r="J43" s="681"/>
      <c r="K43" s="733"/>
      <c r="L43" s="734"/>
      <c r="M43" s="734"/>
      <c r="N43" s="734"/>
      <c r="O43" s="734"/>
      <c r="P43" s="734"/>
      <c r="Q43" s="735"/>
      <c r="R43" s="757"/>
      <c r="S43" s="758"/>
      <c r="T43" s="759"/>
      <c r="U43" s="679"/>
      <c r="V43" s="681"/>
      <c r="W43" s="679"/>
      <c r="X43" s="681"/>
      <c r="Y43" s="715"/>
      <c r="Z43" s="716"/>
      <c r="AA43" s="716"/>
      <c r="AB43" s="716"/>
      <c r="AC43" s="716"/>
      <c r="AD43" s="717"/>
      <c r="AE43" s="763">
        <f>Y42-AE41</f>
        <v>1000000</v>
      </c>
      <c r="AF43" s="764"/>
      <c r="AG43" s="764"/>
      <c r="AH43" s="764"/>
      <c r="AI43" s="764"/>
      <c r="AJ43" s="764"/>
      <c r="AK43" s="771"/>
      <c r="AL43" s="772"/>
      <c r="AM43" s="773"/>
      <c r="AN43" s="536"/>
      <c r="AO43" s="536"/>
      <c r="AP43" s="536"/>
      <c r="AQ43" s="536"/>
      <c r="AR43" s="536"/>
      <c r="AS43" s="536"/>
      <c r="AT43" s="679"/>
      <c r="AU43" s="680"/>
      <c r="AV43" s="744"/>
    </row>
    <row r="44" spans="1:48" ht="9" customHeight="1" x14ac:dyDescent="0.15">
      <c r="A44" s="703">
        <f>A40+1</f>
        <v>7</v>
      </c>
      <c r="B44" s="622"/>
      <c r="C44" s="722">
        <v>68</v>
      </c>
      <c r="D44" s="723"/>
      <c r="E44" s="723"/>
      <c r="F44" s="724"/>
      <c r="G44" s="718" t="s">
        <v>227</v>
      </c>
      <c r="H44" s="728"/>
      <c r="I44" s="728"/>
      <c r="J44" s="719"/>
      <c r="K44" s="748">
        <v>7310241666666</v>
      </c>
      <c r="L44" s="749"/>
      <c r="M44" s="749"/>
      <c r="N44" s="749"/>
      <c r="O44" s="749"/>
      <c r="P44" s="749"/>
      <c r="Q44" s="750"/>
      <c r="R44" s="722">
        <v>1</v>
      </c>
      <c r="S44" s="723"/>
      <c r="T44" s="724"/>
      <c r="U44" s="718">
        <f>$D$3</f>
        <v>2020</v>
      </c>
      <c r="V44" s="719"/>
      <c r="W44" s="718">
        <v>24</v>
      </c>
      <c r="X44" s="719"/>
      <c r="Y44" s="706">
        <v>5000000</v>
      </c>
      <c r="Z44" s="707"/>
      <c r="AA44" s="707"/>
      <c r="AB44" s="707"/>
      <c r="AC44" s="707"/>
      <c r="AD44" s="708"/>
      <c r="AE44" s="745">
        <f>Y44*80%</f>
        <v>4000000</v>
      </c>
      <c r="AF44" s="728"/>
      <c r="AG44" s="728"/>
      <c r="AH44" s="728"/>
      <c r="AI44" s="728"/>
      <c r="AJ44" s="719"/>
      <c r="AK44" s="765">
        <v>0.2</v>
      </c>
      <c r="AL44" s="766"/>
      <c r="AM44" s="767"/>
      <c r="AN44" s="745">
        <f>TRUNC(AE46*AK44,-1)</f>
        <v>200000</v>
      </c>
      <c r="AO44" s="728"/>
      <c r="AP44" s="719"/>
      <c r="AQ44" s="736">
        <f>TRUNC(AN44*10%,-1)</f>
        <v>20000</v>
      </c>
      <c r="AR44" s="737"/>
      <c r="AS44" s="738"/>
      <c r="AT44" s="745">
        <f>SUM(AN44:AS44)</f>
        <v>220000</v>
      </c>
      <c r="AU44" s="728"/>
      <c r="AV44" s="746"/>
    </row>
    <row r="45" spans="1:48" ht="9.75" customHeight="1" x14ac:dyDescent="0.15">
      <c r="A45" s="704"/>
      <c r="B45" s="623"/>
      <c r="C45" s="725"/>
      <c r="D45" s="726"/>
      <c r="E45" s="726"/>
      <c r="F45" s="727"/>
      <c r="G45" s="720"/>
      <c r="H45" s="729"/>
      <c r="I45" s="729"/>
      <c r="J45" s="721"/>
      <c r="K45" s="751"/>
      <c r="L45" s="752"/>
      <c r="M45" s="752"/>
      <c r="N45" s="752"/>
      <c r="O45" s="752"/>
      <c r="P45" s="752"/>
      <c r="Q45" s="753"/>
      <c r="R45" s="725"/>
      <c r="S45" s="726"/>
      <c r="T45" s="727"/>
      <c r="U45" s="720"/>
      <c r="V45" s="721"/>
      <c r="W45" s="720"/>
      <c r="X45" s="721"/>
      <c r="Y45" s="709"/>
      <c r="Z45" s="710"/>
      <c r="AA45" s="710"/>
      <c r="AB45" s="710"/>
      <c r="AC45" s="710"/>
      <c r="AD45" s="711"/>
      <c r="AE45" s="763">
        <f>Y46*80%</f>
        <v>4000000</v>
      </c>
      <c r="AF45" s="764"/>
      <c r="AG45" s="764"/>
      <c r="AH45" s="764"/>
      <c r="AI45" s="764"/>
      <c r="AJ45" s="764"/>
      <c r="AK45" s="768"/>
      <c r="AL45" s="769"/>
      <c r="AM45" s="770"/>
      <c r="AN45" s="763">
        <f>TRUNC(AE47*AK44,-1)</f>
        <v>200000</v>
      </c>
      <c r="AO45" s="764"/>
      <c r="AP45" s="764"/>
      <c r="AQ45" s="695">
        <f>TRUNC(AN45*10%,1)</f>
        <v>20000</v>
      </c>
      <c r="AR45" s="695"/>
      <c r="AS45" s="695"/>
      <c r="AT45" s="720"/>
      <c r="AU45" s="729"/>
      <c r="AV45" s="747"/>
    </row>
    <row r="46" spans="1:48" ht="9" customHeight="1" x14ac:dyDescent="0.15">
      <c r="A46" s="704"/>
      <c r="B46" s="623"/>
      <c r="C46" s="676">
        <v>68</v>
      </c>
      <c r="D46" s="677"/>
      <c r="E46" s="677"/>
      <c r="F46" s="678"/>
      <c r="G46" s="676" t="str">
        <f>G44</f>
        <v>주황규</v>
      </c>
      <c r="H46" s="677"/>
      <c r="I46" s="677"/>
      <c r="J46" s="678"/>
      <c r="K46" s="730">
        <f>K44</f>
        <v>7310241666666</v>
      </c>
      <c r="L46" s="731"/>
      <c r="M46" s="731"/>
      <c r="N46" s="731"/>
      <c r="O46" s="731"/>
      <c r="P46" s="731"/>
      <c r="Q46" s="732"/>
      <c r="R46" s="754">
        <f>R44</f>
        <v>1</v>
      </c>
      <c r="S46" s="755"/>
      <c r="T46" s="756"/>
      <c r="U46" s="676">
        <f>U44</f>
        <v>2020</v>
      </c>
      <c r="V46" s="678"/>
      <c r="W46" s="676">
        <f>W44</f>
        <v>24</v>
      </c>
      <c r="X46" s="678"/>
      <c r="Y46" s="712">
        <f>Y44</f>
        <v>5000000</v>
      </c>
      <c r="Z46" s="713"/>
      <c r="AA46" s="713"/>
      <c r="AB46" s="713"/>
      <c r="AC46" s="713"/>
      <c r="AD46" s="714"/>
      <c r="AE46" s="760">
        <f>Y44-AE44</f>
        <v>1000000</v>
      </c>
      <c r="AF46" s="761"/>
      <c r="AG46" s="761"/>
      <c r="AH46" s="761"/>
      <c r="AI46" s="761"/>
      <c r="AJ46" s="762"/>
      <c r="AK46" s="768"/>
      <c r="AL46" s="769"/>
      <c r="AM46" s="770"/>
      <c r="AN46" s="739"/>
      <c r="AO46" s="740"/>
      <c r="AP46" s="741"/>
      <c r="AQ46" s="739"/>
      <c r="AR46" s="740"/>
      <c r="AS46" s="741"/>
      <c r="AT46" s="742">
        <f>SUM(AN45:AS45)</f>
        <v>220000</v>
      </c>
      <c r="AU46" s="677"/>
      <c r="AV46" s="743"/>
    </row>
    <row r="47" spans="1:48" ht="9.75" customHeight="1" x14ac:dyDescent="0.15">
      <c r="A47" s="705"/>
      <c r="B47" s="624"/>
      <c r="C47" s="679"/>
      <c r="D47" s="680"/>
      <c r="E47" s="680"/>
      <c r="F47" s="681"/>
      <c r="G47" s="679"/>
      <c r="H47" s="680"/>
      <c r="I47" s="680"/>
      <c r="J47" s="681"/>
      <c r="K47" s="733"/>
      <c r="L47" s="734"/>
      <c r="M47" s="734"/>
      <c r="N47" s="734"/>
      <c r="O47" s="734"/>
      <c r="P47" s="734"/>
      <c r="Q47" s="735"/>
      <c r="R47" s="757"/>
      <c r="S47" s="758"/>
      <c r="T47" s="759"/>
      <c r="U47" s="679"/>
      <c r="V47" s="681"/>
      <c r="W47" s="679"/>
      <c r="X47" s="681"/>
      <c r="Y47" s="715"/>
      <c r="Z47" s="716"/>
      <c r="AA47" s="716"/>
      <c r="AB47" s="716"/>
      <c r="AC47" s="716"/>
      <c r="AD47" s="717"/>
      <c r="AE47" s="763">
        <f>Y46-AE45</f>
        <v>1000000</v>
      </c>
      <c r="AF47" s="764"/>
      <c r="AG47" s="764"/>
      <c r="AH47" s="764"/>
      <c r="AI47" s="764"/>
      <c r="AJ47" s="764"/>
      <c r="AK47" s="771"/>
      <c r="AL47" s="772"/>
      <c r="AM47" s="773"/>
      <c r="AN47" s="536"/>
      <c r="AO47" s="536"/>
      <c r="AP47" s="536"/>
      <c r="AQ47" s="536"/>
      <c r="AR47" s="536"/>
      <c r="AS47" s="536"/>
      <c r="AT47" s="679"/>
      <c r="AU47" s="680"/>
      <c r="AV47" s="744"/>
    </row>
    <row r="48" spans="1:48" ht="9" customHeight="1" x14ac:dyDescent="0.15">
      <c r="A48" s="703">
        <f>A44+1</f>
        <v>8</v>
      </c>
      <c r="B48" s="622"/>
      <c r="C48" s="722">
        <v>68</v>
      </c>
      <c r="D48" s="723"/>
      <c r="E48" s="723"/>
      <c r="F48" s="724"/>
      <c r="G48" s="718" t="s">
        <v>227</v>
      </c>
      <c r="H48" s="728"/>
      <c r="I48" s="728"/>
      <c r="J48" s="719"/>
      <c r="K48" s="748">
        <v>7310241666666</v>
      </c>
      <c r="L48" s="749"/>
      <c r="M48" s="749"/>
      <c r="N48" s="749"/>
      <c r="O48" s="749"/>
      <c r="P48" s="749"/>
      <c r="Q48" s="750"/>
      <c r="R48" s="722">
        <v>1</v>
      </c>
      <c r="S48" s="723"/>
      <c r="T48" s="724"/>
      <c r="U48" s="718">
        <f>$D$3</f>
        <v>2020</v>
      </c>
      <c r="V48" s="719"/>
      <c r="W48" s="718">
        <v>24</v>
      </c>
      <c r="X48" s="719"/>
      <c r="Y48" s="706">
        <v>5000000</v>
      </c>
      <c r="Z48" s="707"/>
      <c r="AA48" s="707"/>
      <c r="AB48" s="707"/>
      <c r="AC48" s="707"/>
      <c r="AD48" s="708"/>
      <c r="AE48" s="745">
        <f>Y48*80%</f>
        <v>4000000</v>
      </c>
      <c r="AF48" s="728"/>
      <c r="AG48" s="728"/>
      <c r="AH48" s="728"/>
      <c r="AI48" s="728"/>
      <c r="AJ48" s="719"/>
      <c r="AK48" s="765">
        <v>0.2</v>
      </c>
      <c r="AL48" s="766"/>
      <c r="AM48" s="767"/>
      <c r="AN48" s="745">
        <f>TRUNC(AE50*AK48,-1)</f>
        <v>200000</v>
      </c>
      <c r="AO48" s="728"/>
      <c r="AP48" s="719"/>
      <c r="AQ48" s="736">
        <f>TRUNC(AN48*10%,-1)</f>
        <v>20000</v>
      </c>
      <c r="AR48" s="737"/>
      <c r="AS48" s="738"/>
      <c r="AT48" s="745">
        <f>SUM(AN48:AS48)</f>
        <v>220000</v>
      </c>
      <c r="AU48" s="728"/>
      <c r="AV48" s="746"/>
    </row>
    <row r="49" spans="1:48" ht="9.75" customHeight="1" x14ac:dyDescent="0.15">
      <c r="A49" s="704"/>
      <c r="B49" s="623"/>
      <c r="C49" s="725"/>
      <c r="D49" s="726"/>
      <c r="E49" s="726"/>
      <c r="F49" s="727"/>
      <c r="G49" s="720"/>
      <c r="H49" s="729"/>
      <c r="I49" s="729"/>
      <c r="J49" s="721"/>
      <c r="K49" s="751"/>
      <c r="L49" s="752"/>
      <c r="M49" s="752"/>
      <c r="N49" s="752"/>
      <c r="O49" s="752"/>
      <c r="P49" s="752"/>
      <c r="Q49" s="753"/>
      <c r="R49" s="725"/>
      <c r="S49" s="726"/>
      <c r="T49" s="727"/>
      <c r="U49" s="720"/>
      <c r="V49" s="721"/>
      <c r="W49" s="720"/>
      <c r="X49" s="721"/>
      <c r="Y49" s="709"/>
      <c r="Z49" s="710"/>
      <c r="AA49" s="710"/>
      <c r="AB49" s="710"/>
      <c r="AC49" s="710"/>
      <c r="AD49" s="711"/>
      <c r="AE49" s="763">
        <f>Y50*80%</f>
        <v>4000000</v>
      </c>
      <c r="AF49" s="764"/>
      <c r="AG49" s="764"/>
      <c r="AH49" s="764"/>
      <c r="AI49" s="764"/>
      <c r="AJ49" s="764"/>
      <c r="AK49" s="768"/>
      <c r="AL49" s="769"/>
      <c r="AM49" s="770"/>
      <c r="AN49" s="763">
        <f>TRUNC(AE51*AK48,-1)</f>
        <v>200000</v>
      </c>
      <c r="AO49" s="764"/>
      <c r="AP49" s="764"/>
      <c r="AQ49" s="695">
        <f>TRUNC(AN49*10%,1)</f>
        <v>20000</v>
      </c>
      <c r="AR49" s="695"/>
      <c r="AS49" s="695"/>
      <c r="AT49" s="720"/>
      <c r="AU49" s="729"/>
      <c r="AV49" s="747"/>
    </row>
    <row r="50" spans="1:48" ht="9" customHeight="1" x14ac:dyDescent="0.15">
      <c r="A50" s="704"/>
      <c r="B50" s="623"/>
      <c r="C50" s="676">
        <v>68</v>
      </c>
      <c r="D50" s="677"/>
      <c r="E50" s="677"/>
      <c r="F50" s="678"/>
      <c r="G50" s="676" t="str">
        <f>G48</f>
        <v>주황규</v>
      </c>
      <c r="H50" s="677"/>
      <c r="I50" s="677"/>
      <c r="J50" s="678"/>
      <c r="K50" s="730">
        <f>K48</f>
        <v>7310241666666</v>
      </c>
      <c r="L50" s="731"/>
      <c r="M50" s="731"/>
      <c r="N50" s="731"/>
      <c r="O50" s="731"/>
      <c r="P50" s="731"/>
      <c r="Q50" s="732"/>
      <c r="R50" s="754">
        <f>R48</f>
        <v>1</v>
      </c>
      <c r="S50" s="755"/>
      <c r="T50" s="756"/>
      <c r="U50" s="676">
        <f>U48</f>
        <v>2020</v>
      </c>
      <c r="V50" s="678"/>
      <c r="W50" s="676">
        <f>W48</f>
        <v>24</v>
      </c>
      <c r="X50" s="678"/>
      <c r="Y50" s="712">
        <f>Y48</f>
        <v>5000000</v>
      </c>
      <c r="Z50" s="713"/>
      <c r="AA50" s="713"/>
      <c r="AB50" s="713"/>
      <c r="AC50" s="713"/>
      <c r="AD50" s="714"/>
      <c r="AE50" s="760">
        <f>Y48-AE48</f>
        <v>1000000</v>
      </c>
      <c r="AF50" s="761"/>
      <c r="AG50" s="761"/>
      <c r="AH50" s="761"/>
      <c r="AI50" s="761"/>
      <c r="AJ50" s="762"/>
      <c r="AK50" s="768"/>
      <c r="AL50" s="769"/>
      <c r="AM50" s="770"/>
      <c r="AN50" s="739"/>
      <c r="AO50" s="740"/>
      <c r="AP50" s="741"/>
      <c r="AQ50" s="739"/>
      <c r="AR50" s="740"/>
      <c r="AS50" s="741"/>
      <c r="AT50" s="742">
        <f>SUM(AN49:AS49)</f>
        <v>220000</v>
      </c>
      <c r="AU50" s="677"/>
      <c r="AV50" s="743"/>
    </row>
    <row r="51" spans="1:48" ht="9.75" customHeight="1" x14ac:dyDescent="0.15">
      <c r="A51" s="705"/>
      <c r="B51" s="624"/>
      <c r="C51" s="679"/>
      <c r="D51" s="680"/>
      <c r="E51" s="680"/>
      <c r="F51" s="681"/>
      <c r="G51" s="679"/>
      <c r="H51" s="680"/>
      <c r="I51" s="680"/>
      <c r="J51" s="681"/>
      <c r="K51" s="733"/>
      <c r="L51" s="734"/>
      <c r="M51" s="734"/>
      <c r="N51" s="734"/>
      <c r="O51" s="734"/>
      <c r="P51" s="734"/>
      <c r="Q51" s="735"/>
      <c r="R51" s="757"/>
      <c r="S51" s="758"/>
      <c r="T51" s="759"/>
      <c r="U51" s="679"/>
      <c r="V51" s="681"/>
      <c r="W51" s="679"/>
      <c r="X51" s="681"/>
      <c r="Y51" s="715"/>
      <c r="Z51" s="716"/>
      <c r="AA51" s="716"/>
      <c r="AB51" s="716"/>
      <c r="AC51" s="716"/>
      <c r="AD51" s="717"/>
      <c r="AE51" s="763">
        <f>Y50-AE49</f>
        <v>1000000</v>
      </c>
      <c r="AF51" s="764"/>
      <c r="AG51" s="764"/>
      <c r="AH51" s="764"/>
      <c r="AI51" s="764"/>
      <c r="AJ51" s="764"/>
      <c r="AK51" s="771"/>
      <c r="AL51" s="772"/>
      <c r="AM51" s="773"/>
      <c r="AN51" s="536"/>
      <c r="AO51" s="536"/>
      <c r="AP51" s="536"/>
      <c r="AQ51" s="536"/>
      <c r="AR51" s="536"/>
      <c r="AS51" s="536"/>
      <c r="AT51" s="679"/>
      <c r="AU51" s="680"/>
      <c r="AV51" s="744"/>
    </row>
    <row r="52" spans="1:48" ht="9" customHeight="1" x14ac:dyDescent="0.15">
      <c r="A52" s="703">
        <f>A48+1</f>
        <v>9</v>
      </c>
      <c r="B52" s="622"/>
      <c r="C52" s="722">
        <v>68</v>
      </c>
      <c r="D52" s="723"/>
      <c r="E52" s="723"/>
      <c r="F52" s="724"/>
      <c r="G52" s="718" t="s">
        <v>227</v>
      </c>
      <c r="H52" s="774"/>
      <c r="I52" s="774"/>
      <c r="J52" s="775"/>
      <c r="K52" s="748">
        <v>7310241666666</v>
      </c>
      <c r="L52" s="749"/>
      <c r="M52" s="749"/>
      <c r="N52" s="749"/>
      <c r="O52" s="749"/>
      <c r="P52" s="749"/>
      <c r="Q52" s="750"/>
      <c r="R52" s="722">
        <v>1</v>
      </c>
      <c r="S52" s="723"/>
      <c r="T52" s="724"/>
      <c r="U52" s="718">
        <f>$D$3</f>
        <v>2020</v>
      </c>
      <c r="V52" s="719"/>
      <c r="W52" s="718">
        <v>24</v>
      </c>
      <c r="X52" s="719"/>
      <c r="Y52" s="706">
        <v>5000000</v>
      </c>
      <c r="Z52" s="707"/>
      <c r="AA52" s="707"/>
      <c r="AB52" s="707"/>
      <c r="AC52" s="707"/>
      <c r="AD52" s="708"/>
      <c r="AE52" s="745">
        <f>Y52*80%</f>
        <v>4000000</v>
      </c>
      <c r="AF52" s="728"/>
      <c r="AG52" s="728"/>
      <c r="AH52" s="728"/>
      <c r="AI52" s="728"/>
      <c r="AJ52" s="719"/>
      <c r="AK52" s="765">
        <v>0.2</v>
      </c>
      <c r="AL52" s="766"/>
      <c r="AM52" s="767"/>
      <c r="AN52" s="745">
        <f>TRUNC(AE54*AK52,-1)</f>
        <v>200000</v>
      </c>
      <c r="AO52" s="728"/>
      <c r="AP52" s="719"/>
      <c r="AQ52" s="736">
        <f>TRUNC(AN52*10%,-1)</f>
        <v>20000</v>
      </c>
      <c r="AR52" s="737"/>
      <c r="AS52" s="738"/>
      <c r="AT52" s="745">
        <f>SUM(AN52:AS52)</f>
        <v>220000</v>
      </c>
      <c r="AU52" s="728"/>
      <c r="AV52" s="746"/>
    </row>
    <row r="53" spans="1:48" ht="9.75" customHeight="1" x14ac:dyDescent="0.15">
      <c r="A53" s="704"/>
      <c r="B53" s="623"/>
      <c r="C53" s="725"/>
      <c r="D53" s="726"/>
      <c r="E53" s="726"/>
      <c r="F53" s="727"/>
      <c r="G53" s="776"/>
      <c r="H53" s="777"/>
      <c r="I53" s="777"/>
      <c r="J53" s="778"/>
      <c r="K53" s="751"/>
      <c r="L53" s="752"/>
      <c r="M53" s="752"/>
      <c r="N53" s="752"/>
      <c r="O53" s="752"/>
      <c r="P53" s="752"/>
      <c r="Q53" s="753"/>
      <c r="R53" s="725"/>
      <c r="S53" s="726"/>
      <c r="T53" s="727"/>
      <c r="U53" s="720"/>
      <c r="V53" s="721"/>
      <c r="W53" s="720"/>
      <c r="X53" s="721"/>
      <c r="Y53" s="709"/>
      <c r="Z53" s="710"/>
      <c r="AA53" s="710"/>
      <c r="AB53" s="710"/>
      <c r="AC53" s="710"/>
      <c r="AD53" s="711"/>
      <c r="AE53" s="763">
        <f>Y54*80%</f>
        <v>4000000</v>
      </c>
      <c r="AF53" s="764"/>
      <c r="AG53" s="764"/>
      <c r="AH53" s="764"/>
      <c r="AI53" s="764"/>
      <c r="AJ53" s="764"/>
      <c r="AK53" s="768"/>
      <c r="AL53" s="769"/>
      <c r="AM53" s="770"/>
      <c r="AN53" s="763">
        <f>TRUNC(AE55*AK52,-1)</f>
        <v>200000</v>
      </c>
      <c r="AO53" s="764"/>
      <c r="AP53" s="764"/>
      <c r="AQ53" s="695">
        <f>TRUNC(AN53*10%,1)</f>
        <v>20000</v>
      </c>
      <c r="AR53" s="695"/>
      <c r="AS53" s="695"/>
      <c r="AT53" s="720"/>
      <c r="AU53" s="729"/>
      <c r="AV53" s="747"/>
    </row>
    <row r="54" spans="1:48" ht="9" customHeight="1" x14ac:dyDescent="0.15">
      <c r="A54" s="704"/>
      <c r="B54" s="623"/>
      <c r="C54" s="676">
        <v>68</v>
      </c>
      <c r="D54" s="677"/>
      <c r="E54" s="677"/>
      <c r="F54" s="678"/>
      <c r="G54" s="676" t="str">
        <f>G52</f>
        <v>주황규</v>
      </c>
      <c r="H54" s="677"/>
      <c r="I54" s="677"/>
      <c r="J54" s="678"/>
      <c r="K54" s="730">
        <f>K52</f>
        <v>7310241666666</v>
      </c>
      <c r="L54" s="731"/>
      <c r="M54" s="731"/>
      <c r="N54" s="731"/>
      <c r="O54" s="731"/>
      <c r="P54" s="731"/>
      <c r="Q54" s="732"/>
      <c r="R54" s="754">
        <f>R52</f>
        <v>1</v>
      </c>
      <c r="S54" s="755"/>
      <c r="T54" s="756"/>
      <c r="U54" s="676">
        <f>U52</f>
        <v>2020</v>
      </c>
      <c r="V54" s="678"/>
      <c r="W54" s="676">
        <f>W52</f>
        <v>24</v>
      </c>
      <c r="X54" s="678"/>
      <c r="Y54" s="712">
        <f>Y52</f>
        <v>5000000</v>
      </c>
      <c r="Z54" s="713"/>
      <c r="AA54" s="713"/>
      <c r="AB54" s="713"/>
      <c r="AC54" s="713"/>
      <c r="AD54" s="714"/>
      <c r="AE54" s="760">
        <f>Y52-AE52</f>
        <v>1000000</v>
      </c>
      <c r="AF54" s="761"/>
      <c r="AG54" s="761"/>
      <c r="AH54" s="761"/>
      <c r="AI54" s="761"/>
      <c r="AJ54" s="762"/>
      <c r="AK54" s="768"/>
      <c r="AL54" s="769"/>
      <c r="AM54" s="770"/>
      <c r="AN54" s="739"/>
      <c r="AO54" s="740"/>
      <c r="AP54" s="741"/>
      <c r="AQ54" s="739"/>
      <c r="AR54" s="740"/>
      <c r="AS54" s="741"/>
      <c r="AT54" s="742">
        <f>SUM(AN53:AS53)</f>
        <v>220000</v>
      </c>
      <c r="AU54" s="677"/>
      <c r="AV54" s="743"/>
    </row>
    <row r="55" spans="1:48" ht="9.75" customHeight="1" x14ac:dyDescent="0.15">
      <c r="A55" s="705"/>
      <c r="B55" s="624"/>
      <c r="C55" s="679"/>
      <c r="D55" s="680"/>
      <c r="E55" s="680"/>
      <c r="F55" s="681"/>
      <c r="G55" s="679"/>
      <c r="H55" s="680"/>
      <c r="I55" s="680"/>
      <c r="J55" s="681"/>
      <c r="K55" s="733"/>
      <c r="L55" s="734"/>
      <c r="M55" s="734"/>
      <c r="N55" s="734"/>
      <c r="O55" s="734"/>
      <c r="P55" s="734"/>
      <c r="Q55" s="735"/>
      <c r="R55" s="757"/>
      <c r="S55" s="758"/>
      <c r="T55" s="759"/>
      <c r="U55" s="679"/>
      <c r="V55" s="681"/>
      <c r="W55" s="679"/>
      <c r="X55" s="681"/>
      <c r="Y55" s="715"/>
      <c r="Z55" s="716"/>
      <c r="AA55" s="716"/>
      <c r="AB55" s="716"/>
      <c r="AC55" s="716"/>
      <c r="AD55" s="717"/>
      <c r="AE55" s="763">
        <f>Y54-AE53</f>
        <v>1000000</v>
      </c>
      <c r="AF55" s="764"/>
      <c r="AG55" s="764"/>
      <c r="AH55" s="764"/>
      <c r="AI55" s="764"/>
      <c r="AJ55" s="764"/>
      <c r="AK55" s="771"/>
      <c r="AL55" s="772"/>
      <c r="AM55" s="773"/>
      <c r="AN55" s="536"/>
      <c r="AO55" s="536"/>
      <c r="AP55" s="536"/>
      <c r="AQ55" s="536"/>
      <c r="AR55" s="536"/>
      <c r="AS55" s="536"/>
      <c r="AT55" s="679"/>
      <c r="AU55" s="680"/>
      <c r="AV55" s="744"/>
    </row>
    <row r="56" spans="1:48" ht="9" customHeight="1" x14ac:dyDescent="0.15">
      <c r="A56" s="703">
        <f>A52+1</f>
        <v>10</v>
      </c>
      <c r="B56" s="622"/>
      <c r="C56" s="722">
        <v>68</v>
      </c>
      <c r="D56" s="723"/>
      <c r="E56" s="723"/>
      <c r="F56" s="724"/>
      <c r="G56" s="718" t="s">
        <v>227</v>
      </c>
      <c r="H56" s="728"/>
      <c r="I56" s="728"/>
      <c r="J56" s="719"/>
      <c r="K56" s="748">
        <v>7310241666666</v>
      </c>
      <c r="L56" s="749"/>
      <c r="M56" s="749"/>
      <c r="N56" s="749"/>
      <c r="O56" s="749"/>
      <c r="P56" s="749"/>
      <c r="Q56" s="750"/>
      <c r="R56" s="722">
        <v>1</v>
      </c>
      <c r="S56" s="723"/>
      <c r="T56" s="724"/>
      <c r="U56" s="718">
        <f>$D$3</f>
        <v>2020</v>
      </c>
      <c r="V56" s="719"/>
      <c r="W56" s="718">
        <v>24</v>
      </c>
      <c r="X56" s="719"/>
      <c r="Y56" s="706">
        <v>5000000</v>
      </c>
      <c r="Z56" s="707"/>
      <c r="AA56" s="707"/>
      <c r="AB56" s="707"/>
      <c r="AC56" s="707"/>
      <c r="AD56" s="708"/>
      <c r="AE56" s="745">
        <f>Y56*80%</f>
        <v>4000000</v>
      </c>
      <c r="AF56" s="728"/>
      <c r="AG56" s="728"/>
      <c r="AH56" s="728"/>
      <c r="AI56" s="728"/>
      <c r="AJ56" s="719"/>
      <c r="AK56" s="765">
        <v>0.2</v>
      </c>
      <c r="AL56" s="766"/>
      <c r="AM56" s="767"/>
      <c r="AN56" s="745">
        <f>TRUNC(AE58*AK56,-1)</f>
        <v>200000</v>
      </c>
      <c r="AO56" s="728"/>
      <c r="AP56" s="719"/>
      <c r="AQ56" s="736">
        <f>TRUNC(AN56*10%,-1)</f>
        <v>20000</v>
      </c>
      <c r="AR56" s="737"/>
      <c r="AS56" s="738"/>
      <c r="AT56" s="745">
        <f>SUM(AN56:AS56)</f>
        <v>220000</v>
      </c>
      <c r="AU56" s="728"/>
      <c r="AV56" s="746"/>
    </row>
    <row r="57" spans="1:48" ht="9.75" customHeight="1" x14ac:dyDescent="0.15">
      <c r="A57" s="704"/>
      <c r="B57" s="623"/>
      <c r="C57" s="725"/>
      <c r="D57" s="726"/>
      <c r="E57" s="726"/>
      <c r="F57" s="727"/>
      <c r="G57" s="720"/>
      <c r="H57" s="729"/>
      <c r="I57" s="729"/>
      <c r="J57" s="721"/>
      <c r="K57" s="751"/>
      <c r="L57" s="752"/>
      <c r="M57" s="752"/>
      <c r="N57" s="752"/>
      <c r="O57" s="752"/>
      <c r="P57" s="752"/>
      <c r="Q57" s="753"/>
      <c r="R57" s="725"/>
      <c r="S57" s="726"/>
      <c r="T57" s="727"/>
      <c r="U57" s="720"/>
      <c r="V57" s="721"/>
      <c r="W57" s="720"/>
      <c r="X57" s="721"/>
      <c r="Y57" s="709"/>
      <c r="Z57" s="710"/>
      <c r="AA57" s="710"/>
      <c r="AB57" s="710"/>
      <c r="AC57" s="710"/>
      <c r="AD57" s="711"/>
      <c r="AE57" s="763">
        <f>Y58*80%</f>
        <v>4000000</v>
      </c>
      <c r="AF57" s="764"/>
      <c r="AG57" s="764"/>
      <c r="AH57" s="764"/>
      <c r="AI57" s="764"/>
      <c r="AJ57" s="764"/>
      <c r="AK57" s="768"/>
      <c r="AL57" s="769"/>
      <c r="AM57" s="770"/>
      <c r="AN57" s="763">
        <f>TRUNC(AE59*AK56,-1)</f>
        <v>200000</v>
      </c>
      <c r="AO57" s="764"/>
      <c r="AP57" s="764"/>
      <c r="AQ57" s="695">
        <f>TRUNC(AN57*10%,1)</f>
        <v>20000</v>
      </c>
      <c r="AR57" s="695"/>
      <c r="AS57" s="695"/>
      <c r="AT57" s="720"/>
      <c r="AU57" s="729"/>
      <c r="AV57" s="747"/>
    </row>
    <row r="58" spans="1:48" ht="9" customHeight="1" x14ac:dyDescent="0.15">
      <c r="A58" s="704"/>
      <c r="B58" s="623"/>
      <c r="C58" s="676">
        <v>68</v>
      </c>
      <c r="D58" s="677"/>
      <c r="E58" s="677"/>
      <c r="F58" s="678"/>
      <c r="G58" s="676" t="str">
        <f>G56</f>
        <v>주황규</v>
      </c>
      <c r="H58" s="677"/>
      <c r="I58" s="677"/>
      <c r="J58" s="678"/>
      <c r="K58" s="730">
        <f>K56</f>
        <v>7310241666666</v>
      </c>
      <c r="L58" s="731"/>
      <c r="M58" s="731"/>
      <c r="N58" s="731"/>
      <c r="O58" s="731"/>
      <c r="P58" s="731"/>
      <c r="Q58" s="732"/>
      <c r="R58" s="754">
        <f>R56</f>
        <v>1</v>
      </c>
      <c r="S58" s="755"/>
      <c r="T58" s="756"/>
      <c r="U58" s="676">
        <f>U56</f>
        <v>2020</v>
      </c>
      <c r="V58" s="678"/>
      <c r="W58" s="676">
        <f>W56</f>
        <v>24</v>
      </c>
      <c r="X58" s="678"/>
      <c r="Y58" s="712">
        <f>Y56</f>
        <v>5000000</v>
      </c>
      <c r="Z58" s="713"/>
      <c r="AA58" s="713"/>
      <c r="AB58" s="713"/>
      <c r="AC58" s="713"/>
      <c r="AD58" s="714"/>
      <c r="AE58" s="760">
        <f>Y56-AE56</f>
        <v>1000000</v>
      </c>
      <c r="AF58" s="761"/>
      <c r="AG58" s="761"/>
      <c r="AH58" s="761"/>
      <c r="AI58" s="761"/>
      <c r="AJ58" s="762"/>
      <c r="AK58" s="768"/>
      <c r="AL58" s="769"/>
      <c r="AM58" s="770"/>
      <c r="AN58" s="739"/>
      <c r="AO58" s="740"/>
      <c r="AP58" s="741"/>
      <c r="AQ58" s="739"/>
      <c r="AR58" s="740"/>
      <c r="AS58" s="741"/>
      <c r="AT58" s="742">
        <f>SUM(AN57:AS57)</f>
        <v>220000</v>
      </c>
      <c r="AU58" s="677"/>
      <c r="AV58" s="743"/>
    </row>
    <row r="59" spans="1:48" ht="9.75" customHeight="1" x14ac:dyDescent="0.15">
      <c r="A59" s="705"/>
      <c r="B59" s="624"/>
      <c r="C59" s="679"/>
      <c r="D59" s="680"/>
      <c r="E59" s="680"/>
      <c r="F59" s="681"/>
      <c r="G59" s="679"/>
      <c r="H59" s="680"/>
      <c r="I59" s="680"/>
      <c r="J59" s="681"/>
      <c r="K59" s="733"/>
      <c r="L59" s="734"/>
      <c r="M59" s="734"/>
      <c r="N59" s="734"/>
      <c r="O59" s="734"/>
      <c r="P59" s="734"/>
      <c r="Q59" s="735"/>
      <c r="R59" s="757"/>
      <c r="S59" s="758"/>
      <c r="T59" s="759"/>
      <c r="U59" s="679"/>
      <c r="V59" s="681"/>
      <c r="W59" s="679"/>
      <c r="X59" s="681"/>
      <c r="Y59" s="715"/>
      <c r="Z59" s="716"/>
      <c r="AA59" s="716"/>
      <c r="AB59" s="716"/>
      <c r="AC59" s="716"/>
      <c r="AD59" s="717"/>
      <c r="AE59" s="763">
        <f>Y58-AE57</f>
        <v>1000000</v>
      </c>
      <c r="AF59" s="764"/>
      <c r="AG59" s="764"/>
      <c r="AH59" s="764"/>
      <c r="AI59" s="764"/>
      <c r="AJ59" s="764"/>
      <c r="AK59" s="771"/>
      <c r="AL59" s="772"/>
      <c r="AM59" s="773"/>
      <c r="AN59" s="536"/>
      <c r="AO59" s="536"/>
      <c r="AP59" s="536"/>
      <c r="AQ59" s="536"/>
      <c r="AR59" s="536"/>
      <c r="AS59" s="536"/>
      <c r="AT59" s="679"/>
      <c r="AU59" s="680"/>
      <c r="AV59" s="744"/>
    </row>
    <row r="60" spans="1:48" ht="4.5" customHeight="1" thickBot="1" x14ac:dyDescent="0.2">
      <c r="A60" s="90"/>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2"/>
    </row>
    <row r="61" spans="1:48" ht="15.75" customHeight="1" x14ac:dyDescent="0.15">
      <c r="A61" s="90"/>
      <c r="B61" s="779" t="s">
        <v>513</v>
      </c>
      <c r="C61" s="779"/>
      <c r="D61" s="779"/>
      <c r="E61" s="779"/>
      <c r="F61" s="779"/>
      <c r="G61" s="779"/>
      <c r="H61" s="779"/>
      <c r="I61" s="779"/>
      <c r="J61" s="779"/>
      <c r="K61" s="779"/>
      <c r="L61" s="779"/>
      <c r="M61" s="779"/>
      <c r="N61" s="779"/>
      <c r="O61" s="779"/>
      <c r="P61" s="779"/>
      <c r="Q61" s="779"/>
      <c r="R61" s="779"/>
      <c r="S61" s="779"/>
      <c r="T61" s="779"/>
      <c r="U61" s="779"/>
      <c r="V61" s="779"/>
      <c r="W61" s="779"/>
      <c r="X61" s="779"/>
      <c r="Y61" s="779"/>
      <c r="Z61" s="779"/>
      <c r="AA61" s="779"/>
      <c r="AB61" s="779"/>
      <c r="AC61" s="779"/>
      <c r="AD61" s="779"/>
      <c r="AE61" s="779"/>
      <c r="AF61" s="779"/>
      <c r="AG61" s="779"/>
      <c r="AH61" s="779"/>
      <c r="AI61" s="779"/>
      <c r="AJ61" s="779"/>
      <c r="AK61" s="779"/>
      <c r="AL61" s="779"/>
      <c r="AM61" s="779"/>
      <c r="AN61" s="779"/>
      <c r="AO61" s="779"/>
      <c r="AP61" s="779"/>
      <c r="AQ61" s="779"/>
      <c r="AR61" s="779"/>
      <c r="AS61" s="779"/>
      <c r="AT61" s="91"/>
      <c r="AU61" s="91"/>
      <c r="AV61" s="92"/>
    </row>
    <row r="62" spans="1:48" ht="9" customHeight="1" x14ac:dyDescent="0.15">
      <c r="A62" s="90"/>
      <c r="B62" s="168" t="s">
        <v>521</v>
      </c>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91"/>
      <c r="AV62" s="92"/>
    </row>
    <row r="63" spans="1:48" ht="9" customHeight="1" x14ac:dyDescent="0.15">
      <c r="A63" s="90"/>
      <c r="B63" s="168" t="s">
        <v>509</v>
      </c>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91"/>
      <c r="AV63" s="92"/>
    </row>
    <row r="64" spans="1:48" ht="9" customHeight="1" x14ac:dyDescent="0.15">
      <c r="A64" s="90"/>
      <c r="B64" s="168" t="s">
        <v>522</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91"/>
      <c r="AV64" s="92"/>
    </row>
    <row r="65" spans="1:48" ht="9" customHeight="1" x14ac:dyDescent="0.15">
      <c r="A65" s="90"/>
      <c r="B65" s="168" t="s">
        <v>523</v>
      </c>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91"/>
      <c r="AV65" s="92"/>
    </row>
    <row r="66" spans="1:48" ht="9" customHeight="1" x14ac:dyDescent="0.15">
      <c r="A66" s="90"/>
      <c r="B66" s="168" t="s">
        <v>514</v>
      </c>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91"/>
      <c r="AV66" s="92"/>
    </row>
    <row r="67" spans="1:48" ht="9" customHeight="1" x14ac:dyDescent="0.15">
      <c r="A67" s="90"/>
      <c r="B67" s="168" t="s">
        <v>515</v>
      </c>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91"/>
      <c r="AV67" s="92"/>
    </row>
    <row r="68" spans="1:48" ht="9" customHeight="1" x14ac:dyDescent="0.15">
      <c r="A68" s="90"/>
      <c r="B68" s="168" t="s">
        <v>516</v>
      </c>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91"/>
      <c r="AV68" s="92"/>
    </row>
    <row r="69" spans="1:48" ht="9" customHeight="1" x14ac:dyDescent="0.15">
      <c r="A69" s="90"/>
      <c r="B69" s="168" t="s">
        <v>510</v>
      </c>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91"/>
      <c r="AV69" s="92"/>
    </row>
    <row r="70" spans="1:48" ht="9" customHeight="1" x14ac:dyDescent="0.15">
      <c r="A70" s="90"/>
      <c r="B70" s="168" t="s">
        <v>517</v>
      </c>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91"/>
      <c r="AV70" s="92"/>
    </row>
    <row r="71" spans="1:48" ht="9" customHeight="1" x14ac:dyDescent="0.15">
      <c r="A71" s="90"/>
      <c r="B71" s="168" t="s">
        <v>511</v>
      </c>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91"/>
      <c r="AV71" s="92"/>
    </row>
    <row r="72" spans="1:48" ht="9" customHeight="1" thickBot="1" x14ac:dyDescent="0.2">
      <c r="A72" s="90"/>
      <c r="B72" s="169" t="s">
        <v>512</v>
      </c>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8"/>
      <c r="AU72" s="91"/>
      <c r="AV72" s="92"/>
    </row>
    <row r="73" spans="1:48" ht="14.25" customHeight="1" thickBot="1" x14ac:dyDescent="0.2">
      <c r="A73" s="93"/>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166" t="s">
        <v>223</v>
      </c>
      <c r="AV73" s="97"/>
    </row>
  </sheetData>
  <mergeCells count="359">
    <mergeCell ref="B61:AS61"/>
    <mergeCell ref="AH12:AM12"/>
    <mergeCell ref="AH13:AM13"/>
    <mergeCell ref="AN12:AP12"/>
    <mergeCell ref="AN13:AP13"/>
    <mergeCell ref="AQ12:AS12"/>
    <mergeCell ref="AT56:AV57"/>
    <mergeCell ref="AE57:AJ57"/>
    <mergeCell ref="AN57:AP57"/>
    <mergeCell ref="AQ57:AS57"/>
    <mergeCell ref="C58:F59"/>
    <mergeCell ref="G58:J59"/>
    <mergeCell ref="K58:Q59"/>
    <mergeCell ref="R58:T59"/>
    <mergeCell ref="U58:V59"/>
    <mergeCell ref="W58:X59"/>
    <mergeCell ref="W56:X57"/>
    <mergeCell ref="Y56:AD57"/>
    <mergeCell ref="AE56:AJ56"/>
    <mergeCell ref="AK56:AM59"/>
    <mergeCell ref="AN56:AP56"/>
    <mergeCell ref="AQ56:AS56"/>
    <mergeCell ref="Y58:AD59"/>
    <mergeCell ref="AE58:AJ58"/>
    <mergeCell ref="AN58:AP58"/>
    <mergeCell ref="AQ58:AS58"/>
    <mergeCell ref="AT54:AV55"/>
    <mergeCell ref="AE55:AJ55"/>
    <mergeCell ref="AN55:AP55"/>
    <mergeCell ref="AQ55:AS55"/>
    <mergeCell ref="AN54:AP54"/>
    <mergeCell ref="AQ54:AS54"/>
    <mergeCell ref="AT58:AV59"/>
    <mergeCell ref="AE59:AJ59"/>
    <mergeCell ref="AN59:AP59"/>
    <mergeCell ref="AQ59:AS59"/>
    <mergeCell ref="A56:B59"/>
    <mergeCell ref="C56:F57"/>
    <mergeCell ref="G56:J57"/>
    <mergeCell ref="K56:Q57"/>
    <mergeCell ref="R56:T57"/>
    <mergeCell ref="U56:V57"/>
    <mergeCell ref="AT52:AV53"/>
    <mergeCell ref="AE53:AJ53"/>
    <mergeCell ref="AN53:AP53"/>
    <mergeCell ref="AQ53:AS53"/>
    <mergeCell ref="C54:F55"/>
    <mergeCell ref="G54:J55"/>
    <mergeCell ref="K54:Q55"/>
    <mergeCell ref="R54:T55"/>
    <mergeCell ref="U54:V55"/>
    <mergeCell ref="W54:X55"/>
    <mergeCell ref="W52:X53"/>
    <mergeCell ref="Y52:AD53"/>
    <mergeCell ref="AE52:AJ52"/>
    <mergeCell ref="AK52:AM55"/>
    <mergeCell ref="AN52:AP52"/>
    <mergeCell ref="AQ52:AS52"/>
    <mergeCell ref="Y54:AD55"/>
    <mergeCell ref="AE54:AJ54"/>
    <mergeCell ref="A52:B55"/>
    <mergeCell ref="C52:F53"/>
    <mergeCell ref="G52:J53"/>
    <mergeCell ref="K52:Q53"/>
    <mergeCell ref="R52:T53"/>
    <mergeCell ref="U52:V53"/>
    <mergeCell ref="A48:B51"/>
    <mergeCell ref="C48:F49"/>
    <mergeCell ref="G48:J49"/>
    <mergeCell ref="K48:Q49"/>
    <mergeCell ref="R48:T49"/>
    <mergeCell ref="U48:V49"/>
    <mergeCell ref="C50:F51"/>
    <mergeCell ref="G50:J51"/>
    <mergeCell ref="K50:Q51"/>
    <mergeCell ref="R50:T51"/>
    <mergeCell ref="U50:V51"/>
    <mergeCell ref="W50:X51"/>
    <mergeCell ref="W48:X49"/>
    <mergeCell ref="Y48:AD49"/>
    <mergeCell ref="AE48:AJ48"/>
    <mergeCell ref="AK48:AM51"/>
    <mergeCell ref="AN48:AP48"/>
    <mergeCell ref="AN50:AP50"/>
    <mergeCell ref="AE51:AJ51"/>
    <mergeCell ref="AN51:AP51"/>
    <mergeCell ref="AE49:AJ49"/>
    <mergeCell ref="AN49:AP49"/>
    <mergeCell ref="AN42:AP42"/>
    <mergeCell ref="AQ42:AS42"/>
    <mergeCell ref="AT42:AV43"/>
    <mergeCell ref="AE43:AJ43"/>
    <mergeCell ref="AN43:AP43"/>
    <mergeCell ref="AQ43:AS43"/>
    <mergeCell ref="AQ48:AS48"/>
    <mergeCell ref="Y50:AD51"/>
    <mergeCell ref="AE50:AJ50"/>
    <mergeCell ref="AE44:AJ44"/>
    <mergeCell ref="AK44:AM47"/>
    <mergeCell ref="AN44:AP44"/>
    <mergeCell ref="AQ44:AS44"/>
    <mergeCell ref="Y46:AD47"/>
    <mergeCell ref="AE46:AJ46"/>
    <mergeCell ref="AN46:AP46"/>
    <mergeCell ref="AQ46:AS46"/>
    <mergeCell ref="AQ50:AS50"/>
    <mergeCell ref="AT50:AV51"/>
    <mergeCell ref="AQ51:AS51"/>
    <mergeCell ref="AT48:AV49"/>
    <mergeCell ref="AQ49:AS49"/>
    <mergeCell ref="A44:B47"/>
    <mergeCell ref="C44:F45"/>
    <mergeCell ref="G44:J45"/>
    <mergeCell ref="K44:Q45"/>
    <mergeCell ref="R44:T45"/>
    <mergeCell ref="U44:V45"/>
    <mergeCell ref="AT44:AV45"/>
    <mergeCell ref="AE45:AJ45"/>
    <mergeCell ref="AN45:AP45"/>
    <mergeCell ref="AQ45:AS45"/>
    <mergeCell ref="C46:F47"/>
    <mergeCell ref="G46:J47"/>
    <mergeCell ref="K46:Q47"/>
    <mergeCell ref="R46:T47"/>
    <mergeCell ref="U46:V47"/>
    <mergeCell ref="W46:X47"/>
    <mergeCell ref="W44:X45"/>
    <mergeCell ref="Y44:AD45"/>
    <mergeCell ref="AT46:AV47"/>
    <mergeCell ref="AE47:AJ47"/>
    <mergeCell ref="AN47:AP47"/>
    <mergeCell ref="AQ47:AS47"/>
    <mergeCell ref="A40:B43"/>
    <mergeCell ref="C40:F41"/>
    <mergeCell ref="G40:J41"/>
    <mergeCell ref="K40:Q41"/>
    <mergeCell ref="R40:T41"/>
    <mergeCell ref="U40:V41"/>
    <mergeCell ref="AT40:AV41"/>
    <mergeCell ref="AE41:AJ41"/>
    <mergeCell ref="AN41:AP41"/>
    <mergeCell ref="AQ41:AS41"/>
    <mergeCell ref="C42:F43"/>
    <mergeCell ref="G42:J43"/>
    <mergeCell ref="K42:Q43"/>
    <mergeCell ref="R42:T43"/>
    <mergeCell ref="U42:V43"/>
    <mergeCell ref="W42:X43"/>
    <mergeCell ref="W40:X41"/>
    <mergeCell ref="Y40:AD41"/>
    <mergeCell ref="AE40:AJ40"/>
    <mergeCell ref="AK40:AM43"/>
    <mergeCell ref="AN40:AP40"/>
    <mergeCell ref="AQ40:AS40"/>
    <mergeCell ref="Y42:AD43"/>
    <mergeCell ref="AE42:AJ42"/>
    <mergeCell ref="AE36:AJ36"/>
    <mergeCell ref="AK36:AM39"/>
    <mergeCell ref="AN36:AP36"/>
    <mergeCell ref="AQ36:AS36"/>
    <mergeCell ref="Y38:AD39"/>
    <mergeCell ref="AE38:AJ38"/>
    <mergeCell ref="AN38:AP38"/>
    <mergeCell ref="AQ38:AS38"/>
    <mergeCell ref="AT38:AV39"/>
    <mergeCell ref="AE39:AJ39"/>
    <mergeCell ref="AN39:AP39"/>
    <mergeCell ref="AQ39:AS39"/>
    <mergeCell ref="AN34:AP34"/>
    <mergeCell ref="AQ34:AS34"/>
    <mergeCell ref="AT34:AV35"/>
    <mergeCell ref="AE35:AJ35"/>
    <mergeCell ref="AN35:AP35"/>
    <mergeCell ref="AQ35:AS35"/>
    <mergeCell ref="A36:B39"/>
    <mergeCell ref="C36:F37"/>
    <mergeCell ref="G36:J37"/>
    <mergeCell ref="K36:Q37"/>
    <mergeCell ref="R36:T37"/>
    <mergeCell ref="U36:V37"/>
    <mergeCell ref="AT36:AV37"/>
    <mergeCell ref="AE37:AJ37"/>
    <mergeCell ref="AN37:AP37"/>
    <mergeCell ref="AQ37:AS37"/>
    <mergeCell ref="C38:F39"/>
    <mergeCell ref="G38:J39"/>
    <mergeCell ref="K38:Q39"/>
    <mergeCell ref="R38:T39"/>
    <mergeCell ref="U38:V39"/>
    <mergeCell ref="W38:X39"/>
    <mergeCell ref="W36:X37"/>
    <mergeCell ref="Y36:AD37"/>
    <mergeCell ref="A32:B35"/>
    <mergeCell ref="C32:F33"/>
    <mergeCell ref="G32:J33"/>
    <mergeCell ref="K32:Q33"/>
    <mergeCell ref="R32:T33"/>
    <mergeCell ref="U32:V33"/>
    <mergeCell ref="AT32:AV33"/>
    <mergeCell ref="AE33:AJ33"/>
    <mergeCell ref="AN33:AP33"/>
    <mergeCell ref="AQ33:AS33"/>
    <mergeCell ref="C34:F35"/>
    <mergeCell ref="G34:J35"/>
    <mergeCell ref="K34:Q35"/>
    <mergeCell ref="R34:T35"/>
    <mergeCell ref="U34:V35"/>
    <mergeCell ref="W34:X35"/>
    <mergeCell ref="W32:X33"/>
    <mergeCell ref="Y32:AD33"/>
    <mergeCell ref="AE32:AJ32"/>
    <mergeCell ref="AK32:AM35"/>
    <mergeCell ref="AN32:AP32"/>
    <mergeCell ref="AQ32:AS32"/>
    <mergeCell ref="Y34:AD35"/>
    <mergeCell ref="AE34:AJ34"/>
    <mergeCell ref="AE28:AJ28"/>
    <mergeCell ref="AK28:AM31"/>
    <mergeCell ref="AN28:AP28"/>
    <mergeCell ref="AQ28:AS28"/>
    <mergeCell ref="Y30:AD31"/>
    <mergeCell ref="AE30:AJ30"/>
    <mergeCell ref="AN30:AP30"/>
    <mergeCell ref="AQ30:AS30"/>
    <mergeCell ref="AT30:AV31"/>
    <mergeCell ref="AE31:AJ31"/>
    <mergeCell ref="AN31:AP31"/>
    <mergeCell ref="AQ31:AS31"/>
    <mergeCell ref="AT26:AV27"/>
    <mergeCell ref="AE27:AJ27"/>
    <mergeCell ref="AN27:AP27"/>
    <mergeCell ref="AQ27:AS27"/>
    <mergeCell ref="A28:B31"/>
    <mergeCell ref="C28:F29"/>
    <mergeCell ref="G28:J29"/>
    <mergeCell ref="K28:Q29"/>
    <mergeCell ref="R28:T29"/>
    <mergeCell ref="U28:V29"/>
    <mergeCell ref="A24:B27"/>
    <mergeCell ref="U24:V25"/>
    <mergeCell ref="AT28:AV29"/>
    <mergeCell ref="AE29:AJ29"/>
    <mergeCell ref="AN29:AP29"/>
    <mergeCell ref="AQ29:AS29"/>
    <mergeCell ref="C30:F31"/>
    <mergeCell ref="G30:J31"/>
    <mergeCell ref="K30:Q31"/>
    <mergeCell ref="R30:T31"/>
    <mergeCell ref="U30:V31"/>
    <mergeCell ref="W30:X31"/>
    <mergeCell ref="W28:X29"/>
    <mergeCell ref="Y28:AD29"/>
    <mergeCell ref="AT24:AV25"/>
    <mergeCell ref="AE25:AJ25"/>
    <mergeCell ref="AN25:AP25"/>
    <mergeCell ref="AQ25:AS25"/>
    <mergeCell ref="C26:F27"/>
    <mergeCell ref="G26:J27"/>
    <mergeCell ref="K26:Q27"/>
    <mergeCell ref="R26:T27"/>
    <mergeCell ref="U26:V27"/>
    <mergeCell ref="W26:X27"/>
    <mergeCell ref="W24:X25"/>
    <mergeCell ref="Y24:AD25"/>
    <mergeCell ref="AE24:AJ24"/>
    <mergeCell ref="AK24:AM27"/>
    <mergeCell ref="AN24:AP24"/>
    <mergeCell ref="AQ24:AS24"/>
    <mergeCell ref="Y26:AD27"/>
    <mergeCell ref="AE26:AJ26"/>
    <mergeCell ref="AN26:AP26"/>
    <mergeCell ref="AQ26:AS26"/>
    <mergeCell ref="C24:F25"/>
    <mergeCell ref="G24:J25"/>
    <mergeCell ref="K24:Q25"/>
    <mergeCell ref="R24:T25"/>
    <mergeCell ref="AQ20:AS20"/>
    <mergeCell ref="AN22:AP22"/>
    <mergeCell ref="AQ22:AS22"/>
    <mergeCell ref="AT22:AV23"/>
    <mergeCell ref="AT20:AV21"/>
    <mergeCell ref="K20:Q21"/>
    <mergeCell ref="R20:T21"/>
    <mergeCell ref="R22:T23"/>
    <mergeCell ref="U22:V23"/>
    <mergeCell ref="U20:V21"/>
    <mergeCell ref="AE22:AJ22"/>
    <mergeCell ref="AE20:AJ20"/>
    <mergeCell ref="AQ21:AS21"/>
    <mergeCell ref="AE23:AJ23"/>
    <mergeCell ref="AN23:AP23"/>
    <mergeCell ref="AQ23:AS23"/>
    <mergeCell ref="AE21:AJ21"/>
    <mergeCell ref="AN21:AP21"/>
    <mergeCell ref="AK20:AM23"/>
    <mergeCell ref="AN20:AP20"/>
    <mergeCell ref="A20:B23"/>
    <mergeCell ref="Y20:AD21"/>
    <mergeCell ref="Y22:AD23"/>
    <mergeCell ref="W20:X21"/>
    <mergeCell ref="W22:X23"/>
    <mergeCell ref="C22:F23"/>
    <mergeCell ref="C20:F21"/>
    <mergeCell ref="G22:J23"/>
    <mergeCell ref="G20:J21"/>
    <mergeCell ref="K22:Q23"/>
    <mergeCell ref="AT16:AV19"/>
    <mergeCell ref="AE18:AJ19"/>
    <mergeCell ref="AN18:AP19"/>
    <mergeCell ref="AQ18:AS18"/>
    <mergeCell ref="AQ19:AS19"/>
    <mergeCell ref="W16:X19"/>
    <mergeCell ref="Y16:AD19"/>
    <mergeCell ref="AE16:AJ17"/>
    <mergeCell ref="AK16:AM19"/>
    <mergeCell ref="AN16:AP17"/>
    <mergeCell ref="AQ16:AS17"/>
    <mergeCell ref="A16:B19"/>
    <mergeCell ref="C16:F19"/>
    <mergeCell ref="G16:J19"/>
    <mergeCell ref="K16:Q19"/>
    <mergeCell ref="R16:T19"/>
    <mergeCell ref="U16:V19"/>
    <mergeCell ref="AN11:AP11"/>
    <mergeCell ref="AQ11:AS11"/>
    <mergeCell ref="AH14:AM14"/>
    <mergeCell ref="AN14:AP14"/>
    <mergeCell ref="AQ14:AS14"/>
    <mergeCell ref="AQ13:AS13"/>
    <mergeCell ref="AT11:AV12"/>
    <mergeCell ref="AT13:AV14"/>
    <mergeCell ref="A11:E14"/>
    <mergeCell ref="F11:L14"/>
    <mergeCell ref="M11:AA14"/>
    <mergeCell ref="AH11:AM11"/>
    <mergeCell ref="AB11:AD12"/>
    <mergeCell ref="AB13:AD14"/>
    <mergeCell ref="AE11:AG12"/>
    <mergeCell ref="AE13:AG14"/>
    <mergeCell ref="B3:C5"/>
    <mergeCell ref="D3:F5"/>
    <mergeCell ref="G3:G5"/>
    <mergeCell ref="I3:AO4"/>
    <mergeCell ref="AQ3:AR5"/>
    <mergeCell ref="AS3:AU5"/>
    <mergeCell ref="I5:AO5"/>
    <mergeCell ref="AN8:AV8"/>
    <mergeCell ref="AN9:AP9"/>
    <mergeCell ref="AQ9:AS9"/>
    <mergeCell ref="AT9:AV10"/>
    <mergeCell ref="AH10:AM10"/>
    <mergeCell ref="AN10:AP10"/>
    <mergeCell ref="AQ10:AS10"/>
    <mergeCell ref="A8:E10"/>
    <mergeCell ref="F8:L10"/>
    <mergeCell ref="M8:AA10"/>
    <mergeCell ref="AB8:AD10"/>
    <mergeCell ref="AE8:AG10"/>
    <mergeCell ref="AH8:AM9"/>
  </mergeCells>
  <phoneticPr fontId="2" type="noConversion"/>
  <printOptions horizontalCentered="1" verticalCentered="1"/>
  <pageMargins left="0.35433070866141736" right="0.35433070866141736" top="0.47244094488188981" bottom="0.39370078740157483" header="0.31496062992125984" footer="0.31496062992125984"/>
  <pageSetup paperSize="9" orientation="portrait" verticalDpi="0"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7030A0"/>
  </sheetPr>
  <dimension ref="A1:CA64"/>
  <sheetViews>
    <sheetView showGridLines="0" zoomScale="130" zoomScaleNormal="130" workbookViewId="0">
      <selection activeCell="D4" sqref="D4:E6"/>
    </sheetView>
  </sheetViews>
  <sheetFormatPr defaultColWidth="2.375" defaultRowHeight="13.5" x14ac:dyDescent="0.15"/>
  <cols>
    <col min="29" max="29" width="2.125" customWidth="1"/>
    <col min="30" max="30" width="0.875" customWidth="1"/>
    <col min="31" max="31" width="2.125" customWidth="1"/>
    <col min="32" max="32" width="0.875" customWidth="1"/>
    <col min="33" max="33" width="2.125" customWidth="1"/>
    <col min="35" max="35" width="2.125" customWidth="1"/>
    <col min="39" max="39" width="11.875" customWidth="1"/>
    <col min="40" max="40" width="14.75" customWidth="1"/>
    <col min="42" max="44" width="7.625" customWidth="1"/>
  </cols>
  <sheetData>
    <row r="1" spans="1:42" s="2" customFormat="1" ht="12" x14ac:dyDescent="0.15">
      <c r="A1" s="26" t="s">
        <v>119</v>
      </c>
      <c r="AM1" s="2" t="s">
        <v>403</v>
      </c>
    </row>
    <row r="2" spans="1:42" s="2" customFormat="1" ht="12" x14ac:dyDescent="0.15">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10"/>
      <c r="AM2" s="2" t="s">
        <v>406</v>
      </c>
    </row>
    <row r="3" spans="1:42" s="2" customFormat="1" ht="10.5" customHeight="1" x14ac:dyDescent="0.15">
      <c r="A3" s="13"/>
      <c r="B3" s="5"/>
      <c r="C3" s="5"/>
      <c r="D3" s="5"/>
      <c r="E3" s="5"/>
      <c r="F3" s="5"/>
      <c r="G3" s="5"/>
      <c r="H3" s="5"/>
      <c r="I3" s="5"/>
      <c r="J3" s="5"/>
      <c r="K3" s="5"/>
      <c r="L3" s="5"/>
      <c r="M3" s="5"/>
      <c r="N3" s="5"/>
      <c r="O3" s="5"/>
      <c r="P3" s="5"/>
      <c r="Q3" s="5"/>
      <c r="R3" s="5"/>
      <c r="S3" s="5"/>
      <c r="T3" s="5"/>
      <c r="U3" s="5"/>
      <c r="V3" s="5"/>
      <c r="W3" s="5"/>
      <c r="X3" s="5"/>
      <c r="Y3" s="5"/>
      <c r="Z3" s="5"/>
      <c r="AA3" s="5"/>
      <c r="AB3" s="35"/>
      <c r="AC3" s="35"/>
      <c r="AD3" s="35"/>
      <c r="AE3" s="35"/>
      <c r="AF3" s="35"/>
      <c r="AG3" s="36"/>
      <c r="AH3" s="36"/>
      <c r="AI3" s="36"/>
      <c r="AJ3" s="36"/>
      <c r="AK3" s="14"/>
    </row>
    <row r="4" spans="1:42" s="2" customFormat="1" ht="15" customHeight="1" x14ac:dyDescent="0.15">
      <c r="A4" s="13"/>
      <c r="B4" s="423" t="s">
        <v>93</v>
      </c>
      <c r="C4" s="415"/>
      <c r="D4" s="781">
        <v>2020</v>
      </c>
      <c r="E4" s="782"/>
      <c r="F4" s="415" t="s">
        <v>88</v>
      </c>
      <c r="G4" s="6"/>
      <c r="H4" s="5"/>
      <c r="I4" s="23" t="s">
        <v>113</v>
      </c>
      <c r="J4" s="5"/>
      <c r="K4" s="15" t="s">
        <v>120</v>
      </c>
      <c r="L4" s="5"/>
      <c r="M4" s="5"/>
      <c r="N4" s="5"/>
      <c r="O4" s="5"/>
      <c r="P4" s="5"/>
      <c r="Q4" s="5"/>
      <c r="R4" s="5"/>
      <c r="S4" s="5"/>
      <c r="T4" s="5"/>
      <c r="U4" s="5"/>
      <c r="V4" s="5"/>
      <c r="W4" s="5"/>
      <c r="X4" s="5"/>
      <c r="Y4" s="5"/>
      <c r="Z4" s="5"/>
      <c r="AA4" s="5"/>
      <c r="AB4" s="830" t="s">
        <v>127</v>
      </c>
      <c r="AC4" s="831"/>
      <c r="AD4" s="831"/>
      <c r="AE4" s="831"/>
      <c r="AF4" s="831"/>
      <c r="AG4" s="831"/>
      <c r="AH4" s="831"/>
      <c r="AI4" s="831"/>
      <c r="AJ4" s="832"/>
      <c r="AK4" s="14"/>
      <c r="AM4" s="2" t="s">
        <v>404</v>
      </c>
    </row>
    <row r="5" spans="1:42" s="2" customFormat="1" ht="3" customHeight="1" x14ac:dyDescent="0.15">
      <c r="A5" s="13"/>
      <c r="B5" s="424"/>
      <c r="C5" s="416"/>
      <c r="D5" s="783"/>
      <c r="E5" s="784"/>
      <c r="F5" s="416"/>
      <c r="G5" s="6"/>
      <c r="H5" s="5"/>
      <c r="I5" s="5"/>
      <c r="J5" s="5"/>
      <c r="K5" s="5"/>
      <c r="L5" s="5"/>
      <c r="M5" s="5"/>
      <c r="N5" s="5"/>
      <c r="O5" s="5"/>
      <c r="P5" s="5"/>
      <c r="Q5" s="5"/>
      <c r="R5" s="5"/>
      <c r="S5" s="5"/>
      <c r="T5" s="5"/>
      <c r="U5" s="5"/>
      <c r="V5" s="5"/>
      <c r="W5" s="5"/>
      <c r="X5" s="5"/>
      <c r="Y5" s="5"/>
      <c r="Z5" s="5"/>
      <c r="AA5" s="5"/>
      <c r="AB5" s="842" t="s">
        <v>243</v>
      </c>
      <c r="AC5" s="843"/>
      <c r="AD5" s="843"/>
      <c r="AE5" s="843"/>
      <c r="AF5" s="844"/>
      <c r="AG5" s="833" t="s">
        <v>128</v>
      </c>
      <c r="AH5" s="834"/>
      <c r="AI5" s="834"/>
      <c r="AJ5" s="835"/>
      <c r="AK5" s="14"/>
    </row>
    <row r="6" spans="1:42" s="2" customFormat="1" ht="15.75" customHeight="1" x14ac:dyDescent="0.15">
      <c r="A6" s="13"/>
      <c r="B6" s="425"/>
      <c r="C6" s="417"/>
      <c r="D6" s="785"/>
      <c r="E6" s="786"/>
      <c r="F6" s="417"/>
      <c r="G6" s="6"/>
      <c r="H6" s="5"/>
      <c r="I6" s="23" t="s">
        <v>113</v>
      </c>
      <c r="J6" s="5"/>
      <c r="K6" s="15" t="s">
        <v>121</v>
      </c>
      <c r="L6" s="5"/>
      <c r="M6" s="5"/>
      <c r="N6" s="5"/>
      <c r="O6" s="5"/>
      <c r="P6" s="5"/>
      <c r="Q6" s="5"/>
      <c r="R6" s="5"/>
      <c r="S6" s="5"/>
      <c r="T6" s="5"/>
      <c r="U6" s="5"/>
      <c r="V6" s="5"/>
      <c r="W6" s="5"/>
      <c r="X6" s="5"/>
      <c r="Y6" s="5"/>
      <c r="Z6" s="5"/>
      <c r="AA6" s="5"/>
      <c r="AB6" s="845"/>
      <c r="AC6" s="846"/>
      <c r="AD6" s="846"/>
      <c r="AE6" s="846"/>
      <c r="AF6" s="847"/>
      <c r="AG6" s="836"/>
      <c r="AH6" s="837"/>
      <c r="AI6" s="837"/>
      <c r="AJ6" s="838"/>
      <c r="AK6" s="14"/>
      <c r="AM6" s="2" t="s">
        <v>405</v>
      </c>
    </row>
    <row r="7" spans="1:42" s="2" customFormat="1" ht="7.5" customHeight="1" x14ac:dyDescent="0.15">
      <c r="A7" s="13"/>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14"/>
    </row>
    <row r="8" spans="1:42" s="2" customFormat="1" ht="13.5" customHeight="1" x14ac:dyDescent="0.15">
      <c r="A8" s="13"/>
      <c r="B8" s="5"/>
      <c r="C8" s="5"/>
      <c r="D8" s="5"/>
      <c r="E8" s="5"/>
      <c r="F8" s="5"/>
      <c r="G8" s="5"/>
      <c r="H8" s="5"/>
      <c r="I8" s="5"/>
      <c r="J8" s="5"/>
      <c r="K8" s="34" t="s">
        <v>122</v>
      </c>
      <c r="L8" s="23" t="s">
        <v>124</v>
      </c>
      <c r="M8" s="33" t="s">
        <v>123</v>
      </c>
      <c r="N8" s="33"/>
      <c r="O8" s="33"/>
      <c r="P8" s="33"/>
      <c r="Q8" s="33"/>
      <c r="R8" s="33"/>
      <c r="S8" s="23" t="s">
        <v>124</v>
      </c>
      <c r="T8" s="33" t="s">
        <v>125</v>
      </c>
      <c r="U8" s="33"/>
      <c r="V8" s="33"/>
      <c r="W8" s="33"/>
      <c r="X8" s="33"/>
      <c r="Y8" s="33" t="s">
        <v>126</v>
      </c>
      <c r="Z8" s="5"/>
      <c r="AA8" s="5"/>
      <c r="AB8" s="5"/>
      <c r="AC8" s="5"/>
      <c r="AD8" s="5"/>
      <c r="AE8" s="5"/>
      <c r="AF8" s="5"/>
      <c r="AG8" s="5"/>
      <c r="AH8" s="5"/>
      <c r="AI8" s="5"/>
      <c r="AJ8" s="5"/>
      <c r="AK8" s="14"/>
      <c r="AM8" s="124" t="s">
        <v>407</v>
      </c>
      <c r="AN8" s="124" t="s">
        <v>408</v>
      </c>
    </row>
    <row r="9" spans="1:42" s="2" customFormat="1" ht="7.5" customHeight="1" x14ac:dyDescent="0.15">
      <c r="A9" s="13"/>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14"/>
      <c r="AM9" s="125"/>
      <c r="AN9" s="125"/>
    </row>
    <row r="10" spans="1:42" s="2" customFormat="1" ht="18" customHeight="1" x14ac:dyDescent="0.15">
      <c r="A10" s="438" t="s">
        <v>78</v>
      </c>
      <c r="B10" s="439"/>
      <c r="C10" s="440"/>
      <c r="D10" s="24" t="s">
        <v>79</v>
      </c>
      <c r="E10" s="408" t="s">
        <v>115</v>
      </c>
      <c r="F10" s="408"/>
      <c r="G10" s="408"/>
      <c r="H10" s="408"/>
      <c r="I10" s="409"/>
      <c r="J10" s="450"/>
      <c r="K10" s="451"/>
      <c r="L10" s="451"/>
      <c r="M10" s="451"/>
      <c r="N10" s="451"/>
      <c r="O10" s="452"/>
      <c r="P10" s="24" t="s">
        <v>82</v>
      </c>
      <c r="Q10" s="429" t="s">
        <v>83</v>
      </c>
      <c r="R10" s="429"/>
      <c r="S10" s="429"/>
      <c r="T10" s="429"/>
      <c r="U10" s="430"/>
      <c r="V10" s="434"/>
      <c r="W10" s="434"/>
      <c r="X10" s="434"/>
      <c r="Y10" s="434"/>
      <c r="Z10" s="434"/>
      <c r="AA10" s="434"/>
      <c r="AB10" s="24" t="s">
        <v>86</v>
      </c>
      <c r="AC10" s="436" t="s">
        <v>87</v>
      </c>
      <c r="AD10" s="436"/>
      <c r="AE10" s="437"/>
      <c r="AF10" s="437"/>
      <c r="AG10" s="437"/>
      <c r="AH10" s="434"/>
      <c r="AI10" s="434"/>
      <c r="AJ10" s="434"/>
      <c r="AK10" s="435"/>
      <c r="AM10" s="125" t="e">
        <f>IF(10-MOD(MID(J10,1,1)*1+MID(J10,2,1)*3+MID(J10,3,1)*7+MID(J10,4,1)*1+MID(J10,5,1)*3+MID(J10,6,1)*7+MID(J10,7,1)*1+MID(J10,8,1)*3+INT((MID(J10,9,1)*5)/10)+MOD(MID(J10,9,1)*5,10),10)=10,0,10-MOD(MID(J10,1,1)*1+MID(J10,2,1)*3+MID(J10,3,1)*7+MID(J10,4,1)*1+MID(J10,5,1)*3+MID(J10,6,1)*7+MID(J10,7,1)*1+MID(J10,8,1)*3+INT((MID(J10,9,1)*5)/10)+MOD(MID(J10,9,1)*5,10),10))</f>
        <v>#VALUE!</v>
      </c>
      <c r="AN10" s="125" t="e">
        <f>IF(INT(MID(J10,10,1))=AM10,"OK","사업자오류")</f>
        <v>#VALUE!</v>
      </c>
    </row>
    <row r="11" spans="1:42" s="2" customFormat="1" ht="18" customHeight="1" x14ac:dyDescent="0.15">
      <c r="A11" s="373"/>
      <c r="B11" s="374"/>
      <c r="C11" s="375"/>
      <c r="D11" s="24" t="s">
        <v>80</v>
      </c>
      <c r="E11" s="448" t="s">
        <v>81</v>
      </c>
      <c r="F11" s="448"/>
      <c r="G11" s="448"/>
      <c r="H11" s="448"/>
      <c r="I11" s="449"/>
      <c r="J11" s="426"/>
      <c r="K11" s="427"/>
      <c r="L11" s="427"/>
      <c r="M11" s="427"/>
      <c r="N11" s="427"/>
      <c r="O11" s="428"/>
      <c r="P11" s="24" t="s">
        <v>84</v>
      </c>
      <c r="Q11" s="429" t="s">
        <v>85</v>
      </c>
      <c r="R11" s="429"/>
      <c r="S11" s="429"/>
      <c r="T11" s="429"/>
      <c r="U11" s="430"/>
      <c r="V11" s="431"/>
      <c r="W11" s="432"/>
      <c r="X11" s="432"/>
      <c r="Y11" s="432"/>
      <c r="Z11" s="432"/>
      <c r="AA11" s="432"/>
      <c r="AB11" s="432"/>
      <c r="AC11" s="432"/>
      <c r="AD11" s="432"/>
      <c r="AE11" s="432"/>
      <c r="AF11" s="432"/>
      <c r="AG11" s="432"/>
      <c r="AH11" s="432"/>
      <c r="AI11" s="432"/>
      <c r="AJ11" s="432"/>
      <c r="AK11" s="433"/>
      <c r="AM11" s="125" t="e">
        <f>MOD(11-MOD(MID(J11,1,1)*2+MID(J11,2,1)*3+MID(J11,3,1)*4+MID(J11,4,1)*5+MID(J11,5,1)*6+MID(J11,6,1)*7+MID(J11,7,1)*8+MID(J11,8,1)*9+MID(J11,9,1)*2+MID(J11,10,1)*3+MID(J11,11,1)*4+MID(J11,12,1)*5,11),10)</f>
        <v>#VALUE!</v>
      </c>
      <c r="AN11" s="125" t="e">
        <f>IF(INT(MID(J11,13,1))=AM11,"OK","주민오류")</f>
        <v>#VALUE!</v>
      </c>
    </row>
    <row r="12" spans="1:42" s="2" customFormat="1" ht="18" customHeight="1" x14ac:dyDescent="0.15">
      <c r="A12" s="445" t="s">
        <v>66</v>
      </c>
      <c r="B12" s="446"/>
      <c r="C12" s="447"/>
      <c r="D12" s="24" t="s">
        <v>67</v>
      </c>
      <c r="E12" s="441" t="s">
        <v>73</v>
      </c>
      <c r="F12" s="441"/>
      <c r="G12" s="441"/>
      <c r="H12" s="441"/>
      <c r="I12" s="442"/>
      <c r="J12" s="827"/>
      <c r="K12" s="828"/>
      <c r="L12" s="828"/>
      <c r="M12" s="828"/>
      <c r="N12" s="828"/>
      <c r="O12" s="828"/>
      <c r="P12" s="25" t="s">
        <v>77</v>
      </c>
      <c r="Q12" s="820" t="s">
        <v>129</v>
      </c>
      <c r="R12" s="820"/>
      <c r="S12" s="820"/>
      <c r="T12" s="820"/>
      <c r="U12" s="821"/>
      <c r="V12" s="839"/>
      <c r="W12" s="840"/>
      <c r="X12" s="840"/>
      <c r="Y12" s="840"/>
      <c r="Z12" s="840"/>
      <c r="AA12" s="840"/>
      <c r="AB12" s="840"/>
      <c r="AC12" s="840"/>
      <c r="AD12" s="840"/>
      <c r="AE12" s="840"/>
      <c r="AF12" s="840"/>
      <c r="AG12" s="840"/>
      <c r="AH12" s="840"/>
      <c r="AI12" s="840"/>
      <c r="AJ12" s="840"/>
      <c r="AK12" s="841"/>
      <c r="AM12" s="125" t="e">
        <f>MOD(11-MOD(MID(V12,1,1)*2+MID(V12,2,1)*3+MID(V12,3,1)*4+MID(V12,4,1)*5+MID(V12,5,1)*6+MID(V12,6,1)*7+MID(V12,7,1)*8+MID(V12,8,1)*9+MID(V12,9,1)*2+MID(V12,10,1)*3+MID(V12,11,1)*4+MID(V12,12,1)*5,11),10)</f>
        <v>#VALUE!</v>
      </c>
      <c r="AN12" s="125" t="e">
        <f>IF(INT(MID(V12,13,1))=AM12,"OK","주민오류")</f>
        <v>#VALUE!</v>
      </c>
    </row>
    <row r="13" spans="1:42" s="2" customFormat="1" ht="18" customHeight="1" x14ac:dyDescent="0.15">
      <c r="A13" s="373"/>
      <c r="B13" s="374"/>
      <c r="C13" s="375"/>
      <c r="D13" s="24" t="s">
        <v>68</v>
      </c>
      <c r="E13" s="441" t="s">
        <v>74</v>
      </c>
      <c r="F13" s="441"/>
      <c r="G13" s="441"/>
      <c r="H13" s="441"/>
      <c r="I13" s="442"/>
      <c r="J13" s="404"/>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6"/>
      <c r="AP13" s="117"/>
    </row>
    <row r="14" spans="1:42" s="37" customFormat="1" ht="3" customHeight="1" x14ac:dyDescent="0.15">
      <c r="A14" s="790" t="s">
        <v>135</v>
      </c>
      <c r="B14" s="791"/>
      <c r="C14" s="791"/>
      <c r="D14" s="792"/>
      <c r="E14" s="56"/>
      <c r="F14" s="39"/>
      <c r="G14" s="39"/>
      <c r="H14" s="39"/>
      <c r="I14" s="39"/>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40"/>
    </row>
    <row r="15" spans="1:42" s="37" customFormat="1" ht="15" customHeight="1" x14ac:dyDescent="0.15">
      <c r="A15" s="793"/>
      <c r="B15" s="794"/>
      <c r="C15" s="794"/>
      <c r="D15" s="795"/>
      <c r="E15" s="57"/>
      <c r="F15" s="66">
        <v>60</v>
      </c>
      <c r="G15" s="49" t="s">
        <v>136</v>
      </c>
      <c r="H15" s="42"/>
      <c r="I15" s="42"/>
      <c r="J15" s="43"/>
      <c r="K15" s="43"/>
      <c r="L15" s="43"/>
      <c r="M15" s="43"/>
      <c r="N15" s="66">
        <v>63</v>
      </c>
      <c r="O15" s="50" t="s">
        <v>131</v>
      </c>
      <c r="P15" s="43"/>
      <c r="Q15" s="66">
        <v>62</v>
      </c>
      <c r="R15" s="50" t="s">
        <v>145</v>
      </c>
      <c r="S15" s="43"/>
      <c r="T15" s="43"/>
      <c r="U15" s="43"/>
      <c r="V15" s="43"/>
      <c r="W15" s="43"/>
      <c r="X15" s="43"/>
      <c r="Y15" s="43"/>
      <c r="Z15" s="43"/>
      <c r="AA15" s="43"/>
      <c r="AB15" s="55" t="s">
        <v>132</v>
      </c>
      <c r="AC15" s="66">
        <v>68</v>
      </c>
      <c r="AD15" s="54"/>
      <c r="AE15" s="66">
        <v>69</v>
      </c>
      <c r="AF15" s="54"/>
      <c r="AG15" s="66">
        <v>71</v>
      </c>
      <c r="AH15" s="41" t="s">
        <v>133</v>
      </c>
      <c r="AI15" s="66">
        <v>76</v>
      </c>
      <c r="AJ15" s="48" t="s">
        <v>130</v>
      </c>
      <c r="AK15" s="53"/>
    </row>
    <row r="16" spans="1:42" s="37" customFormat="1" ht="3" customHeight="1" x14ac:dyDescent="0.15">
      <c r="A16" s="793"/>
      <c r="B16" s="794"/>
      <c r="C16" s="794"/>
      <c r="D16" s="795"/>
      <c r="E16" s="57"/>
      <c r="F16" s="42"/>
      <c r="G16" s="42"/>
      <c r="H16" s="42"/>
      <c r="I16" s="42"/>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4"/>
    </row>
    <row r="17" spans="1:48" s="51" customFormat="1" ht="3" customHeight="1" x14ac:dyDescent="0.15">
      <c r="A17" s="793"/>
      <c r="B17" s="794"/>
      <c r="C17" s="794"/>
      <c r="D17" s="795"/>
      <c r="E17" s="57"/>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2"/>
    </row>
    <row r="18" spans="1:48" s="51" customFormat="1" ht="15" customHeight="1" x14ac:dyDescent="0.15">
      <c r="A18" s="793"/>
      <c r="B18" s="794"/>
      <c r="C18" s="794"/>
      <c r="D18" s="795"/>
      <c r="E18" s="57"/>
      <c r="F18" s="66">
        <v>63</v>
      </c>
      <c r="G18" s="50" t="s">
        <v>137</v>
      </c>
      <c r="H18" s="50"/>
      <c r="I18" s="50"/>
      <c r="J18" s="50"/>
      <c r="K18" s="50"/>
      <c r="L18" s="50"/>
      <c r="M18" s="50"/>
      <c r="N18" s="50"/>
      <c r="O18" s="50"/>
      <c r="P18" s="50"/>
      <c r="Q18" s="50"/>
      <c r="R18" s="50"/>
      <c r="S18" s="50"/>
      <c r="T18" s="50"/>
      <c r="U18" s="66">
        <v>68</v>
      </c>
      <c r="V18" s="50" t="s">
        <v>143</v>
      </c>
      <c r="W18" s="50"/>
      <c r="X18" s="50"/>
      <c r="Y18" s="50"/>
      <c r="Z18" s="50"/>
      <c r="AA18" s="50"/>
      <c r="AB18" s="66">
        <v>69</v>
      </c>
      <c r="AC18" s="50" t="s">
        <v>144</v>
      </c>
      <c r="AD18" s="50"/>
      <c r="AE18" s="50"/>
      <c r="AF18" s="50"/>
      <c r="AG18" s="50"/>
      <c r="AH18" s="50"/>
      <c r="AI18" s="50"/>
      <c r="AJ18" s="50"/>
      <c r="AK18" s="52"/>
    </row>
    <row r="19" spans="1:48" s="51" customFormat="1" ht="3" customHeight="1" x14ac:dyDescent="0.15">
      <c r="A19" s="793"/>
      <c r="B19" s="794"/>
      <c r="C19" s="794"/>
      <c r="D19" s="795"/>
      <c r="E19" s="57"/>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2"/>
    </row>
    <row r="20" spans="1:48" s="51" customFormat="1" ht="3" customHeight="1" x14ac:dyDescent="0.15">
      <c r="A20" s="793"/>
      <c r="B20" s="794"/>
      <c r="C20" s="794"/>
      <c r="D20" s="795"/>
      <c r="E20" s="57"/>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2"/>
    </row>
    <row r="21" spans="1:48" s="51" customFormat="1" ht="15" customHeight="1" x14ac:dyDescent="0.15">
      <c r="A21" s="793"/>
      <c r="B21" s="794"/>
      <c r="C21" s="794"/>
      <c r="D21" s="795"/>
      <c r="E21" s="57"/>
      <c r="F21" s="66">
        <v>71</v>
      </c>
      <c r="G21" s="50" t="s">
        <v>138</v>
      </c>
      <c r="H21" s="50"/>
      <c r="I21" s="50"/>
      <c r="J21" s="50"/>
      <c r="K21" s="50"/>
      <c r="L21" s="66">
        <v>72</v>
      </c>
      <c r="M21" s="50" t="s">
        <v>140</v>
      </c>
      <c r="N21" s="50"/>
      <c r="O21" s="50"/>
      <c r="P21" s="50"/>
      <c r="Q21" s="66">
        <v>73</v>
      </c>
      <c r="R21" s="50" t="s">
        <v>141</v>
      </c>
      <c r="S21" s="50"/>
      <c r="T21" s="50"/>
      <c r="U21" s="50"/>
      <c r="V21" s="66">
        <v>74</v>
      </c>
      <c r="W21" s="50" t="s">
        <v>142</v>
      </c>
      <c r="X21" s="50"/>
      <c r="Y21" s="50"/>
      <c r="Z21" s="50"/>
      <c r="AA21" s="50"/>
      <c r="AB21" s="50"/>
      <c r="AC21" s="50"/>
      <c r="AD21" s="50"/>
      <c r="AE21" s="50"/>
      <c r="AF21" s="50"/>
      <c r="AG21" s="50"/>
      <c r="AH21" s="50"/>
      <c r="AI21" s="50"/>
      <c r="AJ21" s="50"/>
      <c r="AK21" s="52"/>
    </row>
    <row r="22" spans="1:48" s="51" customFormat="1" ht="3" customHeight="1" x14ac:dyDescent="0.15">
      <c r="A22" s="793"/>
      <c r="B22" s="794"/>
      <c r="C22" s="794"/>
      <c r="D22" s="795"/>
      <c r="E22" s="57"/>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2"/>
    </row>
    <row r="23" spans="1:48" s="51" customFormat="1" ht="3" customHeight="1" x14ac:dyDescent="0.15">
      <c r="A23" s="793"/>
      <c r="B23" s="794"/>
      <c r="C23" s="794"/>
      <c r="D23" s="795"/>
      <c r="E23" s="57"/>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2"/>
    </row>
    <row r="24" spans="1:48" s="51" customFormat="1" ht="15" customHeight="1" x14ac:dyDescent="0.15">
      <c r="A24" s="793"/>
      <c r="B24" s="794"/>
      <c r="C24" s="794"/>
      <c r="D24" s="795"/>
      <c r="E24" s="57"/>
      <c r="F24" s="66">
        <v>75</v>
      </c>
      <c r="G24" s="50" t="s">
        <v>134</v>
      </c>
      <c r="H24" s="50"/>
      <c r="I24" s="50"/>
      <c r="J24" s="50"/>
      <c r="K24" s="50"/>
      <c r="L24" s="98">
        <v>76</v>
      </c>
      <c r="M24" s="50" t="s">
        <v>139</v>
      </c>
      <c r="N24" s="50"/>
      <c r="O24" s="50"/>
      <c r="P24" s="50"/>
      <c r="Q24" s="50"/>
      <c r="R24" s="50"/>
      <c r="S24" s="50"/>
      <c r="T24" s="50"/>
      <c r="U24" s="50"/>
      <c r="V24" s="50"/>
      <c r="W24" s="50"/>
      <c r="X24" s="50"/>
      <c r="Y24" s="50"/>
      <c r="Z24" s="50"/>
      <c r="AA24" s="50"/>
      <c r="AB24" s="50"/>
      <c r="AC24" s="50"/>
      <c r="AD24" s="50"/>
      <c r="AE24" s="50"/>
      <c r="AF24" s="50"/>
      <c r="AG24" s="50"/>
      <c r="AH24" s="50"/>
      <c r="AI24" s="50"/>
      <c r="AJ24" s="50"/>
      <c r="AK24" s="52"/>
    </row>
    <row r="25" spans="1:48" s="37" customFormat="1" ht="3" customHeight="1" x14ac:dyDescent="0.15">
      <c r="A25" s="796"/>
      <c r="B25" s="797"/>
      <c r="C25" s="797"/>
      <c r="D25" s="798"/>
      <c r="E25" s="58"/>
      <c r="F25" s="45"/>
      <c r="G25" s="45"/>
      <c r="H25" s="45"/>
      <c r="I25" s="45"/>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7"/>
    </row>
    <row r="26" spans="1:48" s="26" customFormat="1" ht="15" customHeight="1" x14ac:dyDescent="0.15">
      <c r="A26" s="799" t="s">
        <v>146</v>
      </c>
      <c r="B26" s="800"/>
      <c r="C26" s="800"/>
      <c r="D26" s="800"/>
      <c r="E26" s="811" t="s">
        <v>147</v>
      </c>
      <c r="F26" s="800"/>
      <c r="G26" s="829"/>
      <c r="H26" s="824" t="s">
        <v>148</v>
      </c>
      <c r="I26" s="825"/>
      <c r="J26" s="808"/>
      <c r="K26" s="824" t="s">
        <v>149</v>
      </c>
      <c r="L26" s="825"/>
      <c r="M26" s="808"/>
      <c r="N26" s="824" t="s">
        <v>152</v>
      </c>
      <c r="O26" s="825"/>
      <c r="P26" s="808"/>
      <c r="Q26" s="807" t="s">
        <v>150</v>
      </c>
      <c r="R26" s="808"/>
      <c r="S26" s="811" t="s">
        <v>153</v>
      </c>
      <c r="T26" s="800"/>
      <c r="U26" s="800"/>
      <c r="V26" s="800"/>
      <c r="W26" s="800"/>
      <c r="X26" s="800"/>
      <c r="Y26" s="800"/>
      <c r="Z26" s="800"/>
      <c r="AA26" s="800"/>
      <c r="AB26" s="800"/>
      <c r="AC26" s="800"/>
      <c r="AD26" s="800"/>
      <c r="AE26" s="800"/>
      <c r="AF26" s="800"/>
      <c r="AG26" s="800"/>
      <c r="AH26" s="800"/>
      <c r="AI26" s="800"/>
      <c r="AJ26" s="800"/>
      <c r="AK26" s="812"/>
    </row>
    <row r="27" spans="1:48" s="61" customFormat="1" ht="22.5" customHeight="1" x14ac:dyDescent="0.15">
      <c r="A27" s="813" t="s">
        <v>62</v>
      </c>
      <c r="B27" s="814"/>
      <c r="C27" s="59" t="s">
        <v>60</v>
      </c>
      <c r="D27" s="60" t="s">
        <v>61</v>
      </c>
      <c r="E27" s="814" t="s">
        <v>62</v>
      </c>
      <c r="F27" s="814"/>
      <c r="G27" s="59" t="s">
        <v>60</v>
      </c>
      <c r="H27" s="809"/>
      <c r="I27" s="826"/>
      <c r="J27" s="810"/>
      <c r="K27" s="809"/>
      <c r="L27" s="826"/>
      <c r="M27" s="810"/>
      <c r="N27" s="809"/>
      <c r="O27" s="826"/>
      <c r="P27" s="810"/>
      <c r="Q27" s="809"/>
      <c r="R27" s="810"/>
      <c r="S27" s="822" t="s">
        <v>154</v>
      </c>
      <c r="T27" s="814"/>
      <c r="U27" s="814"/>
      <c r="V27" s="822" t="s">
        <v>155</v>
      </c>
      <c r="W27" s="814"/>
      <c r="X27" s="814"/>
      <c r="Y27" s="822" t="s">
        <v>156</v>
      </c>
      <c r="Z27" s="814"/>
      <c r="AA27" s="814"/>
      <c r="AB27" s="848" t="s">
        <v>157</v>
      </c>
      <c r="AC27" s="849"/>
      <c r="AD27" s="850"/>
      <c r="AE27" s="823" t="s">
        <v>158</v>
      </c>
      <c r="AF27" s="800"/>
      <c r="AG27" s="800"/>
      <c r="AH27" s="800"/>
      <c r="AI27" s="800"/>
      <c r="AJ27" s="800"/>
      <c r="AK27" s="812"/>
      <c r="AV27" s="61" t="s">
        <v>386</v>
      </c>
    </row>
    <row r="28" spans="1:48" s="62" customFormat="1" ht="18" customHeight="1" x14ac:dyDescent="0.15">
      <c r="A28" s="801">
        <f>D4</f>
        <v>2020</v>
      </c>
      <c r="B28" s="802"/>
      <c r="C28" s="99">
        <v>1</v>
      </c>
      <c r="D28" s="100">
        <v>30</v>
      </c>
      <c r="E28" s="803">
        <f>A28</f>
        <v>2020</v>
      </c>
      <c r="F28" s="803"/>
      <c r="G28" s="99">
        <f>C28</f>
        <v>1</v>
      </c>
      <c r="H28" s="787">
        <v>250000</v>
      </c>
      <c r="I28" s="788"/>
      <c r="J28" s="789"/>
      <c r="K28" s="804">
        <f>H28*80%</f>
        <v>200000</v>
      </c>
      <c r="L28" s="805"/>
      <c r="M28" s="806"/>
      <c r="N28" s="804">
        <f>H28-K28</f>
        <v>50000</v>
      </c>
      <c r="O28" s="805"/>
      <c r="P28" s="806"/>
      <c r="Q28" s="819">
        <v>0.2</v>
      </c>
      <c r="R28" s="819"/>
      <c r="S28" s="818">
        <f>IF(N28&lt;=50000,0,TRUNC(N28*Q28,-1))</f>
        <v>0</v>
      </c>
      <c r="T28" s="818"/>
      <c r="U28" s="818"/>
      <c r="V28" s="598"/>
      <c r="W28" s="598"/>
      <c r="X28" s="598"/>
      <c r="Y28" s="818">
        <f>S28*10%</f>
        <v>0</v>
      </c>
      <c r="Z28" s="818"/>
      <c r="AA28" s="818"/>
      <c r="AB28" s="598"/>
      <c r="AC28" s="598"/>
      <c r="AD28" s="598"/>
      <c r="AE28" s="815">
        <f>SUM(S28:AD28)</f>
        <v>0</v>
      </c>
      <c r="AF28" s="816"/>
      <c r="AG28" s="816"/>
      <c r="AH28" s="816"/>
      <c r="AI28" s="816"/>
      <c r="AJ28" s="816"/>
      <c r="AK28" s="817"/>
      <c r="AM28" s="12" t="s">
        <v>388</v>
      </c>
    </row>
    <row r="29" spans="1:48" s="62" customFormat="1" ht="18" customHeight="1" x14ac:dyDescent="0.15">
      <c r="A29" s="801"/>
      <c r="B29" s="802"/>
      <c r="C29" s="99"/>
      <c r="D29" s="100"/>
      <c r="E29" s="803"/>
      <c r="F29" s="803"/>
      <c r="G29" s="99"/>
      <c r="H29" s="787">
        <v>250010</v>
      </c>
      <c r="I29" s="788"/>
      <c r="J29" s="789"/>
      <c r="K29" s="804">
        <f t="shared" ref="K29:K40" si="0">H29*80%</f>
        <v>200008</v>
      </c>
      <c r="L29" s="805"/>
      <c r="M29" s="806"/>
      <c r="N29" s="804">
        <f t="shared" ref="N29:N40" si="1">H29-K29</f>
        <v>50002</v>
      </c>
      <c r="O29" s="805"/>
      <c r="P29" s="806"/>
      <c r="Q29" s="819">
        <v>0.2</v>
      </c>
      <c r="R29" s="819"/>
      <c r="S29" s="818">
        <f t="shared" ref="S29:S40" si="2">IF(N29&lt;=50000,0,TRUNC(N29*Q29,-1))</f>
        <v>10000</v>
      </c>
      <c r="T29" s="818"/>
      <c r="U29" s="818"/>
      <c r="V29" s="598"/>
      <c r="W29" s="598"/>
      <c r="X29" s="598"/>
      <c r="Y29" s="818">
        <f t="shared" ref="Y29:Y40" si="3">S29*10%</f>
        <v>1000</v>
      </c>
      <c r="Z29" s="818"/>
      <c r="AA29" s="818"/>
      <c r="AB29" s="598"/>
      <c r="AC29" s="598"/>
      <c r="AD29" s="598"/>
      <c r="AE29" s="815">
        <f t="shared" ref="AE29:AE40" si="4">SUM(S29:AD29)</f>
        <v>11000</v>
      </c>
      <c r="AF29" s="816"/>
      <c r="AG29" s="816"/>
      <c r="AH29" s="816"/>
      <c r="AI29" s="816"/>
      <c r="AJ29" s="816"/>
      <c r="AK29" s="817"/>
      <c r="AM29" s="104" t="s">
        <v>372</v>
      </c>
    </row>
    <row r="30" spans="1:48" s="62" customFormat="1" ht="18" customHeight="1" x14ac:dyDescent="0.15">
      <c r="A30" s="801"/>
      <c r="B30" s="802"/>
      <c r="C30" s="99"/>
      <c r="D30" s="100"/>
      <c r="E30" s="803"/>
      <c r="F30" s="803"/>
      <c r="G30" s="99"/>
      <c r="H30" s="787">
        <v>260000</v>
      </c>
      <c r="I30" s="788"/>
      <c r="J30" s="789"/>
      <c r="K30" s="804">
        <f t="shared" si="0"/>
        <v>208000</v>
      </c>
      <c r="L30" s="805"/>
      <c r="M30" s="806"/>
      <c r="N30" s="804">
        <f t="shared" si="1"/>
        <v>52000</v>
      </c>
      <c r="O30" s="805"/>
      <c r="P30" s="806"/>
      <c r="Q30" s="819">
        <v>0.2</v>
      </c>
      <c r="R30" s="819"/>
      <c r="S30" s="818">
        <f t="shared" si="2"/>
        <v>10400</v>
      </c>
      <c r="T30" s="818"/>
      <c r="U30" s="818"/>
      <c r="V30" s="598"/>
      <c r="W30" s="598"/>
      <c r="X30" s="598"/>
      <c r="Y30" s="818">
        <f t="shared" si="3"/>
        <v>1040</v>
      </c>
      <c r="Z30" s="818"/>
      <c r="AA30" s="818"/>
      <c r="AB30" s="598"/>
      <c r="AC30" s="598"/>
      <c r="AD30" s="598"/>
      <c r="AE30" s="815">
        <f t="shared" si="4"/>
        <v>11440</v>
      </c>
      <c r="AF30" s="816"/>
      <c r="AG30" s="816"/>
      <c r="AH30" s="816"/>
      <c r="AI30" s="816"/>
      <c r="AJ30" s="816"/>
      <c r="AK30" s="817"/>
      <c r="AM30" s="104" t="s">
        <v>373</v>
      </c>
    </row>
    <row r="31" spans="1:48" s="62" customFormat="1" ht="18" customHeight="1" x14ac:dyDescent="0.15">
      <c r="A31" s="801"/>
      <c r="B31" s="802"/>
      <c r="C31" s="99"/>
      <c r="D31" s="100"/>
      <c r="E31" s="803"/>
      <c r="F31" s="803"/>
      <c r="G31" s="99"/>
      <c r="H31" s="787"/>
      <c r="I31" s="788"/>
      <c r="J31" s="789"/>
      <c r="K31" s="804">
        <f t="shared" si="0"/>
        <v>0</v>
      </c>
      <c r="L31" s="805"/>
      <c r="M31" s="806"/>
      <c r="N31" s="804">
        <f t="shared" si="1"/>
        <v>0</v>
      </c>
      <c r="O31" s="805"/>
      <c r="P31" s="806"/>
      <c r="Q31" s="819">
        <v>0.2</v>
      </c>
      <c r="R31" s="819"/>
      <c r="S31" s="818">
        <f t="shared" si="2"/>
        <v>0</v>
      </c>
      <c r="T31" s="818"/>
      <c r="U31" s="818"/>
      <c r="V31" s="598"/>
      <c r="W31" s="598"/>
      <c r="X31" s="598"/>
      <c r="Y31" s="818">
        <f t="shared" si="3"/>
        <v>0</v>
      </c>
      <c r="Z31" s="818"/>
      <c r="AA31" s="818"/>
      <c r="AB31" s="598"/>
      <c r="AC31" s="598"/>
      <c r="AD31" s="598"/>
      <c r="AE31" s="815">
        <f t="shared" si="4"/>
        <v>0</v>
      </c>
      <c r="AF31" s="816"/>
      <c r="AG31" s="816"/>
      <c r="AH31" s="816"/>
      <c r="AI31" s="816"/>
      <c r="AJ31" s="816"/>
      <c r="AK31" s="817"/>
      <c r="AM31" s="2" t="s">
        <v>374</v>
      </c>
    </row>
    <row r="32" spans="1:48" s="62" customFormat="1" ht="18" customHeight="1" x14ac:dyDescent="0.15">
      <c r="A32" s="801"/>
      <c r="B32" s="802"/>
      <c r="C32" s="99"/>
      <c r="D32" s="100"/>
      <c r="E32" s="803"/>
      <c r="F32" s="803"/>
      <c r="G32" s="99"/>
      <c r="H32" s="787"/>
      <c r="I32" s="788"/>
      <c r="J32" s="789"/>
      <c r="K32" s="804">
        <f t="shared" si="0"/>
        <v>0</v>
      </c>
      <c r="L32" s="805"/>
      <c r="M32" s="806"/>
      <c r="N32" s="804">
        <f t="shared" si="1"/>
        <v>0</v>
      </c>
      <c r="O32" s="805"/>
      <c r="P32" s="806"/>
      <c r="Q32" s="819">
        <v>0.2</v>
      </c>
      <c r="R32" s="819"/>
      <c r="S32" s="818">
        <f t="shared" si="2"/>
        <v>0</v>
      </c>
      <c r="T32" s="818"/>
      <c r="U32" s="818"/>
      <c r="V32" s="598"/>
      <c r="W32" s="598"/>
      <c r="X32" s="598"/>
      <c r="Y32" s="818">
        <f t="shared" si="3"/>
        <v>0</v>
      </c>
      <c r="Z32" s="818"/>
      <c r="AA32" s="818"/>
      <c r="AB32" s="598"/>
      <c r="AC32" s="598"/>
      <c r="AD32" s="598"/>
      <c r="AE32" s="815">
        <f t="shared" si="4"/>
        <v>0</v>
      </c>
      <c r="AF32" s="816"/>
      <c r="AG32" s="816"/>
      <c r="AH32" s="816"/>
      <c r="AI32" s="816"/>
      <c r="AJ32" s="816"/>
      <c r="AK32" s="817"/>
    </row>
    <row r="33" spans="1:79" s="62" customFormat="1" ht="18" customHeight="1" x14ac:dyDescent="0.15">
      <c r="A33" s="801"/>
      <c r="B33" s="802"/>
      <c r="C33" s="99"/>
      <c r="D33" s="100"/>
      <c r="E33" s="803"/>
      <c r="F33" s="803"/>
      <c r="G33" s="99"/>
      <c r="H33" s="787"/>
      <c r="I33" s="788"/>
      <c r="J33" s="789"/>
      <c r="K33" s="804">
        <f t="shared" si="0"/>
        <v>0</v>
      </c>
      <c r="L33" s="805"/>
      <c r="M33" s="806"/>
      <c r="N33" s="804">
        <f t="shared" si="1"/>
        <v>0</v>
      </c>
      <c r="O33" s="805"/>
      <c r="P33" s="806"/>
      <c r="Q33" s="819">
        <v>0.2</v>
      </c>
      <c r="R33" s="819"/>
      <c r="S33" s="818">
        <f t="shared" si="2"/>
        <v>0</v>
      </c>
      <c r="T33" s="818"/>
      <c r="U33" s="818"/>
      <c r="V33" s="598"/>
      <c r="W33" s="598"/>
      <c r="X33" s="598"/>
      <c r="Y33" s="818">
        <f t="shared" si="3"/>
        <v>0</v>
      </c>
      <c r="Z33" s="818"/>
      <c r="AA33" s="818"/>
      <c r="AB33" s="598"/>
      <c r="AC33" s="598"/>
      <c r="AD33" s="598"/>
      <c r="AE33" s="815">
        <f t="shared" si="4"/>
        <v>0</v>
      </c>
      <c r="AF33" s="816"/>
      <c r="AG33" s="816"/>
      <c r="AH33" s="816"/>
      <c r="AI33" s="816"/>
      <c r="AJ33" s="816"/>
      <c r="AK33" s="817"/>
      <c r="AM33" s="105" t="s">
        <v>375</v>
      </c>
    </row>
    <row r="34" spans="1:79" s="62" customFormat="1" ht="18" customHeight="1" x14ac:dyDescent="0.15">
      <c r="A34" s="801"/>
      <c r="B34" s="802"/>
      <c r="C34" s="99"/>
      <c r="D34" s="100"/>
      <c r="E34" s="803"/>
      <c r="F34" s="803"/>
      <c r="G34" s="99"/>
      <c r="H34" s="787"/>
      <c r="I34" s="788"/>
      <c r="J34" s="789"/>
      <c r="K34" s="804">
        <f t="shared" si="0"/>
        <v>0</v>
      </c>
      <c r="L34" s="805"/>
      <c r="M34" s="806"/>
      <c r="N34" s="804">
        <f t="shared" si="1"/>
        <v>0</v>
      </c>
      <c r="O34" s="805"/>
      <c r="P34" s="806"/>
      <c r="Q34" s="819">
        <v>0.2</v>
      </c>
      <c r="R34" s="819"/>
      <c r="S34" s="818">
        <f t="shared" si="2"/>
        <v>0</v>
      </c>
      <c r="T34" s="818"/>
      <c r="U34" s="818"/>
      <c r="V34" s="598"/>
      <c r="W34" s="598"/>
      <c r="X34" s="598"/>
      <c r="Y34" s="818">
        <f t="shared" si="3"/>
        <v>0</v>
      </c>
      <c r="Z34" s="818"/>
      <c r="AA34" s="818"/>
      <c r="AB34" s="598"/>
      <c r="AC34" s="598"/>
      <c r="AD34" s="598"/>
      <c r="AE34" s="815">
        <f t="shared" si="4"/>
        <v>0</v>
      </c>
      <c r="AF34" s="816"/>
      <c r="AG34" s="816"/>
      <c r="AH34" s="816"/>
      <c r="AI34" s="816"/>
      <c r="AJ34" s="816"/>
      <c r="AK34" s="817"/>
      <c r="AM34" s="106" t="s">
        <v>376</v>
      </c>
    </row>
    <row r="35" spans="1:79" s="62" customFormat="1" ht="18" customHeight="1" x14ac:dyDescent="0.15">
      <c r="A35" s="801"/>
      <c r="B35" s="802"/>
      <c r="C35" s="99"/>
      <c r="D35" s="100"/>
      <c r="E35" s="803"/>
      <c r="F35" s="803"/>
      <c r="G35" s="99"/>
      <c r="H35" s="787"/>
      <c r="I35" s="788"/>
      <c r="J35" s="789"/>
      <c r="K35" s="804">
        <f t="shared" si="0"/>
        <v>0</v>
      </c>
      <c r="L35" s="805"/>
      <c r="M35" s="806"/>
      <c r="N35" s="804">
        <f t="shared" si="1"/>
        <v>0</v>
      </c>
      <c r="O35" s="805"/>
      <c r="P35" s="806"/>
      <c r="Q35" s="819">
        <v>0.2</v>
      </c>
      <c r="R35" s="819"/>
      <c r="S35" s="818">
        <f t="shared" si="2"/>
        <v>0</v>
      </c>
      <c r="T35" s="818"/>
      <c r="U35" s="818"/>
      <c r="V35" s="598"/>
      <c r="W35" s="598"/>
      <c r="X35" s="598"/>
      <c r="Y35" s="818">
        <f t="shared" si="3"/>
        <v>0</v>
      </c>
      <c r="Z35" s="818"/>
      <c r="AA35" s="818"/>
      <c r="AB35" s="598"/>
      <c r="AC35" s="598"/>
      <c r="AD35" s="598"/>
      <c r="AE35" s="815">
        <f t="shared" si="4"/>
        <v>0</v>
      </c>
      <c r="AF35" s="816"/>
      <c r="AG35" s="816"/>
      <c r="AH35" s="816"/>
      <c r="AI35" s="816"/>
      <c r="AJ35" s="816"/>
      <c r="AK35" s="817"/>
      <c r="AM35" s="106" t="s">
        <v>377</v>
      </c>
    </row>
    <row r="36" spans="1:79" s="62" customFormat="1" ht="18" customHeight="1" x14ac:dyDescent="0.15">
      <c r="A36" s="801"/>
      <c r="B36" s="802"/>
      <c r="C36" s="99"/>
      <c r="D36" s="100"/>
      <c r="E36" s="803"/>
      <c r="F36" s="803"/>
      <c r="G36" s="99"/>
      <c r="H36" s="787"/>
      <c r="I36" s="788"/>
      <c r="J36" s="789"/>
      <c r="K36" s="804">
        <f t="shared" si="0"/>
        <v>0</v>
      </c>
      <c r="L36" s="805"/>
      <c r="M36" s="806"/>
      <c r="N36" s="804">
        <f t="shared" si="1"/>
        <v>0</v>
      </c>
      <c r="O36" s="805"/>
      <c r="P36" s="806"/>
      <c r="Q36" s="819">
        <v>0.2</v>
      </c>
      <c r="R36" s="819"/>
      <c r="S36" s="818">
        <f t="shared" si="2"/>
        <v>0</v>
      </c>
      <c r="T36" s="818"/>
      <c r="U36" s="818"/>
      <c r="V36" s="598"/>
      <c r="W36" s="598"/>
      <c r="X36" s="598"/>
      <c r="Y36" s="818">
        <f t="shared" si="3"/>
        <v>0</v>
      </c>
      <c r="Z36" s="818"/>
      <c r="AA36" s="818"/>
      <c r="AB36" s="598"/>
      <c r="AC36" s="598"/>
      <c r="AD36" s="598"/>
      <c r="AE36" s="815">
        <f t="shared" si="4"/>
        <v>0</v>
      </c>
      <c r="AF36" s="816"/>
      <c r="AG36" s="816"/>
      <c r="AH36" s="816"/>
      <c r="AI36" s="816"/>
      <c r="AJ36" s="816"/>
      <c r="AK36" s="817"/>
      <c r="AM36" s="105" t="s">
        <v>378</v>
      </c>
    </row>
    <row r="37" spans="1:79" s="62" customFormat="1" ht="18" customHeight="1" x14ac:dyDescent="0.15">
      <c r="A37" s="801"/>
      <c r="B37" s="802"/>
      <c r="C37" s="99"/>
      <c r="D37" s="100"/>
      <c r="E37" s="803"/>
      <c r="F37" s="803"/>
      <c r="G37" s="99"/>
      <c r="H37" s="787"/>
      <c r="I37" s="788"/>
      <c r="J37" s="789"/>
      <c r="K37" s="804">
        <f t="shared" si="0"/>
        <v>0</v>
      </c>
      <c r="L37" s="805"/>
      <c r="M37" s="806"/>
      <c r="N37" s="804">
        <f t="shared" si="1"/>
        <v>0</v>
      </c>
      <c r="O37" s="805"/>
      <c r="P37" s="806"/>
      <c r="Q37" s="819">
        <v>0.2</v>
      </c>
      <c r="R37" s="819"/>
      <c r="S37" s="818">
        <f t="shared" si="2"/>
        <v>0</v>
      </c>
      <c r="T37" s="818"/>
      <c r="U37" s="818"/>
      <c r="V37" s="598"/>
      <c r="W37" s="598"/>
      <c r="X37" s="598"/>
      <c r="Y37" s="818">
        <f t="shared" si="3"/>
        <v>0</v>
      </c>
      <c r="Z37" s="818"/>
      <c r="AA37" s="818"/>
      <c r="AB37" s="598"/>
      <c r="AC37" s="598"/>
      <c r="AD37" s="598"/>
      <c r="AE37" s="815">
        <f t="shared" si="4"/>
        <v>0</v>
      </c>
      <c r="AF37" s="816"/>
      <c r="AG37" s="816"/>
      <c r="AH37" s="816"/>
      <c r="AI37" s="816"/>
      <c r="AJ37" s="816"/>
      <c r="AK37" s="817"/>
      <c r="AM37" s="105" t="s">
        <v>379</v>
      </c>
    </row>
    <row r="38" spans="1:79" s="62" customFormat="1" ht="18" customHeight="1" x14ac:dyDescent="0.15">
      <c r="A38" s="801"/>
      <c r="B38" s="802"/>
      <c r="C38" s="99"/>
      <c r="D38" s="100"/>
      <c r="E38" s="803"/>
      <c r="F38" s="803"/>
      <c r="G38" s="99"/>
      <c r="H38" s="787"/>
      <c r="I38" s="788"/>
      <c r="J38" s="789"/>
      <c r="K38" s="804">
        <f t="shared" si="0"/>
        <v>0</v>
      </c>
      <c r="L38" s="805"/>
      <c r="M38" s="806"/>
      <c r="N38" s="804">
        <f t="shared" si="1"/>
        <v>0</v>
      </c>
      <c r="O38" s="805"/>
      <c r="P38" s="806"/>
      <c r="Q38" s="819">
        <v>0.2</v>
      </c>
      <c r="R38" s="819"/>
      <c r="S38" s="818">
        <f t="shared" si="2"/>
        <v>0</v>
      </c>
      <c r="T38" s="818"/>
      <c r="U38" s="818"/>
      <c r="V38" s="598"/>
      <c r="W38" s="598"/>
      <c r="X38" s="598"/>
      <c r="Y38" s="818">
        <f t="shared" si="3"/>
        <v>0</v>
      </c>
      <c r="Z38" s="818"/>
      <c r="AA38" s="818"/>
      <c r="AB38" s="598"/>
      <c r="AC38" s="598"/>
      <c r="AD38" s="598"/>
      <c r="AE38" s="815">
        <f t="shared" si="4"/>
        <v>0</v>
      </c>
      <c r="AF38" s="816"/>
      <c r="AG38" s="816"/>
      <c r="AH38" s="816"/>
      <c r="AI38" s="816"/>
      <c r="AJ38" s="816"/>
      <c r="AK38" s="817"/>
      <c r="AM38" s="115" t="s">
        <v>380</v>
      </c>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8"/>
    </row>
    <row r="39" spans="1:79" s="62" customFormat="1" ht="18" customHeight="1" x14ac:dyDescent="0.15">
      <c r="A39" s="801"/>
      <c r="B39" s="802"/>
      <c r="C39" s="99"/>
      <c r="D39" s="100"/>
      <c r="E39" s="803"/>
      <c r="F39" s="803"/>
      <c r="G39" s="99"/>
      <c r="H39" s="787"/>
      <c r="I39" s="788"/>
      <c r="J39" s="789"/>
      <c r="K39" s="804">
        <f t="shared" si="0"/>
        <v>0</v>
      </c>
      <c r="L39" s="805"/>
      <c r="M39" s="806"/>
      <c r="N39" s="804">
        <f t="shared" si="1"/>
        <v>0</v>
      </c>
      <c r="O39" s="805"/>
      <c r="P39" s="806"/>
      <c r="Q39" s="819">
        <v>0.2</v>
      </c>
      <c r="R39" s="819"/>
      <c r="S39" s="818">
        <f t="shared" si="2"/>
        <v>0</v>
      </c>
      <c r="T39" s="818"/>
      <c r="U39" s="818"/>
      <c r="V39" s="598"/>
      <c r="W39" s="598"/>
      <c r="X39" s="598"/>
      <c r="Y39" s="818">
        <f t="shared" si="3"/>
        <v>0</v>
      </c>
      <c r="Z39" s="818"/>
      <c r="AA39" s="818"/>
      <c r="AB39" s="598"/>
      <c r="AC39" s="598"/>
      <c r="AD39" s="598"/>
      <c r="AE39" s="815">
        <f t="shared" si="4"/>
        <v>0</v>
      </c>
      <c r="AF39" s="816"/>
      <c r="AG39" s="816"/>
      <c r="AH39" s="816"/>
      <c r="AI39" s="816"/>
      <c r="AJ39" s="816"/>
      <c r="AK39" s="817"/>
      <c r="AM39" s="109" t="s">
        <v>381</v>
      </c>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1"/>
    </row>
    <row r="40" spans="1:79" s="62" customFormat="1" ht="18" customHeight="1" x14ac:dyDescent="0.15">
      <c r="A40" s="801"/>
      <c r="B40" s="802"/>
      <c r="C40" s="99"/>
      <c r="D40" s="100"/>
      <c r="E40" s="803"/>
      <c r="F40" s="803"/>
      <c r="G40" s="99"/>
      <c r="H40" s="787"/>
      <c r="I40" s="788"/>
      <c r="J40" s="789"/>
      <c r="K40" s="804">
        <f t="shared" si="0"/>
        <v>0</v>
      </c>
      <c r="L40" s="805"/>
      <c r="M40" s="806"/>
      <c r="N40" s="804">
        <f t="shared" si="1"/>
        <v>0</v>
      </c>
      <c r="O40" s="805"/>
      <c r="P40" s="806"/>
      <c r="Q40" s="819">
        <v>0.2</v>
      </c>
      <c r="R40" s="819"/>
      <c r="S40" s="818">
        <f t="shared" si="2"/>
        <v>0</v>
      </c>
      <c r="T40" s="818"/>
      <c r="U40" s="818"/>
      <c r="V40" s="598"/>
      <c r="W40" s="598"/>
      <c r="X40" s="598"/>
      <c r="Y40" s="818">
        <f t="shared" si="3"/>
        <v>0</v>
      </c>
      <c r="Z40" s="818"/>
      <c r="AA40" s="818"/>
      <c r="AB40" s="598"/>
      <c r="AC40" s="598"/>
      <c r="AD40" s="598"/>
      <c r="AE40" s="815">
        <f t="shared" si="4"/>
        <v>0</v>
      </c>
      <c r="AF40" s="816"/>
      <c r="AG40" s="816"/>
      <c r="AH40" s="816"/>
      <c r="AI40" s="816"/>
      <c r="AJ40" s="816"/>
      <c r="AK40" s="817"/>
      <c r="AM40" s="112" t="s">
        <v>382</v>
      </c>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4"/>
    </row>
    <row r="41" spans="1:79" s="2" customFormat="1" ht="15" customHeight="1" x14ac:dyDescent="0.15">
      <c r="A41" s="16"/>
      <c r="B41" s="11" t="s">
        <v>104</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17"/>
      <c r="AM41" s="106" t="s">
        <v>383</v>
      </c>
    </row>
    <row r="42" spans="1:79" s="2" customFormat="1" ht="15" customHeight="1" x14ac:dyDescent="0.15">
      <c r="A42" s="16"/>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17"/>
      <c r="AM42" s="105" t="s">
        <v>307</v>
      </c>
    </row>
    <row r="43" spans="1:79" s="2" customFormat="1" ht="15" customHeight="1" x14ac:dyDescent="0.15">
      <c r="A43" s="16"/>
      <c r="B43" s="4"/>
      <c r="C43" s="4"/>
      <c r="D43" s="4"/>
      <c r="E43" s="4"/>
      <c r="F43" s="4"/>
      <c r="G43" s="4"/>
      <c r="H43" s="4"/>
      <c r="I43" s="4"/>
      <c r="J43" s="4"/>
      <c r="K43" s="4"/>
      <c r="L43" s="4"/>
      <c r="M43" s="4"/>
      <c r="N43" s="382" t="str">
        <f ca="1">IF(J12="","        년       월      일",TODAY())</f>
        <v xml:space="preserve">        년       월      일</v>
      </c>
      <c r="O43" s="382"/>
      <c r="P43" s="382"/>
      <c r="Q43" s="382"/>
      <c r="R43" s="382"/>
      <c r="S43" s="382"/>
      <c r="T43" s="382"/>
      <c r="U43" s="382"/>
      <c r="V43" s="382"/>
      <c r="W43" s="4"/>
      <c r="X43" s="4"/>
      <c r="Y43" s="4"/>
      <c r="Z43" s="4"/>
      <c r="AA43" s="4"/>
      <c r="AB43" s="4"/>
      <c r="AC43" s="4"/>
      <c r="AD43" s="4"/>
      <c r="AE43" s="4"/>
      <c r="AF43" s="4"/>
      <c r="AG43" s="4"/>
      <c r="AH43" s="4"/>
      <c r="AI43" s="4"/>
      <c r="AJ43" s="4"/>
      <c r="AK43" s="17"/>
      <c r="AM43" s="105" t="s">
        <v>384</v>
      </c>
    </row>
    <row r="44" spans="1:79" s="2" customFormat="1" ht="15" customHeight="1" x14ac:dyDescent="0.15">
      <c r="A44" s="16"/>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17"/>
    </row>
    <row r="45" spans="1:79" s="2" customFormat="1" ht="15" customHeight="1" x14ac:dyDescent="0.15">
      <c r="A45" s="16"/>
      <c r="B45" s="4"/>
      <c r="C45" s="4"/>
      <c r="D45" s="4"/>
      <c r="E45" s="4"/>
      <c r="F45" s="4"/>
      <c r="G45" s="4"/>
      <c r="H45" s="4"/>
      <c r="I45" s="383" t="s">
        <v>105</v>
      </c>
      <c r="J45" s="383"/>
      <c r="K45" s="383"/>
      <c r="L45" s="383"/>
      <c r="M45" s="383"/>
      <c r="N45" s="383"/>
      <c r="O45" s="372" t="str">
        <f>IF(V10="","",V10)</f>
        <v/>
      </c>
      <c r="P45" s="372"/>
      <c r="Q45" s="372"/>
      <c r="R45" s="372"/>
      <c r="S45" s="372"/>
      <c r="T45" s="372"/>
      <c r="U45" s="372"/>
      <c r="V45" s="372"/>
      <c r="W45" s="372"/>
      <c r="X45" s="11" t="s">
        <v>106</v>
      </c>
      <c r="Y45" s="4"/>
      <c r="Z45" s="4"/>
      <c r="AA45" s="4"/>
      <c r="AB45" s="4"/>
      <c r="AC45" s="4"/>
      <c r="AD45" s="4"/>
      <c r="AE45" s="4"/>
      <c r="AF45" s="4"/>
      <c r="AG45" s="4"/>
      <c r="AH45" s="4"/>
      <c r="AI45" s="4"/>
      <c r="AJ45" s="4"/>
      <c r="AK45" s="17"/>
    </row>
    <row r="46" spans="1:79" s="2" customFormat="1" ht="15" customHeight="1" x14ac:dyDescent="0.15">
      <c r="A46" s="16"/>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17"/>
      <c r="AM46" s="116" t="s">
        <v>385</v>
      </c>
    </row>
    <row r="47" spans="1:79" s="2" customFormat="1" ht="15" customHeight="1" x14ac:dyDescent="0.15">
      <c r="A47" s="16"/>
      <c r="B47" s="372" t="str">
        <f>IF(J12="","",J12)</f>
        <v/>
      </c>
      <c r="C47" s="372"/>
      <c r="D47" s="372"/>
      <c r="E47" s="372"/>
      <c r="F47" s="372"/>
      <c r="G47" s="11" t="s">
        <v>107</v>
      </c>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17"/>
    </row>
    <row r="48" spans="1:79" s="2" customFormat="1" ht="15" customHeight="1" x14ac:dyDescent="0.15">
      <c r="A48" s="18"/>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19"/>
    </row>
    <row r="49" spans="1:44" s="2" customFormat="1" ht="3.75" customHeight="1" x14ac:dyDescent="0.15">
      <c r="A49" s="16"/>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17"/>
    </row>
    <row r="50" spans="1:44" s="2" customFormat="1" ht="15" customHeight="1" x14ac:dyDescent="0.15">
      <c r="A50" s="67" t="s">
        <v>166</v>
      </c>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9"/>
      <c r="AM50" s="2" t="s">
        <v>421</v>
      </c>
    </row>
    <row r="51" spans="1:44" s="12" customFormat="1" ht="15" customHeight="1" thickBot="1" x14ac:dyDescent="0.2">
      <c r="A51" s="30"/>
      <c r="B51" s="31" t="s">
        <v>160</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2"/>
      <c r="AM51" s="2"/>
      <c r="AN51" s="2"/>
      <c r="AO51" s="2"/>
      <c r="AP51" s="2"/>
      <c r="AQ51" s="2"/>
      <c r="AR51" s="2"/>
    </row>
    <row r="52" spans="1:44" s="12" customFormat="1" ht="15" customHeight="1" thickBot="1" x14ac:dyDescent="0.2">
      <c r="A52" s="30"/>
      <c r="B52" s="31" t="s">
        <v>161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2"/>
      <c r="AM52" s="126" t="s">
        <v>409</v>
      </c>
      <c r="AN52" s="127">
        <v>300000</v>
      </c>
      <c r="AO52" s="2"/>
      <c r="AP52" s="2" t="s">
        <v>410</v>
      </c>
      <c r="AQ52" s="2"/>
      <c r="AR52" s="2"/>
    </row>
    <row r="53" spans="1:44" s="12" customFormat="1" ht="15" customHeight="1" x14ac:dyDescent="0.15">
      <c r="A53" s="30"/>
      <c r="B53" s="31" t="s">
        <v>162</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2"/>
      <c r="AM53" s="2"/>
      <c r="AN53" s="2"/>
      <c r="AO53" s="2"/>
      <c r="AP53" s="2"/>
      <c r="AQ53" s="2"/>
      <c r="AR53" s="2"/>
    </row>
    <row r="54" spans="1:44" s="12" customFormat="1" ht="15" customHeight="1" x14ac:dyDescent="0.15">
      <c r="A54" s="30"/>
      <c r="B54" s="31" t="s">
        <v>165</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2"/>
      <c r="AM54" s="2" t="s">
        <v>411</v>
      </c>
      <c r="AN54" s="2"/>
      <c r="AO54" s="2"/>
      <c r="AP54" s="2"/>
      <c r="AQ54" s="2"/>
      <c r="AR54" s="2"/>
    </row>
    <row r="55" spans="1:44" s="12" customFormat="1" ht="15" customHeight="1" x14ac:dyDescent="0.15">
      <c r="A55" s="30"/>
      <c r="B55" s="31" t="s">
        <v>163</v>
      </c>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2"/>
      <c r="AO55" s="2"/>
      <c r="AP55" s="2"/>
      <c r="AQ55" s="2"/>
      <c r="AR55" s="2"/>
    </row>
    <row r="56" spans="1:44" s="12" customFormat="1" ht="6" customHeight="1" x14ac:dyDescent="0.15">
      <c r="A56" s="63"/>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5"/>
      <c r="AO56" s="2"/>
      <c r="AP56" s="2"/>
      <c r="AQ56" s="2"/>
      <c r="AR56" s="2"/>
    </row>
    <row r="57" spans="1:44" x14ac:dyDescent="0.15">
      <c r="AI57" s="22" t="s">
        <v>164</v>
      </c>
      <c r="AO57" s="2"/>
      <c r="AP57" s="2"/>
      <c r="AQ57" s="2"/>
      <c r="AR57" s="2"/>
    </row>
    <row r="58" spans="1:44" x14ac:dyDescent="0.15">
      <c r="AM58" s="124" t="s">
        <v>412</v>
      </c>
      <c r="AN58" s="128">
        <f>AN52/(100-4.4)*100</f>
        <v>313807.53138075315</v>
      </c>
    </row>
    <row r="59" spans="1:44" x14ac:dyDescent="0.15">
      <c r="AM59" s="133" t="s">
        <v>414</v>
      </c>
      <c r="AN59" s="128">
        <f>AN58*80%</f>
        <v>251046.02510460254</v>
      </c>
      <c r="AO59" t="s">
        <v>415</v>
      </c>
    </row>
    <row r="60" spans="1:44" x14ac:dyDescent="0.15">
      <c r="AM60" s="133" t="s">
        <v>416</v>
      </c>
      <c r="AN60" s="128">
        <f>AN58-AN59</f>
        <v>62761.506276150612</v>
      </c>
    </row>
    <row r="61" spans="1:44" x14ac:dyDescent="0.15">
      <c r="AM61" s="133" t="s">
        <v>417</v>
      </c>
      <c r="AN61" s="134">
        <v>0.2</v>
      </c>
    </row>
    <row r="62" spans="1:44" x14ac:dyDescent="0.15">
      <c r="AM62" s="133" t="s">
        <v>418</v>
      </c>
      <c r="AN62" s="135">
        <f>TRUNC(AN60*AN61,0)</f>
        <v>12552</v>
      </c>
    </row>
    <row r="63" spans="1:44" x14ac:dyDescent="0.15">
      <c r="AM63" s="133" t="s">
        <v>419</v>
      </c>
      <c r="AN63" s="135">
        <f>TRUNC(AN62*10%,0)</f>
        <v>1255</v>
      </c>
      <c r="AP63" s="136" t="s">
        <v>420</v>
      </c>
    </row>
    <row r="64" spans="1:44" x14ac:dyDescent="0.15">
      <c r="AM64" s="133" t="s">
        <v>413</v>
      </c>
      <c r="AN64" s="135">
        <f>AN58-AN62-AN63</f>
        <v>300000.53138075315</v>
      </c>
      <c r="AP64" s="137">
        <f>AN52-AN64</f>
        <v>-0.53138075314927846</v>
      </c>
    </row>
  </sheetData>
  <mergeCells count="186">
    <mergeCell ref="AE40:AK40"/>
    <mergeCell ref="A29:B29"/>
    <mergeCell ref="A31:B31"/>
    <mergeCell ref="A33:B33"/>
    <mergeCell ref="A35:B35"/>
    <mergeCell ref="A37:B37"/>
    <mergeCell ref="A39:B39"/>
    <mergeCell ref="A40:B40"/>
    <mergeCell ref="AB40:AD40"/>
    <mergeCell ref="AB39:AD39"/>
    <mergeCell ref="AB29:AD29"/>
    <mergeCell ref="AB30:AD30"/>
    <mergeCell ref="AB31:AD31"/>
    <mergeCell ref="AB32:AD32"/>
    <mergeCell ref="AB33:AD33"/>
    <mergeCell ref="AE39:AK39"/>
    <mergeCell ref="AE38:AK38"/>
    <mergeCell ref="AE37:AK37"/>
    <mergeCell ref="A38:B38"/>
    <mergeCell ref="E38:F38"/>
    <mergeCell ref="AE36:AK36"/>
    <mergeCell ref="E37:F37"/>
    <mergeCell ref="S37:U37"/>
    <mergeCell ref="E35:F35"/>
    <mergeCell ref="AB4:AJ4"/>
    <mergeCell ref="AG5:AJ6"/>
    <mergeCell ref="V12:AK12"/>
    <mergeCell ref="AB5:AF6"/>
    <mergeCell ref="S27:U27"/>
    <mergeCell ref="Y35:AA35"/>
    <mergeCell ref="V35:X35"/>
    <mergeCell ref="Y33:AA33"/>
    <mergeCell ref="Y34:AA34"/>
    <mergeCell ref="S32:U32"/>
    <mergeCell ref="V34:X34"/>
    <mergeCell ref="AE34:AK34"/>
    <mergeCell ref="AE33:AK33"/>
    <mergeCell ref="AE28:AK28"/>
    <mergeCell ref="AB27:AD27"/>
    <mergeCell ref="AB28:AD28"/>
    <mergeCell ref="S35:U35"/>
    <mergeCell ref="V33:X33"/>
    <mergeCell ref="AB34:AD34"/>
    <mergeCell ref="AB35:AD35"/>
    <mergeCell ref="Y27:AA27"/>
    <mergeCell ref="S34:U34"/>
    <mergeCell ref="S30:U30"/>
    <mergeCell ref="Y28:AA28"/>
    <mergeCell ref="AB38:AD38"/>
    <mergeCell ref="Y39:AA39"/>
    <mergeCell ref="Q38:R38"/>
    <mergeCell ref="I45:N45"/>
    <mergeCell ref="O45:W45"/>
    <mergeCell ref="B47:F47"/>
    <mergeCell ref="Q39:R39"/>
    <mergeCell ref="V39:X39"/>
    <mergeCell ref="E39:F39"/>
    <mergeCell ref="H39:J39"/>
    <mergeCell ref="S39:U39"/>
    <mergeCell ref="V40:X40"/>
    <mergeCell ref="K39:M39"/>
    <mergeCell ref="N39:P39"/>
    <mergeCell ref="H40:J40"/>
    <mergeCell ref="K40:M40"/>
    <mergeCell ref="N40:P40"/>
    <mergeCell ref="Q40:R40"/>
    <mergeCell ref="S40:U40"/>
    <mergeCell ref="E40:F40"/>
    <mergeCell ref="N43:V43"/>
    <mergeCell ref="H38:J38"/>
    <mergeCell ref="K38:M38"/>
    <mergeCell ref="N38:P38"/>
    <mergeCell ref="K37:M37"/>
    <mergeCell ref="N37:P37"/>
    <mergeCell ref="Q35:R35"/>
    <mergeCell ref="Y40:AA40"/>
    <mergeCell ref="K36:M36"/>
    <mergeCell ref="N36:P36"/>
    <mergeCell ref="S36:U36"/>
    <mergeCell ref="S38:U38"/>
    <mergeCell ref="V36:X36"/>
    <mergeCell ref="Y37:AA37"/>
    <mergeCell ref="Y38:AA38"/>
    <mergeCell ref="V38:X38"/>
    <mergeCell ref="V37:X37"/>
    <mergeCell ref="Q34:R34"/>
    <mergeCell ref="AE35:AK35"/>
    <mergeCell ref="N35:P35"/>
    <mergeCell ref="AB36:AD36"/>
    <mergeCell ref="AB37:AD37"/>
    <mergeCell ref="Y36:AA36"/>
    <mergeCell ref="Q36:R36"/>
    <mergeCell ref="Q32:R32"/>
    <mergeCell ref="V32:X32"/>
    <mergeCell ref="AE32:AK32"/>
    <mergeCell ref="Q37:R37"/>
    <mergeCell ref="E33:F33"/>
    <mergeCell ref="S33:U33"/>
    <mergeCell ref="A32:B32"/>
    <mergeCell ref="E32:F32"/>
    <mergeCell ref="H32:J32"/>
    <mergeCell ref="N32:P32"/>
    <mergeCell ref="Q33:R33"/>
    <mergeCell ref="Y32:AA32"/>
    <mergeCell ref="K32:M32"/>
    <mergeCell ref="K33:M33"/>
    <mergeCell ref="N33:P33"/>
    <mergeCell ref="V29:X29"/>
    <mergeCell ref="E29:F29"/>
    <mergeCell ref="A28:B28"/>
    <mergeCell ref="E28:F28"/>
    <mergeCell ref="Q31:R31"/>
    <mergeCell ref="V31:X31"/>
    <mergeCell ref="E31:F31"/>
    <mergeCell ref="H31:J31"/>
    <mergeCell ref="AE31:AK31"/>
    <mergeCell ref="N31:P31"/>
    <mergeCell ref="S31:U31"/>
    <mergeCell ref="Q30:R30"/>
    <mergeCell ref="V30:X30"/>
    <mergeCell ref="AE30:AK30"/>
    <mergeCell ref="Y29:AA29"/>
    <mergeCell ref="Y30:AA30"/>
    <mergeCell ref="Y31:AA31"/>
    <mergeCell ref="K28:M28"/>
    <mergeCell ref="K29:M29"/>
    <mergeCell ref="K30:M30"/>
    <mergeCell ref="K31:M31"/>
    <mergeCell ref="Q26:R27"/>
    <mergeCell ref="S26:AK26"/>
    <mergeCell ref="A27:B27"/>
    <mergeCell ref="AE29:AK29"/>
    <mergeCell ref="N29:P29"/>
    <mergeCell ref="S29:U29"/>
    <mergeCell ref="Q28:R28"/>
    <mergeCell ref="V28:X28"/>
    <mergeCell ref="A12:C13"/>
    <mergeCell ref="E12:I12"/>
    <mergeCell ref="Q12:U12"/>
    <mergeCell ref="V27:X27"/>
    <mergeCell ref="AE27:AK27"/>
    <mergeCell ref="K26:M27"/>
    <mergeCell ref="E13:I13"/>
    <mergeCell ref="J13:AK13"/>
    <mergeCell ref="J12:O12"/>
    <mergeCell ref="E26:G26"/>
    <mergeCell ref="H26:J27"/>
    <mergeCell ref="N26:P27"/>
    <mergeCell ref="E27:F27"/>
    <mergeCell ref="N28:P28"/>
    <mergeCell ref="S28:U28"/>
    <mergeCell ref="Q29:R29"/>
    <mergeCell ref="Q11:U11"/>
    <mergeCell ref="E11:I11"/>
    <mergeCell ref="V11:AK11"/>
    <mergeCell ref="A10:C11"/>
    <mergeCell ref="E10:I10"/>
    <mergeCell ref="J10:O10"/>
    <mergeCell ref="Q10:U10"/>
    <mergeCell ref="V10:AA10"/>
    <mergeCell ref="AC10:AG10"/>
    <mergeCell ref="AH10:AK10"/>
    <mergeCell ref="B4:C6"/>
    <mergeCell ref="D4:E6"/>
    <mergeCell ref="F4:F6"/>
    <mergeCell ref="H33:J33"/>
    <mergeCell ref="H35:J35"/>
    <mergeCell ref="H37:J37"/>
    <mergeCell ref="A14:D25"/>
    <mergeCell ref="H28:J28"/>
    <mergeCell ref="H29:J29"/>
    <mergeCell ref="A26:D26"/>
    <mergeCell ref="J11:O11"/>
    <mergeCell ref="A30:B30"/>
    <mergeCell ref="E30:F30"/>
    <mergeCell ref="H30:J30"/>
    <mergeCell ref="N30:P30"/>
    <mergeCell ref="A34:B34"/>
    <mergeCell ref="E34:F34"/>
    <mergeCell ref="H34:J34"/>
    <mergeCell ref="N34:P34"/>
    <mergeCell ref="K34:M34"/>
    <mergeCell ref="K35:M35"/>
    <mergeCell ref="A36:B36"/>
    <mergeCell ref="E36:F36"/>
    <mergeCell ref="H36:J36"/>
  </mergeCells>
  <phoneticPr fontId="2" type="noConversion"/>
  <printOptions horizontalCentered="1"/>
  <pageMargins left="0.39370078740157483" right="0.39370078740157483" top="0.74803149606299213" bottom="0.39370078740157483" header="0.31496062992125984" footer="0"/>
  <pageSetup paperSize="9" orientation="portrait" r:id="rId1"/>
  <headerFooter>
    <oddHeader>&amp;R&amp;6http://cafe.daum.net/transtax</oddHead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30"/>
  <sheetViews>
    <sheetView showGridLines="0" workbookViewId="0">
      <selection activeCell="B18" sqref="B18"/>
    </sheetView>
  </sheetViews>
  <sheetFormatPr defaultRowHeight="13.5" x14ac:dyDescent="0.15"/>
  <cols>
    <col min="2" max="2" width="61" customWidth="1"/>
  </cols>
  <sheetData>
    <row r="1" spans="1:2" x14ac:dyDescent="0.15">
      <c r="A1" t="s">
        <v>174</v>
      </c>
    </row>
    <row r="2" spans="1:2" x14ac:dyDescent="0.15">
      <c r="A2" t="s">
        <v>175</v>
      </c>
    </row>
    <row r="3" spans="1:2" x14ac:dyDescent="0.15">
      <c r="A3" s="68" t="s">
        <v>167</v>
      </c>
      <c r="B3" s="68" t="s">
        <v>168</v>
      </c>
    </row>
    <row r="4" spans="1:2" x14ac:dyDescent="0.15">
      <c r="A4" s="68">
        <v>68</v>
      </c>
      <c r="B4" s="69" t="s">
        <v>169</v>
      </c>
    </row>
    <row r="5" spans="1:2" x14ac:dyDescent="0.15">
      <c r="A5" s="68">
        <v>69</v>
      </c>
      <c r="B5" s="69" t="s">
        <v>170</v>
      </c>
    </row>
    <row r="6" spans="1:2" x14ac:dyDescent="0.15">
      <c r="A6" s="68">
        <v>63</v>
      </c>
      <c r="B6" s="69" t="s">
        <v>171</v>
      </c>
    </row>
    <row r="7" spans="1:2" x14ac:dyDescent="0.15">
      <c r="A7" s="68">
        <v>60</v>
      </c>
      <c r="B7" s="69" t="s">
        <v>172</v>
      </c>
    </row>
    <row r="8" spans="1:2" x14ac:dyDescent="0.15">
      <c r="A8" s="68">
        <v>62</v>
      </c>
      <c r="B8" s="69" t="s">
        <v>173</v>
      </c>
    </row>
    <row r="9" spans="1:2" ht="33.75" x14ac:dyDescent="0.15">
      <c r="A9" s="68">
        <v>71</v>
      </c>
      <c r="B9" s="69" t="s">
        <v>176</v>
      </c>
    </row>
    <row r="10" spans="1:2" ht="45" x14ac:dyDescent="0.15">
      <c r="A10" s="68">
        <v>72</v>
      </c>
      <c r="B10" s="69" t="s">
        <v>177</v>
      </c>
    </row>
    <row r="11" spans="1:2" ht="22.5" x14ac:dyDescent="0.15">
      <c r="A11" s="68">
        <v>73</v>
      </c>
      <c r="B11" s="69" t="s">
        <v>178</v>
      </c>
    </row>
    <row r="12" spans="1:2" ht="22.5" x14ac:dyDescent="0.15">
      <c r="A12" s="68">
        <v>74</v>
      </c>
      <c r="B12" s="69" t="s">
        <v>179</v>
      </c>
    </row>
    <row r="13" spans="1:2" ht="45" x14ac:dyDescent="0.15">
      <c r="A13" s="851">
        <v>75</v>
      </c>
      <c r="B13" s="70" t="s">
        <v>180</v>
      </c>
    </row>
    <row r="14" spans="1:2" x14ac:dyDescent="0.15">
      <c r="A14" s="852"/>
      <c r="B14" s="71" t="s">
        <v>181</v>
      </c>
    </row>
    <row r="15" spans="1:2" x14ac:dyDescent="0.15">
      <c r="A15" s="852"/>
      <c r="B15" s="71" t="s">
        <v>182</v>
      </c>
    </row>
    <row r="16" spans="1:2" x14ac:dyDescent="0.15">
      <c r="A16" s="852"/>
      <c r="B16" s="71" t="s">
        <v>183</v>
      </c>
    </row>
    <row r="17" spans="1:2" x14ac:dyDescent="0.15">
      <c r="A17" s="853"/>
      <c r="B17" s="72" t="s">
        <v>184</v>
      </c>
    </row>
    <row r="18" spans="1:2" ht="22.5" x14ac:dyDescent="0.15">
      <c r="A18" s="851">
        <v>76</v>
      </c>
      <c r="B18" s="70" t="s">
        <v>185</v>
      </c>
    </row>
    <row r="19" spans="1:2" x14ac:dyDescent="0.15">
      <c r="A19" s="852"/>
      <c r="B19" s="71" t="s">
        <v>186</v>
      </c>
    </row>
    <row r="20" spans="1:2" ht="22.5" x14ac:dyDescent="0.15">
      <c r="A20" s="852"/>
      <c r="B20" s="71" t="s">
        <v>190</v>
      </c>
    </row>
    <row r="21" spans="1:2" ht="33.75" x14ac:dyDescent="0.15">
      <c r="A21" s="852"/>
      <c r="B21" s="71" t="s">
        <v>191</v>
      </c>
    </row>
    <row r="22" spans="1:2" ht="22.5" x14ac:dyDescent="0.15">
      <c r="A22" s="852"/>
      <c r="B22" s="71" t="s">
        <v>192</v>
      </c>
    </row>
    <row r="23" spans="1:2" x14ac:dyDescent="0.15">
      <c r="A23" s="853"/>
      <c r="B23" s="72" t="s">
        <v>187</v>
      </c>
    </row>
    <row r="25" spans="1:2" x14ac:dyDescent="0.15">
      <c r="A25" t="s">
        <v>188</v>
      </c>
    </row>
    <row r="26" spans="1:2" x14ac:dyDescent="0.15">
      <c r="A26" t="s">
        <v>189</v>
      </c>
    </row>
    <row r="28" spans="1:2" x14ac:dyDescent="0.15">
      <c r="A28" t="s">
        <v>193</v>
      </c>
    </row>
    <row r="29" spans="1:2" x14ac:dyDescent="0.15">
      <c r="A29" t="s">
        <v>194</v>
      </c>
    </row>
    <row r="30" spans="1:2" x14ac:dyDescent="0.15">
      <c r="A30" t="s">
        <v>195</v>
      </c>
    </row>
  </sheetData>
  <mergeCells count="2">
    <mergeCell ref="A13:A17"/>
    <mergeCell ref="A18:A23"/>
  </mergeCells>
  <phoneticPr fontId="2"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147"/>
  <sheetViews>
    <sheetView showGridLines="0" topLeftCell="A13" workbookViewId="0">
      <selection activeCell="G31" sqref="G31"/>
    </sheetView>
  </sheetViews>
  <sheetFormatPr defaultRowHeight="13.5" x14ac:dyDescent="0.15"/>
  <sheetData>
    <row r="1" spans="1:1" x14ac:dyDescent="0.15">
      <c r="A1" s="101" t="s">
        <v>245</v>
      </c>
    </row>
    <row r="2" spans="1:1" x14ac:dyDescent="0.15">
      <c r="A2" t="s">
        <v>246</v>
      </c>
    </row>
    <row r="4" spans="1:1" x14ac:dyDescent="0.15">
      <c r="A4" t="s">
        <v>247</v>
      </c>
    </row>
    <row r="5" spans="1:1" x14ac:dyDescent="0.15">
      <c r="A5" t="s">
        <v>248</v>
      </c>
    </row>
    <row r="7" spans="1:1" x14ac:dyDescent="0.15">
      <c r="A7" t="s">
        <v>249</v>
      </c>
    </row>
    <row r="9" spans="1:1" x14ac:dyDescent="0.15">
      <c r="A9" t="s">
        <v>250</v>
      </c>
    </row>
    <row r="10" spans="1:1" x14ac:dyDescent="0.15">
      <c r="A10" t="s">
        <v>251</v>
      </c>
    </row>
    <row r="11" spans="1:1" x14ac:dyDescent="0.15">
      <c r="A11" t="s">
        <v>252</v>
      </c>
    </row>
    <row r="12" spans="1:1" x14ac:dyDescent="0.15">
      <c r="A12" t="s">
        <v>253</v>
      </c>
    </row>
    <row r="13" spans="1:1" x14ac:dyDescent="0.15">
      <c r="A13" t="s">
        <v>254</v>
      </c>
    </row>
    <row r="14" spans="1:1" x14ac:dyDescent="0.15">
      <c r="A14" t="s">
        <v>255</v>
      </c>
    </row>
    <row r="17" spans="1:1" x14ac:dyDescent="0.15">
      <c r="A17" s="73" t="s">
        <v>256</v>
      </c>
    </row>
    <row r="18" spans="1:1" x14ac:dyDescent="0.15">
      <c r="A18" s="102" t="s">
        <v>257</v>
      </c>
    </row>
    <row r="19" spans="1:1" x14ac:dyDescent="0.15">
      <c r="A19" s="73" t="s">
        <v>293</v>
      </c>
    </row>
    <row r="20" spans="1:1" x14ac:dyDescent="0.15">
      <c r="A20" s="73" t="s">
        <v>258</v>
      </c>
    </row>
    <row r="21" spans="1:1" x14ac:dyDescent="0.15">
      <c r="A21" s="73"/>
    </row>
    <row r="22" spans="1:1" x14ac:dyDescent="0.15">
      <c r="A22" s="73" t="s">
        <v>294</v>
      </c>
    </row>
    <row r="23" spans="1:1" x14ac:dyDescent="0.15">
      <c r="A23" s="73" t="s">
        <v>259</v>
      </c>
    </row>
    <row r="24" spans="1:1" x14ac:dyDescent="0.15">
      <c r="A24" s="73"/>
    </row>
    <row r="25" spans="1:1" x14ac:dyDescent="0.15">
      <c r="A25" s="73" t="s">
        <v>260</v>
      </c>
    </row>
    <row r="26" spans="1:1" x14ac:dyDescent="0.15">
      <c r="A26" s="73" t="s">
        <v>261</v>
      </c>
    </row>
    <row r="27" spans="1:1" x14ac:dyDescent="0.15">
      <c r="A27" s="73" t="s">
        <v>262</v>
      </c>
    </row>
    <row r="28" spans="1:1" x14ac:dyDescent="0.15">
      <c r="A28" s="73"/>
    </row>
    <row r="29" spans="1:1" x14ac:dyDescent="0.15">
      <c r="A29" s="73" t="s">
        <v>263</v>
      </c>
    </row>
    <row r="30" spans="1:1" x14ac:dyDescent="0.15">
      <c r="A30" s="73" t="s">
        <v>264</v>
      </c>
    </row>
    <row r="31" spans="1:1" x14ac:dyDescent="0.15">
      <c r="A31" s="73" t="s">
        <v>265</v>
      </c>
    </row>
    <row r="32" spans="1:1" x14ac:dyDescent="0.15">
      <c r="A32" s="73" t="s">
        <v>266</v>
      </c>
    </row>
    <row r="33" spans="1:1" x14ac:dyDescent="0.15">
      <c r="A33" s="73" t="s">
        <v>267</v>
      </c>
    </row>
    <row r="34" spans="1:1" x14ac:dyDescent="0.15">
      <c r="A34" s="73" t="s">
        <v>268</v>
      </c>
    </row>
    <row r="35" spans="1:1" x14ac:dyDescent="0.15">
      <c r="A35" s="73" t="s">
        <v>269</v>
      </c>
    </row>
    <row r="36" spans="1:1" x14ac:dyDescent="0.15">
      <c r="A36" s="73" t="s">
        <v>270</v>
      </c>
    </row>
    <row r="37" spans="1:1" x14ac:dyDescent="0.15">
      <c r="A37" s="73" t="s">
        <v>271</v>
      </c>
    </row>
    <row r="38" spans="1:1" x14ac:dyDescent="0.15">
      <c r="A38" s="73" t="s">
        <v>272</v>
      </c>
    </row>
    <row r="39" spans="1:1" x14ac:dyDescent="0.15">
      <c r="A39" s="73" t="s">
        <v>273</v>
      </c>
    </row>
    <row r="40" spans="1:1" x14ac:dyDescent="0.15">
      <c r="A40" s="73" t="s">
        <v>274</v>
      </c>
    </row>
    <row r="41" spans="1:1" x14ac:dyDescent="0.15">
      <c r="A41" s="73" t="s">
        <v>275</v>
      </c>
    </row>
    <row r="42" spans="1:1" x14ac:dyDescent="0.15">
      <c r="A42" s="73" t="s">
        <v>276</v>
      </c>
    </row>
    <row r="43" spans="1:1" x14ac:dyDescent="0.15">
      <c r="A43" s="73"/>
    </row>
    <row r="44" spans="1:1" x14ac:dyDescent="0.15">
      <c r="A44" s="73" t="s">
        <v>277</v>
      </c>
    </row>
    <row r="45" spans="1:1" x14ac:dyDescent="0.15">
      <c r="A45" s="73" t="s">
        <v>278</v>
      </c>
    </row>
    <row r="46" spans="1:1" x14ac:dyDescent="0.15">
      <c r="A46" s="73" t="s">
        <v>279</v>
      </c>
    </row>
    <row r="47" spans="1:1" x14ac:dyDescent="0.15">
      <c r="A47" s="73" t="s">
        <v>280</v>
      </c>
    </row>
    <row r="48" spans="1:1" x14ac:dyDescent="0.15">
      <c r="A48" s="73" t="s">
        <v>281</v>
      </c>
    </row>
    <row r="49" spans="1:1" x14ac:dyDescent="0.15">
      <c r="A49" s="73" t="s">
        <v>282</v>
      </c>
    </row>
    <row r="50" spans="1:1" x14ac:dyDescent="0.15">
      <c r="A50" s="73" t="s">
        <v>283</v>
      </c>
    </row>
    <row r="51" spans="1:1" x14ac:dyDescent="0.15">
      <c r="A51" s="73" t="s">
        <v>284</v>
      </c>
    </row>
    <row r="52" spans="1:1" x14ac:dyDescent="0.15">
      <c r="A52" s="73" t="s">
        <v>285</v>
      </c>
    </row>
    <row r="53" spans="1:1" x14ac:dyDescent="0.15">
      <c r="A53" s="73" t="s">
        <v>286</v>
      </c>
    </row>
    <row r="54" spans="1:1" x14ac:dyDescent="0.15">
      <c r="A54" s="73" t="s">
        <v>287</v>
      </c>
    </row>
    <row r="55" spans="1:1" x14ac:dyDescent="0.15">
      <c r="A55" s="73" t="s">
        <v>288</v>
      </c>
    </row>
    <row r="56" spans="1:1" x14ac:dyDescent="0.15">
      <c r="A56" s="73" t="s">
        <v>271</v>
      </c>
    </row>
    <row r="57" spans="1:1" x14ac:dyDescent="0.15">
      <c r="A57" s="73" t="s">
        <v>289</v>
      </c>
    </row>
    <row r="58" spans="1:1" x14ac:dyDescent="0.15">
      <c r="A58" s="73" t="s">
        <v>290</v>
      </c>
    </row>
    <row r="59" spans="1:1" x14ac:dyDescent="0.15">
      <c r="A59" s="73" t="s">
        <v>291</v>
      </c>
    </row>
    <row r="60" spans="1:1" x14ac:dyDescent="0.15">
      <c r="A60" s="73" t="s">
        <v>292</v>
      </c>
    </row>
    <row r="65" spans="1:1" x14ac:dyDescent="0.15">
      <c r="A65" s="73" t="s">
        <v>295</v>
      </c>
    </row>
    <row r="66" spans="1:1" x14ac:dyDescent="0.15">
      <c r="A66" t="s">
        <v>296</v>
      </c>
    </row>
    <row r="67" spans="1:1" x14ac:dyDescent="0.15">
      <c r="A67" t="s">
        <v>297</v>
      </c>
    </row>
    <row r="68" spans="1:1" x14ac:dyDescent="0.15">
      <c r="A68" t="s">
        <v>298</v>
      </c>
    </row>
    <row r="69" spans="1:1" x14ac:dyDescent="0.15">
      <c r="A69" s="73" t="s">
        <v>299</v>
      </c>
    </row>
    <row r="70" spans="1:1" x14ac:dyDescent="0.15">
      <c r="A70" s="73" t="s">
        <v>300</v>
      </c>
    </row>
    <row r="71" spans="1:1" x14ac:dyDescent="0.15">
      <c r="A71" s="73" t="s">
        <v>301</v>
      </c>
    </row>
    <row r="72" spans="1:1" x14ac:dyDescent="0.15">
      <c r="A72" s="101" t="s">
        <v>302</v>
      </c>
    </row>
    <row r="73" spans="1:1" x14ac:dyDescent="0.15">
      <c r="A73" t="s">
        <v>303</v>
      </c>
    </row>
    <row r="74" spans="1:1" x14ac:dyDescent="0.15">
      <c r="A74" t="s">
        <v>304</v>
      </c>
    </row>
    <row r="75" spans="1:1" x14ac:dyDescent="0.15">
      <c r="A75" t="s">
        <v>305</v>
      </c>
    </row>
    <row r="76" spans="1:1" x14ac:dyDescent="0.15">
      <c r="A76" s="101" t="s">
        <v>306</v>
      </c>
    </row>
    <row r="77" spans="1:1" x14ac:dyDescent="0.15">
      <c r="A77" t="s">
        <v>307</v>
      </c>
    </row>
    <row r="78" spans="1:1" x14ac:dyDescent="0.15">
      <c r="A78" t="s">
        <v>308</v>
      </c>
    </row>
    <row r="79" spans="1:1" x14ac:dyDescent="0.15">
      <c r="A79" s="101" t="s">
        <v>309</v>
      </c>
    </row>
    <row r="80" spans="1:1" x14ac:dyDescent="0.15">
      <c r="A80" t="s">
        <v>310</v>
      </c>
    </row>
    <row r="81" spans="1:1" x14ac:dyDescent="0.15">
      <c r="A81" t="s">
        <v>311</v>
      </c>
    </row>
    <row r="82" spans="1:1" x14ac:dyDescent="0.15">
      <c r="A82" t="s">
        <v>312</v>
      </c>
    </row>
    <row r="83" spans="1:1" x14ac:dyDescent="0.15">
      <c r="A83" t="s">
        <v>313</v>
      </c>
    </row>
    <row r="84" spans="1:1" x14ac:dyDescent="0.15">
      <c r="A84" s="101" t="s">
        <v>314</v>
      </c>
    </row>
    <row r="85" spans="1:1" x14ac:dyDescent="0.15">
      <c r="A85" t="s">
        <v>315</v>
      </c>
    </row>
    <row r="86" spans="1:1" x14ac:dyDescent="0.15">
      <c r="A86" t="s">
        <v>316</v>
      </c>
    </row>
    <row r="87" spans="1:1" x14ac:dyDescent="0.15">
      <c r="A87" t="s">
        <v>317</v>
      </c>
    </row>
    <row r="88" spans="1:1" x14ac:dyDescent="0.15">
      <c r="A88" t="s">
        <v>318</v>
      </c>
    </row>
    <row r="89" spans="1:1" x14ac:dyDescent="0.15">
      <c r="A89" t="s">
        <v>319</v>
      </c>
    </row>
    <row r="90" spans="1:1" x14ac:dyDescent="0.15">
      <c r="A90" t="s">
        <v>320</v>
      </c>
    </row>
    <row r="91" spans="1:1" x14ac:dyDescent="0.15">
      <c r="A91" t="s">
        <v>321</v>
      </c>
    </row>
    <row r="92" spans="1:1" x14ac:dyDescent="0.15">
      <c r="A92" t="s">
        <v>322</v>
      </c>
    </row>
    <row r="93" spans="1:1" x14ac:dyDescent="0.15">
      <c r="A93" t="s">
        <v>323</v>
      </c>
    </row>
    <row r="94" spans="1:1" x14ac:dyDescent="0.15">
      <c r="A94" t="s">
        <v>303</v>
      </c>
    </row>
    <row r="95" spans="1:1" x14ac:dyDescent="0.15">
      <c r="A95" t="s">
        <v>324</v>
      </c>
    </row>
    <row r="96" spans="1:1" x14ac:dyDescent="0.15">
      <c r="A96" t="s">
        <v>325</v>
      </c>
    </row>
    <row r="97" spans="1:1" x14ac:dyDescent="0.15">
      <c r="A97" t="s">
        <v>326</v>
      </c>
    </row>
    <row r="98" spans="1:1" x14ac:dyDescent="0.15">
      <c r="A98" t="s">
        <v>327</v>
      </c>
    </row>
    <row r="99" spans="1:1" x14ac:dyDescent="0.15">
      <c r="A99" s="103" t="s">
        <v>328</v>
      </c>
    </row>
    <row r="100" spans="1:1" x14ac:dyDescent="0.15">
      <c r="A100" s="73" t="s">
        <v>307</v>
      </c>
    </row>
    <row r="101" spans="1:1" x14ac:dyDescent="0.15">
      <c r="A101" s="102" t="s">
        <v>329</v>
      </c>
    </row>
    <row r="102" spans="1:1" x14ac:dyDescent="0.15">
      <c r="A102" s="73" t="s">
        <v>309</v>
      </c>
    </row>
    <row r="103" spans="1:1" x14ac:dyDescent="0.15">
      <c r="A103" s="73" t="s">
        <v>310</v>
      </c>
    </row>
    <row r="104" spans="1:1" x14ac:dyDescent="0.15">
      <c r="A104" s="73" t="s">
        <v>330</v>
      </c>
    </row>
    <row r="105" spans="1:1" x14ac:dyDescent="0.15">
      <c r="A105" s="73" t="s">
        <v>331</v>
      </c>
    </row>
    <row r="106" spans="1:1" x14ac:dyDescent="0.15">
      <c r="A106" s="73" t="s">
        <v>332</v>
      </c>
    </row>
    <row r="107" spans="1:1" x14ac:dyDescent="0.15">
      <c r="A107" s="73" t="s">
        <v>333</v>
      </c>
    </row>
    <row r="108" spans="1:1" x14ac:dyDescent="0.15">
      <c r="A108" s="73" t="s">
        <v>334</v>
      </c>
    </row>
    <row r="109" spans="1:1" x14ac:dyDescent="0.15">
      <c r="A109" s="73" t="s">
        <v>335</v>
      </c>
    </row>
    <row r="110" spans="1:1" x14ac:dyDescent="0.15">
      <c r="A110" s="73" t="s">
        <v>336</v>
      </c>
    </row>
    <row r="111" spans="1:1" x14ac:dyDescent="0.15">
      <c r="A111" s="73" t="s">
        <v>337</v>
      </c>
    </row>
    <row r="112" spans="1:1" x14ac:dyDescent="0.15">
      <c r="A112" s="73" t="s">
        <v>338</v>
      </c>
    </row>
    <row r="113" spans="1:1" x14ac:dyDescent="0.15">
      <c r="A113" s="73" t="s">
        <v>339</v>
      </c>
    </row>
    <row r="114" spans="1:1" x14ac:dyDescent="0.15">
      <c r="A114" s="73" t="s">
        <v>340</v>
      </c>
    </row>
    <row r="115" spans="1:1" x14ac:dyDescent="0.15">
      <c r="A115" s="73" t="s">
        <v>341</v>
      </c>
    </row>
    <row r="116" spans="1:1" x14ac:dyDescent="0.15">
      <c r="A116" s="73" t="s">
        <v>342</v>
      </c>
    </row>
    <row r="117" spans="1:1" x14ac:dyDescent="0.15">
      <c r="A117" s="73" t="s">
        <v>343</v>
      </c>
    </row>
    <row r="118" spans="1:1" x14ac:dyDescent="0.15">
      <c r="A118" s="73" t="s">
        <v>344</v>
      </c>
    </row>
    <row r="119" spans="1:1" x14ac:dyDescent="0.15">
      <c r="A119" s="73" t="s">
        <v>345</v>
      </c>
    </row>
    <row r="120" spans="1:1" x14ac:dyDescent="0.15">
      <c r="A120" s="73" t="s">
        <v>346</v>
      </c>
    </row>
    <row r="121" spans="1:1" x14ac:dyDescent="0.15">
      <c r="A121" s="73" t="s">
        <v>347</v>
      </c>
    </row>
    <row r="122" spans="1:1" x14ac:dyDescent="0.15">
      <c r="A122" s="73" t="s">
        <v>348</v>
      </c>
    </row>
    <row r="123" spans="1:1" x14ac:dyDescent="0.15">
      <c r="A123" s="73" t="s">
        <v>349</v>
      </c>
    </row>
    <row r="124" spans="1:1" x14ac:dyDescent="0.15">
      <c r="A124" s="73" t="s">
        <v>350</v>
      </c>
    </row>
    <row r="125" spans="1:1" x14ac:dyDescent="0.15">
      <c r="A125" s="73" t="s">
        <v>351</v>
      </c>
    </row>
    <row r="126" spans="1:1" x14ac:dyDescent="0.15">
      <c r="A126" s="73" t="s">
        <v>352</v>
      </c>
    </row>
    <row r="127" spans="1:1" x14ac:dyDescent="0.15">
      <c r="A127" s="73" t="s">
        <v>353</v>
      </c>
    </row>
    <row r="128" spans="1:1" x14ac:dyDescent="0.15">
      <c r="A128" s="73" t="s">
        <v>354</v>
      </c>
    </row>
    <row r="129" spans="1:1" x14ac:dyDescent="0.15">
      <c r="A129" s="73" t="s">
        <v>355</v>
      </c>
    </row>
    <row r="130" spans="1:1" x14ac:dyDescent="0.15">
      <c r="A130" s="73" t="s">
        <v>356</v>
      </c>
    </row>
    <row r="131" spans="1:1" x14ac:dyDescent="0.15">
      <c r="A131" s="73" t="s">
        <v>357</v>
      </c>
    </row>
    <row r="132" spans="1:1" x14ac:dyDescent="0.15">
      <c r="A132" s="73" t="s">
        <v>358</v>
      </c>
    </row>
    <row r="133" spans="1:1" x14ac:dyDescent="0.15">
      <c r="A133" s="73" t="s">
        <v>359</v>
      </c>
    </row>
    <row r="134" spans="1:1" x14ac:dyDescent="0.15">
      <c r="A134" s="73" t="s">
        <v>360</v>
      </c>
    </row>
    <row r="135" spans="1:1" x14ac:dyDescent="0.15">
      <c r="A135" s="73" t="s">
        <v>361</v>
      </c>
    </row>
    <row r="136" spans="1:1" x14ac:dyDescent="0.15">
      <c r="A136" s="73" t="s">
        <v>362</v>
      </c>
    </row>
    <row r="137" spans="1:1" x14ac:dyDescent="0.15">
      <c r="A137" s="73" t="s">
        <v>363</v>
      </c>
    </row>
    <row r="138" spans="1:1" x14ac:dyDescent="0.15">
      <c r="A138" s="73" t="s">
        <v>364</v>
      </c>
    </row>
    <row r="139" spans="1:1" x14ac:dyDescent="0.15">
      <c r="A139" s="73" t="s">
        <v>365</v>
      </c>
    </row>
    <row r="140" spans="1:1" x14ac:dyDescent="0.15">
      <c r="A140" s="73" t="s">
        <v>366</v>
      </c>
    </row>
    <row r="141" spans="1:1" x14ac:dyDescent="0.15">
      <c r="A141" s="73" t="s">
        <v>367</v>
      </c>
    </row>
    <row r="142" spans="1:1" x14ac:dyDescent="0.15">
      <c r="A142" s="73" t="s">
        <v>368</v>
      </c>
    </row>
    <row r="143" spans="1:1" x14ac:dyDescent="0.15">
      <c r="A143" s="73" t="s">
        <v>369</v>
      </c>
    </row>
    <row r="144" spans="1:1" x14ac:dyDescent="0.15">
      <c r="A144" s="73" t="s">
        <v>312</v>
      </c>
    </row>
    <row r="145" spans="1:1" x14ac:dyDescent="0.15">
      <c r="A145" s="73" t="s">
        <v>370</v>
      </c>
    </row>
    <row r="146" spans="1:1" x14ac:dyDescent="0.15">
      <c r="A146" s="73" t="s">
        <v>314</v>
      </c>
    </row>
    <row r="147" spans="1:1" x14ac:dyDescent="0.15">
      <c r="A147" s="73" t="s">
        <v>371</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50BE2-A949-4DEC-9121-A9FCF8557FF8}">
  <sheetPr>
    <tabColor rgb="FFFFFF00"/>
  </sheetPr>
  <dimension ref="A2:H59"/>
  <sheetViews>
    <sheetView showGridLines="0" workbookViewId="0">
      <selection activeCell="B3" sqref="B3"/>
    </sheetView>
  </sheetViews>
  <sheetFormatPr defaultRowHeight="13.5" x14ac:dyDescent="0.15"/>
  <cols>
    <col min="1" max="1" width="15.125" bestFit="1" customWidth="1"/>
    <col min="2" max="2" width="14.625" customWidth="1"/>
    <col min="4" max="4" width="73.25" customWidth="1"/>
    <col min="6" max="7" width="11.875" customWidth="1"/>
  </cols>
  <sheetData>
    <row r="2" spans="1:8" x14ac:dyDescent="0.15">
      <c r="A2" s="3" t="s">
        <v>645</v>
      </c>
      <c r="B2" s="172" t="s">
        <v>644</v>
      </c>
    </row>
    <row r="3" spans="1:8" ht="20.25" customHeight="1" x14ac:dyDescent="0.15">
      <c r="A3" s="283" t="s">
        <v>595</v>
      </c>
      <c r="B3" s="232" t="s">
        <v>642</v>
      </c>
      <c r="C3" s="255" t="s">
        <v>596</v>
      </c>
      <c r="D3" s="256" t="s">
        <v>227</v>
      </c>
      <c r="F3" s="340" t="s">
        <v>609</v>
      </c>
      <c r="G3" s="340"/>
    </row>
    <row r="4" spans="1:8" ht="20.25" customHeight="1" x14ac:dyDescent="0.15">
      <c r="A4" s="284" t="s">
        <v>115</v>
      </c>
      <c r="B4" s="231">
        <v>3128512347</v>
      </c>
      <c r="C4" s="255" t="s">
        <v>608</v>
      </c>
      <c r="D4" s="287" t="s">
        <v>643</v>
      </c>
      <c r="F4" s="230">
        <f>IF(10-MOD(MID(B4,1,1)*1+MID(B4,2,1)*3+MID(B4,3,1)*7+MID(B4,4,1)*1+MID(B4,5,1)*3+MID(B4,6,1)*7+MID(B4,7,1)*1+MID(B4,8,1)*3+INT((MID(B4,9,1)*5)/10)+MOD(MID(B4,9,1)*5,10),10)=10,0,10-MOD(MID(B4,1,1)*1+MID(B4,2,1)*3+MID(B4,3,1)*7+MID(B4,4,1)*1+MID(B4,5,1)*3+MID(B4,6,1)*7+MID(B4,7,1)*1+MID(B4,8,1)*3+INT((MID(B4,9,1)*5)/10)+MOD(MID(B4,9,1)*5,10),10))</f>
        <v>7</v>
      </c>
      <c r="G4" s="289" t="str">
        <f>IF(INT(MID(B4,10,1))=F4,"OK","사업자오류")</f>
        <v>OK</v>
      </c>
      <c r="H4" s="230">
        <v>1</v>
      </c>
    </row>
    <row r="8" spans="1:8" x14ac:dyDescent="0.15">
      <c r="A8" t="s">
        <v>754</v>
      </c>
    </row>
    <row r="9" spans="1:8" x14ac:dyDescent="0.15">
      <c r="A9" t="s">
        <v>748</v>
      </c>
    </row>
    <row r="10" spans="1:8" x14ac:dyDescent="0.15">
      <c r="A10" t="s">
        <v>749</v>
      </c>
    </row>
    <row r="11" spans="1:8" x14ac:dyDescent="0.15">
      <c r="A11" t="s">
        <v>750</v>
      </c>
    </row>
    <row r="13" spans="1:8" x14ac:dyDescent="0.15">
      <c r="A13" t="s">
        <v>751</v>
      </c>
    </row>
    <row r="14" spans="1:8" x14ac:dyDescent="0.15">
      <c r="A14" t="s">
        <v>752</v>
      </c>
    </row>
    <row r="15" spans="1:8" x14ac:dyDescent="0.15">
      <c r="A15" t="s">
        <v>753</v>
      </c>
    </row>
    <row r="17" spans="1:7" x14ac:dyDescent="0.15">
      <c r="A17" t="s">
        <v>755</v>
      </c>
    </row>
    <row r="22" spans="1:7" x14ac:dyDescent="0.15">
      <c r="A22" t="s">
        <v>747</v>
      </c>
    </row>
    <row r="23" spans="1:7" x14ac:dyDescent="0.15">
      <c r="A23" t="s">
        <v>745</v>
      </c>
    </row>
    <row r="24" spans="1:7" x14ac:dyDescent="0.15">
      <c r="A24" t="s">
        <v>746</v>
      </c>
    </row>
    <row r="28" spans="1:7" x14ac:dyDescent="0.15">
      <c r="A28" s="340" t="s">
        <v>646</v>
      </c>
      <c r="B28" s="340" t="s">
        <v>647</v>
      </c>
      <c r="C28" s="340" t="s">
        <v>720</v>
      </c>
      <c r="D28" s="340"/>
      <c r="E28" s="340" t="s">
        <v>706</v>
      </c>
      <c r="F28" s="340"/>
      <c r="G28" s="340" t="s">
        <v>709</v>
      </c>
    </row>
    <row r="29" spans="1:7" x14ac:dyDescent="0.15">
      <c r="A29" s="340"/>
      <c r="B29" s="340"/>
      <c r="C29" s="340"/>
      <c r="D29" s="340"/>
      <c r="E29" s="291" t="s">
        <v>707</v>
      </c>
      <c r="F29" s="291" t="s">
        <v>708</v>
      </c>
      <c r="G29" s="340"/>
    </row>
    <row r="30" spans="1:7" x14ac:dyDescent="0.15">
      <c r="A30" s="302" t="s">
        <v>648</v>
      </c>
      <c r="B30" s="292" t="s">
        <v>649</v>
      </c>
      <c r="C30" s="123" t="s">
        <v>711</v>
      </c>
      <c r="D30" s="123"/>
      <c r="E30" s="301">
        <v>0.58699999999999997</v>
      </c>
      <c r="F30" s="301">
        <v>0.42199999999999999</v>
      </c>
      <c r="G30" s="301">
        <v>0.17199999999999999</v>
      </c>
    </row>
    <row r="31" spans="1:7" x14ac:dyDescent="0.15">
      <c r="A31" s="122" t="s">
        <v>650</v>
      </c>
      <c r="B31" s="291" t="s">
        <v>651</v>
      </c>
      <c r="C31" s="123" t="s">
        <v>710</v>
      </c>
      <c r="D31" s="123"/>
      <c r="E31" s="301">
        <v>0.72299999999999998</v>
      </c>
      <c r="F31" s="301">
        <v>0.61199999999999999</v>
      </c>
      <c r="G31" s="301">
        <v>0.187</v>
      </c>
    </row>
    <row r="32" spans="1:7" x14ac:dyDescent="0.15">
      <c r="A32" s="122" t="s">
        <v>652</v>
      </c>
      <c r="B32" s="291" t="s">
        <v>653</v>
      </c>
      <c r="C32" s="303" t="s">
        <v>712</v>
      </c>
      <c r="D32" s="123"/>
      <c r="E32" s="301">
        <v>0.58499999999999996</v>
      </c>
      <c r="F32" s="301">
        <v>0.41899999999999998</v>
      </c>
      <c r="G32" s="301">
        <v>0.20699999999999999</v>
      </c>
    </row>
    <row r="33" spans="1:7" x14ac:dyDescent="0.15">
      <c r="A33" s="122" t="s">
        <v>654</v>
      </c>
      <c r="B33" s="291" t="s">
        <v>655</v>
      </c>
      <c r="C33" s="304" t="s">
        <v>713</v>
      </c>
      <c r="D33" s="123"/>
      <c r="E33" s="301">
        <v>0.34</v>
      </c>
      <c r="F33" s="301">
        <v>7.5999999999999998E-2</v>
      </c>
      <c r="G33" s="301">
        <v>9.7000000000000003E-2</v>
      </c>
    </row>
    <row r="34" spans="1:7" x14ac:dyDescent="0.15">
      <c r="A34" s="122" t="s">
        <v>656</v>
      </c>
      <c r="B34" s="291" t="s">
        <v>657</v>
      </c>
      <c r="C34" s="304" t="s">
        <v>714</v>
      </c>
      <c r="D34" s="123"/>
      <c r="E34" s="301">
        <v>0.50800000000000001</v>
      </c>
      <c r="F34" s="301">
        <v>0.311</v>
      </c>
      <c r="G34" s="301">
        <v>6.9000000000000006E-2</v>
      </c>
    </row>
    <row r="35" spans="1:7" x14ac:dyDescent="0.15">
      <c r="A35" s="122" t="s">
        <v>658</v>
      </c>
      <c r="B35" s="291" t="s">
        <v>659</v>
      </c>
      <c r="C35" s="304" t="s">
        <v>715</v>
      </c>
      <c r="D35" s="123"/>
      <c r="E35" s="301">
        <v>0.373</v>
      </c>
      <c r="F35" s="301">
        <v>0.122</v>
      </c>
      <c r="G35" s="301">
        <v>0.122</v>
      </c>
    </row>
    <row r="36" spans="1:7" x14ac:dyDescent="0.15">
      <c r="A36" s="122" t="s">
        <v>660</v>
      </c>
      <c r="B36" s="291" t="s">
        <v>661</v>
      </c>
      <c r="C36" s="304" t="s">
        <v>716</v>
      </c>
      <c r="D36" s="123"/>
      <c r="E36" s="301">
        <v>0.53100000000000003</v>
      </c>
      <c r="F36" s="301">
        <v>0.34300000000000003</v>
      </c>
      <c r="G36" s="301">
        <v>0.20699999999999999</v>
      </c>
    </row>
    <row r="37" spans="1:7" ht="27" x14ac:dyDescent="0.15">
      <c r="A37" s="122" t="s">
        <v>662</v>
      </c>
      <c r="B37" s="293" t="s">
        <v>663</v>
      </c>
      <c r="C37" s="360" t="s">
        <v>717</v>
      </c>
      <c r="D37" s="360"/>
      <c r="E37" s="301">
        <v>0.64100000000000001</v>
      </c>
      <c r="F37" s="301">
        <v>0.497</v>
      </c>
      <c r="G37" s="301">
        <v>0.192</v>
      </c>
    </row>
    <row r="38" spans="1:7" x14ac:dyDescent="0.15">
      <c r="A38" s="122" t="s">
        <v>664</v>
      </c>
      <c r="B38" s="291" t="s">
        <v>665</v>
      </c>
      <c r="C38" s="304" t="s">
        <v>718</v>
      </c>
      <c r="D38" s="123"/>
      <c r="E38" s="301">
        <v>0.70899999999999996</v>
      </c>
      <c r="F38" s="301">
        <v>0.59299999999999997</v>
      </c>
      <c r="G38" s="301">
        <v>0.23699999999999999</v>
      </c>
    </row>
    <row r="39" spans="1:7" ht="47.25" customHeight="1" x14ac:dyDescent="0.15">
      <c r="A39" s="122" t="s">
        <v>666</v>
      </c>
      <c r="B39" s="291" t="s">
        <v>667</v>
      </c>
      <c r="C39" s="360" t="s">
        <v>719</v>
      </c>
      <c r="D39" s="360"/>
      <c r="E39" s="301">
        <v>0.58399999999999996</v>
      </c>
      <c r="F39" s="301">
        <v>0.41799999999999998</v>
      </c>
      <c r="G39" s="301">
        <v>0.21099999999999999</v>
      </c>
    </row>
    <row r="40" spans="1:7" x14ac:dyDescent="0.15">
      <c r="A40" s="122" t="s">
        <v>668</v>
      </c>
      <c r="B40" s="291" t="s">
        <v>669</v>
      </c>
      <c r="C40" s="363" t="s">
        <v>721</v>
      </c>
      <c r="D40" s="362"/>
      <c r="E40" s="301">
        <v>0.66</v>
      </c>
      <c r="F40" s="301">
        <v>0.52400000000000002</v>
      </c>
      <c r="G40" s="301">
        <v>7.2999999999999995E-2</v>
      </c>
    </row>
    <row r="41" spans="1:7" x14ac:dyDescent="0.15">
      <c r="A41" s="122" t="s">
        <v>670</v>
      </c>
      <c r="B41" s="291" t="s">
        <v>671</v>
      </c>
      <c r="C41" s="363" t="s">
        <v>722</v>
      </c>
      <c r="D41" s="362"/>
      <c r="E41" s="301">
        <v>0.79800000000000004</v>
      </c>
      <c r="F41" s="301">
        <v>0.71699999999999997</v>
      </c>
      <c r="G41" s="301">
        <v>0.16700000000000001</v>
      </c>
    </row>
    <row r="42" spans="1:7" x14ac:dyDescent="0.15">
      <c r="A42" s="299" t="s">
        <v>672</v>
      </c>
      <c r="B42" s="300" t="s">
        <v>673</v>
      </c>
      <c r="C42" s="363" t="s">
        <v>723</v>
      </c>
      <c r="D42" s="362"/>
      <c r="E42" s="301">
        <v>0.61699999999999999</v>
      </c>
      <c r="F42" s="301">
        <v>0.46400000000000002</v>
      </c>
      <c r="G42" s="301">
        <v>0.19400000000000001</v>
      </c>
    </row>
    <row r="43" spans="1:7" x14ac:dyDescent="0.15">
      <c r="A43" s="299" t="s">
        <v>725</v>
      </c>
      <c r="B43" s="300" t="s">
        <v>726</v>
      </c>
      <c r="C43" s="363" t="s">
        <v>724</v>
      </c>
      <c r="D43" s="362"/>
      <c r="E43" s="301">
        <v>0.58599999999999997</v>
      </c>
      <c r="F43" s="301">
        <v>0.42</v>
      </c>
      <c r="G43" s="301">
        <v>0.16600000000000001</v>
      </c>
    </row>
    <row r="44" spans="1:7" x14ac:dyDescent="0.15">
      <c r="A44" s="122" t="s">
        <v>674</v>
      </c>
      <c r="B44" s="291" t="s">
        <v>675</v>
      </c>
      <c r="C44" s="363" t="s">
        <v>727</v>
      </c>
      <c r="D44" s="362"/>
      <c r="E44" s="301">
        <v>0.61699999999999999</v>
      </c>
      <c r="F44" s="301">
        <v>0.46400000000000002</v>
      </c>
      <c r="G44" s="301">
        <v>0.16500000000000001</v>
      </c>
    </row>
    <row r="45" spans="1:7" x14ac:dyDescent="0.15">
      <c r="A45" s="122" t="s">
        <v>676</v>
      </c>
      <c r="B45" s="291" t="s">
        <v>677</v>
      </c>
      <c r="C45" s="363" t="s">
        <v>728</v>
      </c>
      <c r="D45" s="362"/>
      <c r="E45" s="301">
        <v>0.77600000000000002</v>
      </c>
      <c r="F45" s="301">
        <v>0.68600000000000005</v>
      </c>
      <c r="G45" s="301">
        <v>0.26600000000000001</v>
      </c>
    </row>
    <row r="46" spans="1:7" x14ac:dyDescent="0.15">
      <c r="A46" s="122" t="s">
        <v>678</v>
      </c>
      <c r="B46" s="291" t="s">
        <v>679</v>
      </c>
      <c r="C46" s="361" t="s">
        <v>729</v>
      </c>
      <c r="D46" s="362"/>
      <c r="E46" s="301">
        <v>0.8</v>
      </c>
      <c r="F46" s="301">
        <v>0.72</v>
      </c>
      <c r="G46" s="301">
        <v>0.224</v>
      </c>
    </row>
    <row r="47" spans="1:7" x14ac:dyDescent="0.15">
      <c r="A47" s="122" t="s">
        <v>680</v>
      </c>
      <c r="B47" s="291" t="s">
        <v>681</v>
      </c>
      <c r="C47" s="363" t="s">
        <v>730</v>
      </c>
      <c r="D47" s="362"/>
      <c r="E47" s="301">
        <v>0.75</v>
      </c>
      <c r="F47" s="301">
        <v>0.65</v>
      </c>
      <c r="G47" s="301">
        <v>0.25700000000000001</v>
      </c>
    </row>
    <row r="48" spans="1:7" x14ac:dyDescent="0.15">
      <c r="A48" s="299" t="s">
        <v>682</v>
      </c>
      <c r="B48" s="300" t="s">
        <v>683</v>
      </c>
      <c r="C48" s="361" t="s">
        <v>731</v>
      </c>
      <c r="D48" s="362"/>
      <c r="E48" s="301">
        <v>0.64100000000000001</v>
      </c>
      <c r="F48" s="301">
        <v>0.497</v>
      </c>
      <c r="G48" s="301">
        <v>0.192</v>
      </c>
    </row>
    <row r="49" spans="1:7" x14ac:dyDescent="0.15">
      <c r="A49" s="122" t="s">
        <v>684</v>
      </c>
      <c r="B49" s="291" t="s">
        <v>685</v>
      </c>
      <c r="C49" s="361" t="s">
        <v>732</v>
      </c>
      <c r="D49" s="362"/>
      <c r="E49" s="301">
        <v>0.67800000000000005</v>
      </c>
      <c r="F49" s="301">
        <v>0.54900000000000004</v>
      </c>
      <c r="G49" s="301">
        <v>0.19900000000000001</v>
      </c>
    </row>
    <row r="50" spans="1:7" x14ac:dyDescent="0.15">
      <c r="A50" s="122" t="s">
        <v>686</v>
      </c>
      <c r="B50" s="291" t="s">
        <v>687</v>
      </c>
      <c r="C50" s="361" t="s">
        <v>733</v>
      </c>
      <c r="D50" s="362"/>
      <c r="E50" s="301">
        <v>0.67300000000000004</v>
      </c>
      <c r="F50" s="301">
        <v>0.54200000000000004</v>
      </c>
      <c r="G50" s="301">
        <v>0.22600000000000001</v>
      </c>
    </row>
    <row r="51" spans="1:7" ht="48.75" customHeight="1" x14ac:dyDescent="0.15">
      <c r="A51" s="122" t="s">
        <v>688</v>
      </c>
      <c r="B51" s="291" t="s">
        <v>689</v>
      </c>
      <c r="C51" s="361" t="s">
        <v>734</v>
      </c>
      <c r="D51" s="362"/>
      <c r="E51" s="301">
        <v>0.80200000000000005</v>
      </c>
      <c r="F51" s="301">
        <v>0.72299999999999998</v>
      </c>
      <c r="G51" s="301">
        <v>0.16300000000000001</v>
      </c>
    </row>
    <row r="52" spans="1:7" ht="27.75" customHeight="1" x14ac:dyDescent="0.15">
      <c r="A52" s="122" t="s">
        <v>690</v>
      </c>
      <c r="B52" s="291" t="s">
        <v>691</v>
      </c>
      <c r="C52" s="361" t="s">
        <v>735</v>
      </c>
      <c r="D52" s="362"/>
      <c r="E52" s="301">
        <v>0.73699999999999999</v>
      </c>
      <c r="F52" s="301">
        <v>0.63200000000000001</v>
      </c>
      <c r="G52" s="301">
        <v>0.17100000000000001</v>
      </c>
    </row>
    <row r="53" spans="1:7" ht="36" customHeight="1" x14ac:dyDescent="0.15">
      <c r="A53" s="122" t="s">
        <v>692</v>
      </c>
      <c r="B53" s="291" t="s">
        <v>693</v>
      </c>
      <c r="C53" s="361" t="s">
        <v>736</v>
      </c>
      <c r="D53" s="362"/>
      <c r="E53" s="301">
        <v>0.67300000000000004</v>
      </c>
      <c r="F53" s="301">
        <v>0.54200000000000004</v>
      </c>
      <c r="G53" s="301">
        <v>0.158</v>
      </c>
    </row>
    <row r="54" spans="1:7" ht="31.5" customHeight="1" x14ac:dyDescent="0.15">
      <c r="A54" s="122" t="s">
        <v>694</v>
      </c>
      <c r="B54" s="291" t="s">
        <v>695</v>
      </c>
      <c r="C54" s="361" t="s">
        <v>737</v>
      </c>
      <c r="D54" s="362"/>
      <c r="E54" s="301">
        <v>0.69799999999999995</v>
      </c>
      <c r="F54" s="301">
        <v>0.57699999999999996</v>
      </c>
      <c r="G54" s="301">
        <v>0.16700000000000001</v>
      </c>
    </row>
    <row r="55" spans="1:7" ht="36" customHeight="1" x14ac:dyDescent="0.15">
      <c r="A55" s="122" t="s">
        <v>696</v>
      </c>
      <c r="B55" s="291" t="s">
        <v>697</v>
      </c>
      <c r="C55" s="361" t="s">
        <v>738</v>
      </c>
      <c r="D55" s="362"/>
      <c r="E55" s="301">
        <v>0.68100000000000005</v>
      </c>
      <c r="F55" s="301">
        <v>0.55300000000000005</v>
      </c>
      <c r="G55" s="301">
        <v>0.224</v>
      </c>
    </row>
    <row r="56" spans="1:7" ht="40.5" customHeight="1" x14ac:dyDescent="0.15">
      <c r="A56" s="122" t="s">
        <v>698</v>
      </c>
      <c r="B56" s="291" t="s">
        <v>699</v>
      </c>
      <c r="C56" s="361" t="s">
        <v>739</v>
      </c>
      <c r="D56" s="362"/>
      <c r="E56" s="301">
        <v>0.69199999999999995</v>
      </c>
      <c r="F56" s="301">
        <v>0.56899999999999995</v>
      </c>
      <c r="G56" s="301">
        <v>0.23899999999999999</v>
      </c>
    </row>
    <row r="57" spans="1:7" ht="39.75" customHeight="1" x14ac:dyDescent="0.15">
      <c r="A57" s="122" t="s">
        <v>700</v>
      </c>
      <c r="B57" s="291" t="s">
        <v>701</v>
      </c>
      <c r="C57" s="361" t="s">
        <v>740</v>
      </c>
      <c r="D57" s="362"/>
      <c r="E57" s="301">
        <v>0.78800000000000003</v>
      </c>
      <c r="F57" s="301">
        <v>0.70299999999999996</v>
      </c>
      <c r="G57" s="301">
        <v>0.253</v>
      </c>
    </row>
    <row r="58" spans="1:7" ht="29.25" customHeight="1" x14ac:dyDescent="0.15">
      <c r="A58" s="122" t="s">
        <v>702</v>
      </c>
      <c r="B58" s="291" t="s">
        <v>703</v>
      </c>
      <c r="C58" s="361" t="s">
        <v>741</v>
      </c>
      <c r="D58" s="362"/>
      <c r="E58" s="301">
        <v>0.68</v>
      </c>
      <c r="F58" s="301">
        <v>0.55200000000000005</v>
      </c>
      <c r="G58" s="301">
        <v>0.22600000000000001</v>
      </c>
    </row>
    <row r="59" spans="1:7" ht="30" customHeight="1" x14ac:dyDescent="0.15">
      <c r="A59" s="122" t="s">
        <v>704</v>
      </c>
      <c r="B59" s="291" t="s">
        <v>705</v>
      </c>
      <c r="C59" s="363" t="s">
        <v>742</v>
      </c>
      <c r="D59" s="362"/>
      <c r="E59" s="301">
        <v>0.78600000000000003</v>
      </c>
      <c r="F59" s="301"/>
      <c r="G59" s="301">
        <v>0.19</v>
      </c>
    </row>
  </sheetData>
  <mergeCells count="28">
    <mergeCell ref="C59:D59"/>
    <mergeCell ref="C43:D43"/>
    <mergeCell ref="C54:D54"/>
    <mergeCell ref="C55:D55"/>
    <mergeCell ref="C56:D56"/>
    <mergeCell ref="C57:D57"/>
    <mergeCell ref="C58:D58"/>
    <mergeCell ref="C49:D49"/>
    <mergeCell ref="C50:D50"/>
    <mergeCell ref="C51:D51"/>
    <mergeCell ref="C52:D52"/>
    <mergeCell ref="C53:D53"/>
    <mergeCell ref="C44:D44"/>
    <mergeCell ref="C45:D45"/>
    <mergeCell ref="C46:D46"/>
    <mergeCell ref="C47:D47"/>
    <mergeCell ref="C48:D48"/>
    <mergeCell ref="B28:B29"/>
    <mergeCell ref="A28:A29"/>
    <mergeCell ref="C40:D40"/>
    <mergeCell ref="C41:D41"/>
    <mergeCell ref="C42:D42"/>
    <mergeCell ref="F3:G3"/>
    <mergeCell ref="E28:F28"/>
    <mergeCell ref="G28:G29"/>
    <mergeCell ref="C37:D37"/>
    <mergeCell ref="C39:D39"/>
    <mergeCell ref="C28:D29"/>
  </mergeCells>
  <phoneticPr fontId="2" type="noConversion"/>
  <conditionalFormatting sqref="G4">
    <cfRule type="cellIs" dxfId="511" priority="1" operator="equal">
      <formula>"사업자오류"</formula>
    </cfRule>
    <cfRule type="cellIs" dxfId="510" priority="2" operator="equal">
      <formula>"OK"</formula>
    </cfRule>
  </conditionalFormatting>
  <hyperlinks>
    <hyperlink ref="B2" r:id="rId1" xr:uid="{51F9716D-741A-4BE4-9145-EAA5F81B7D3C}"/>
  </hyperlinks>
  <pageMargins left="0.7" right="0.7" top="0.75" bottom="0.75" header="0.3" footer="0.3"/>
  <pageSetup paperSize="9" orientation="portrait" verticalDpi="0"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110"/>
  <sheetViews>
    <sheetView showGridLines="0" workbookViewId="0">
      <pane ySplit="7" topLeftCell="A8" activePane="bottomLeft" state="frozen"/>
      <selection pane="bottomLeft" activeCell="E14" sqref="E14"/>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36" t="s">
        <v>596</v>
      </c>
      <c r="F3" s="254"/>
      <c r="G3" s="368" t="str">
        <f>기본입력사항!$D$3</f>
        <v>주황규</v>
      </c>
      <c r="H3" s="368"/>
      <c r="I3" s="236" t="s">
        <v>638</v>
      </c>
      <c r="J3" s="356">
        <v>44197</v>
      </c>
      <c r="K3" s="356"/>
      <c r="N3" s="266">
        <v>1</v>
      </c>
      <c r="P3" s="230">
        <f>IF(10-MOD(MID(D4,1,1)*1+MID(D4,2,1)*3+MID(D4,3,1)*7+MID(D4,4,1)*1+MID(D4,5,1)*3+MID(D4,6,1)*7+MID(D4,7,1)*1+MID(D4,8,1)*3+INT((MID(D4,9,1)*5)/10)+MOD(MID(D4,9,1)*5,10),10)=10,0,10-MOD(MID(D4,1,1)*1+MID(D4,2,1)*3+MID(D4,3,1)*7+MID(D4,4,1)*1+MID(D4,5,1)*3+MID(D4,6,1)*7+MID(D4,7,1)*1+MID(D4,8,1)*3+INT((MID(D4,9,1)*5)/10)+MOD(MID(D4,9,1)*5,10),10))</f>
        <v>7</v>
      </c>
      <c r="Q3" s="223"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29" t="s">
        <v>601</v>
      </c>
      <c r="W6" s="229"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588</v>
      </c>
      <c r="H7" s="371"/>
      <c r="I7" s="371"/>
      <c r="J7" s="371"/>
      <c r="K7" s="370"/>
      <c r="L7" s="370"/>
      <c r="M7" s="279">
        <v>0.03</v>
      </c>
      <c r="N7" s="370"/>
      <c r="O7" s="370"/>
      <c r="P7" s="370"/>
      <c r="Q7" s="370"/>
      <c r="S7" s="340"/>
      <c r="T7" s="343"/>
      <c r="V7" s="228" t="s">
        <v>603</v>
      </c>
      <c r="W7" s="228"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44197</v>
      </c>
      <c r="I8" s="271">
        <f>IF(H8="","",CHOOSE($R$3,EOMONTH($H$8,0),EOMONTH($H$8,0)+5,EOMONTH($H$8,0)+10,EOMONTH($H$8,0)+15,EOMONTH($H$8,0)+20))</f>
        <v>44227</v>
      </c>
      <c r="J8" s="272" t="str">
        <f>TEXT(I8,"aaa")</f>
        <v>일</v>
      </c>
      <c r="K8" s="273"/>
      <c r="L8" s="274">
        <f t="shared" ref="L8:L27" si="0">IF(OR($N$3=1,K8&lt;=33330),K8,TRUNC(K8/96.7%,-1))</f>
        <v>0</v>
      </c>
      <c r="M8" s="275">
        <f>$M$7</f>
        <v>0.03</v>
      </c>
      <c r="N8" s="276">
        <f>IF(L8&gt;33330,TRUNC(L8*$M$7,-1),0)</f>
        <v>0</v>
      </c>
      <c r="O8" s="276">
        <f>TRUNC(N8*10%,-1)</f>
        <v>0</v>
      </c>
      <c r="P8" s="277">
        <f>SUM(N8:O8)</f>
        <v>0</v>
      </c>
      <c r="Q8" s="277">
        <f>L8-P8</f>
        <v>0</v>
      </c>
      <c r="S8" s="225">
        <f t="shared" ref="S8:S27" si="1">IF($N$3=2,L8-(Q8-K8),0)</f>
        <v>0</v>
      </c>
      <c r="T8" s="226">
        <f t="shared" ref="T8:T27"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49">
        <f>A8+1</f>
        <v>2</v>
      </c>
      <c r="B9" s="282" t="str">
        <f t="shared" ref="B9:B72" si="3">$N$4</f>
        <v>A팀</v>
      </c>
      <c r="C9" s="232"/>
      <c r="D9" s="233"/>
      <c r="E9" s="248" t="str">
        <f>IF(C9="","",$E$8)</f>
        <v/>
      </c>
      <c r="F9" s="248"/>
      <c r="G9" s="246" t="str">
        <f t="shared" ref="G9:G27" si="4">IF(E9="","",VLOOKUP(E9,종목,2))</f>
        <v/>
      </c>
      <c r="H9" s="281" t="str">
        <f>IF(C9="","",$H$8)</f>
        <v/>
      </c>
      <c r="I9" s="265" t="str">
        <f>IF(C9="","",$I$8)</f>
        <v/>
      </c>
      <c r="J9" s="247" t="str">
        <f t="shared" ref="J9:J70"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ref="G28:G67" si="27">IF(E28="","",VLOOKUP(E28,종목,2))</f>
        <v/>
      </c>
      <c r="H28" s="281"/>
      <c r="I28" s="265"/>
      <c r="J28" s="247" t="str">
        <f t="shared" si="5"/>
        <v>토</v>
      </c>
      <c r="K28" s="239"/>
      <c r="L28" s="240">
        <f t="shared" ref="L28:L67" si="28">IF(OR($N$3=1,K28&lt;=33330),K28,TRUNC(K28/96.7%,-1))</f>
        <v>0</v>
      </c>
      <c r="M28" s="241">
        <f>$M$7</f>
        <v>0.03</v>
      </c>
      <c r="N28" s="242">
        <f>IF(L28&gt;33330,TRUNC(L28*$M$7,-1),0)</f>
        <v>0</v>
      </c>
      <c r="O28" s="242">
        <f>TRUNC(N28*10%,-1)</f>
        <v>0</v>
      </c>
      <c r="P28" s="243">
        <f>SUM(N28:O28)</f>
        <v>0</v>
      </c>
      <c r="Q28" s="243">
        <f>L28-P28</f>
        <v>0</v>
      </c>
      <c r="S28" s="225">
        <f t="shared" ref="S28:S67" si="29">IF($N$3=2,L28-(Q28-K28),0)</f>
        <v>0</v>
      </c>
      <c r="T28" s="226">
        <f t="shared" ref="T28:T67" si="30">IF($N$3=2,S28-L28,0)</f>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27"/>
        <v/>
      </c>
      <c r="H29" s="281" t="str">
        <f>IF(C29="","",$H$8)</f>
        <v/>
      </c>
      <c r="I29" s="265" t="str">
        <f>IF(C29="","",$I$8)</f>
        <v/>
      </c>
      <c r="J29" s="247" t="str">
        <f t="shared" si="5"/>
        <v/>
      </c>
      <c r="K29" s="239"/>
      <c r="L29" s="240">
        <f t="shared" si="28"/>
        <v>0</v>
      </c>
      <c r="M29" s="241">
        <f t="shared" si="6"/>
        <v>0.03</v>
      </c>
      <c r="N29" s="242">
        <f t="shared" ref="N29:N47" si="31">IF(L29&gt;33330,TRUNC(L29*$M$7,-1),0)</f>
        <v>0</v>
      </c>
      <c r="O29" s="242">
        <f t="shared" ref="O29:O47" si="32">TRUNC(N29*10%,-1)</f>
        <v>0</v>
      </c>
      <c r="P29" s="243">
        <f t="shared" ref="P29:P47" si="33">SUM(N29:O29)</f>
        <v>0</v>
      </c>
      <c r="Q29" s="243">
        <f t="shared" ref="Q29:Q47" si="34">L29-P29</f>
        <v>0</v>
      </c>
      <c r="S29" s="225">
        <f t="shared" si="29"/>
        <v>0</v>
      </c>
      <c r="T29" s="226">
        <f t="shared" si="30"/>
        <v>0</v>
      </c>
      <c r="V29" s="123"/>
      <c r="W29" s="123"/>
      <c r="X29" s="123"/>
      <c r="Y29" s="123"/>
      <c r="AA29" s="190" t="e">
        <f t="shared" ref="AA29:AA47" si="35">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6">IF(INT(RIGHT(D29,1))=AA29,"OK","주민오류")</f>
        <v>#VALUE!</v>
      </c>
      <c r="AC29" s="191" t="e">
        <f t="shared" ref="AC29:AC47" ca="1" si="37">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8">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9">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40">CHOOSE(14-LEN(CLEAN(D29)),MID(D29,7,1),MID(D29,6,1),MID(D29,5,1),MID(D29,4,1))</f>
        <v>#VALUE!</v>
      </c>
      <c r="AH29" s="190" t="e">
        <f t="shared" ref="AH29:AH47" si="41">CHOOSE(AG29,"내국인","내국인","내국인","내국인","외국인","외국인","외국인","외국인")</f>
        <v>#VALUE!</v>
      </c>
      <c r="AI29" s="190" t="e">
        <f t="shared" ref="AI29:AI47" si="42">IF(AH29="외국인","고용허가체크","")</f>
        <v>#VALUE!</v>
      </c>
      <c r="AJ29" s="190" t="e">
        <f t="shared" ref="AJ29:AJ47" si="43">IF(LEN(CLEAN(D29))=12,MOD(MID(D29,7,1)*10+MID(D29,8,1),2),MOD(MID(D29,8,1)*10+MID(D29,9,1),2))</f>
        <v>#VALUE!</v>
      </c>
      <c r="AK29" s="190" t="e">
        <f t="shared" ref="AK29:AK47" si="44">IF(AJ29=0,"OK","")</f>
        <v>#VALUE!</v>
      </c>
      <c r="AL29" s="190">
        <f t="shared" ref="AL29:AL47" si="45">LEN(CLEAN(D29))</f>
        <v>0</v>
      </c>
    </row>
    <row r="30" spans="1:38" ht="23.25" customHeight="1" x14ac:dyDescent="0.15">
      <c r="A30" s="260">
        <f t="shared" ref="A30:A48" si="46">A29+1</f>
        <v>23</v>
      </c>
      <c r="B30" s="282" t="str">
        <f t="shared" si="3"/>
        <v>A팀</v>
      </c>
      <c r="C30" s="232"/>
      <c r="D30" s="233"/>
      <c r="E30" s="248" t="str">
        <f t="shared" ref="E30:E47" si="47">IF(C30="","",$E$8)</f>
        <v/>
      </c>
      <c r="F30" s="248"/>
      <c r="G30" s="246" t="str">
        <f t="shared" si="27"/>
        <v/>
      </c>
      <c r="H30" s="281" t="str">
        <f t="shared" ref="H30:H47" si="48">IF(C30="","",$H$8)</f>
        <v/>
      </c>
      <c r="I30" s="265" t="str">
        <f t="shared" ref="I30:I47" si="49">IF(C30="","",$I$8)</f>
        <v/>
      </c>
      <c r="J30" s="247" t="str">
        <f t="shared" si="5"/>
        <v/>
      </c>
      <c r="K30" s="239"/>
      <c r="L30" s="240">
        <f t="shared" si="28"/>
        <v>0</v>
      </c>
      <c r="M30" s="241">
        <f t="shared" si="6"/>
        <v>0.03</v>
      </c>
      <c r="N30" s="242">
        <f t="shared" si="31"/>
        <v>0</v>
      </c>
      <c r="O30" s="242">
        <f t="shared" si="32"/>
        <v>0</v>
      </c>
      <c r="P30" s="243">
        <f t="shared" si="33"/>
        <v>0</v>
      </c>
      <c r="Q30" s="243">
        <f t="shared" si="34"/>
        <v>0</v>
      </c>
      <c r="S30" s="225">
        <f t="shared" si="29"/>
        <v>0</v>
      </c>
      <c r="T30" s="226">
        <f t="shared" si="30"/>
        <v>0</v>
      </c>
      <c r="V30" s="123"/>
      <c r="W30" s="123"/>
      <c r="X30" s="123"/>
      <c r="Y30" s="123"/>
      <c r="AA30" s="190" t="e">
        <f t="shared" si="35"/>
        <v>#VALUE!</v>
      </c>
      <c r="AB30" s="190" t="e">
        <f t="shared" si="36"/>
        <v>#VALUE!</v>
      </c>
      <c r="AC30" s="191" t="e">
        <f t="shared" ca="1" si="37"/>
        <v>#VALUE!</v>
      </c>
      <c r="AD30" s="192">
        <f t="shared" ca="1" si="14"/>
        <v>44387</v>
      </c>
      <c r="AE30" s="191" t="e">
        <f t="shared" ca="1" si="38"/>
        <v>#VALUE!</v>
      </c>
      <c r="AF30" s="190" t="e">
        <f t="shared" si="39"/>
        <v>#VALUE!</v>
      </c>
      <c r="AG30" s="190" t="e">
        <f t="shared" si="40"/>
        <v>#VALUE!</v>
      </c>
      <c r="AH30" s="190" t="e">
        <f t="shared" si="41"/>
        <v>#VALUE!</v>
      </c>
      <c r="AI30" s="190" t="e">
        <f t="shared" si="42"/>
        <v>#VALUE!</v>
      </c>
      <c r="AJ30" s="190" t="e">
        <f t="shared" si="43"/>
        <v>#VALUE!</v>
      </c>
      <c r="AK30" s="190" t="e">
        <f t="shared" si="44"/>
        <v>#VALUE!</v>
      </c>
      <c r="AL30" s="190">
        <f t="shared" si="45"/>
        <v>0</v>
      </c>
    </row>
    <row r="31" spans="1:38" ht="23.25" customHeight="1" x14ac:dyDescent="0.15">
      <c r="A31" s="260">
        <f t="shared" si="46"/>
        <v>24</v>
      </c>
      <c r="B31" s="282" t="str">
        <f t="shared" si="3"/>
        <v>A팀</v>
      </c>
      <c r="C31" s="232"/>
      <c r="D31" s="233"/>
      <c r="E31" s="248" t="str">
        <f t="shared" si="47"/>
        <v/>
      </c>
      <c r="F31" s="248"/>
      <c r="G31" s="246" t="str">
        <f t="shared" si="27"/>
        <v/>
      </c>
      <c r="H31" s="281" t="str">
        <f t="shared" si="48"/>
        <v/>
      </c>
      <c r="I31" s="265" t="str">
        <f t="shared" si="49"/>
        <v/>
      </c>
      <c r="J31" s="247" t="str">
        <f t="shared" si="5"/>
        <v/>
      </c>
      <c r="K31" s="239"/>
      <c r="L31" s="240">
        <f t="shared" si="28"/>
        <v>0</v>
      </c>
      <c r="M31" s="241">
        <f t="shared" si="6"/>
        <v>0.03</v>
      </c>
      <c r="N31" s="242">
        <f t="shared" si="31"/>
        <v>0</v>
      </c>
      <c r="O31" s="242">
        <f t="shared" si="32"/>
        <v>0</v>
      </c>
      <c r="P31" s="243">
        <f t="shared" si="33"/>
        <v>0</v>
      </c>
      <c r="Q31" s="243">
        <f t="shared" si="34"/>
        <v>0</v>
      </c>
      <c r="S31" s="225">
        <f t="shared" si="29"/>
        <v>0</v>
      </c>
      <c r="T31" s="226">
        <f t="shared" si="30"/>
        <v>0</v>
      </c>
      <c r="V31" s="123"/>
      <c r="W31" s="123"/>
      <c r="X31" s="123"/>
      <c r="Y31" s="123"/>
      <c r="AA31" s="190" t="e">
        <f t="shared" si="35"/>
        <v>#VALUE!</v>
      </c>
      <c r="AB31" s="190" t="e">
        <f t="shared" si="36"/>
        <v>#VALUE!</v>
      </c>
      <c r="AC31" s="191" t="e">
        <f t="shared" ca="1" si="37"/>
        <v>#VALUE!</v>
      </c>
      <c r="AD31" s="192">
        <f t="shared" ca="1" si="14"/>
        <v>44387</v>
      </c>
      <c r="AE31" s="191" t="e">
        <f t="shared" ca="1" si="38"/>
        <v>#VALUE!</v>
      </c>
      <c r="AF31" s="190" t="e">
        <f t="shared" si="39"/>
        <v>#VALUE!</v>
      </c>
      <c r="AG31" s="190" t="e">
        <f t="shared" si="40"/>
        <v>#VALUE!</v>
      </c>
      <c r="AH31" s="190" t="e">
        <f t="shared" si="41"/>
        <v>#VALUE!</v>
      </c>
      <c r="AI31" s="190" t="e">
        <f t="shared" si="42"/>
        <v>#VALUE!</v>
      </c>
      <c r="AJ31" s="190" t="e">
        <f t="shared" si="43"/>
        <v>#VALUE!</v>
      </c>
      <c r="AK31" s="190" t="e">
        <f t="shared" si="44"/>
        <v>#VALUE!</v>
      </c>
      <c r="AL31" s="190">
        <f t="shared" si="45"/>
        <v>0</v>
      </c>
    </row>
    <row r="32" spans="1:38" ht="23.25" customHeight="1" x14ac:dyDescent="0.15">
      <c r="A32" s="260">
        <f t="shared" si="46"/>
        <v>25</v>
      </c>
      <c r="B32" s="282" t="str">
        <f t="shared" si="3"/>
        <v>A팀</v>
      </c>
      <c r="C32" s="232"/>
      <c r="D32" s="233"/>
      <c r="E32" s="248" t="str">
        <f t="shared" si="47"/>
        <v/>
      </c>
      <c r="F32" s="248"/>
      <c r="G32" s="246" t="str">
        <f t="shared" si="27"/>
        <v/>
      </c>
      <c r="H32" s="281" t="str">
        <f t="shared" si="48"/>
        <v/>
      </c>
      <c r="I32" s="265" t="str">
        <f t="shared" si="49"/>
        <v/>
      </c>
      <c r="J32" s="247" t="str">
        <f t="shared" si="5"/>
        <v/>
      </c>
      <c r="K32" s="239"/>
      <c r="L32" s="240">
        <f t="shared" si="28"/>
        <v>0</v>
      </c>
      <c r="M32" s="241">
        <f t="shared" si="6"/>
        <v>0.03</v>
      </c>
      <c r="N32" s="242">
        <f t="shared" si="31"/>
        <v>0</v>
      </c>
      <c r="O32" s="242">
        <f t="shared" si="32"/>
        <v>0</v>
      </c>
      <c r="P32" s="243">
        <f t="shared" si="33"/>
        <v>0</v>
      </c>
      <c r="Q32" s="243">
        <f t="shared" si="34"/>
        <v>0</v>
      </c>
      <c r="S32" s="225">
        <f t="shared" si="29"/>
        <v>0</v>
      </c>
      <c r="T32" s="226">
        <f t="shared" si="30"/>
        <v>0</v>
      </c>
      <c r="V32" s="123"/>
      <c r="W32" s="123"/>
      <c r="X32" s="123"/>
      <c r="Y32" s="123"/>
      <c r="AA32" s="190" t="e">
        <f t="shared" si="35"/>
        <v>#VALUE!</v>
      </c>
      <c r="AB32" s="190" t="e">
        <f t="shared" si="36"/>
        <v>#VALUE!</v>
      </c>
      <c r="AC32" s="191" t="e">
        <f t="shared" ca="1" si="37"/>
        <v>#VALUE!</v>
      </c>
      <c r="AD32" s="192">
        <f t="shared" ca="1" si="14"/>
        <v>44387</v>
      </c>
      <c r="AE32" s="191" t="e">
        <f t="shared" ca="1" si="38"/>
        <v>#VALUE!</v>
      </c>
      <c r="AF32" s="190" t="e">
        <f t="shared" si="39"/>
        <v>#VALUE!</v>
      </c>
      <c r="AG32" s="190" t="e">
        <f t="shared" si="40"/>
        <v>#VALUE!</v>
      </c>
      <c r="AH32" s="190" t="e">
        <f t="shared" si="41"/>
        <v>#VALUE!</v>
      </c>
      <c r="AI32" s="190" t="e">
        <f t="shared" si="42"/>
        <v>#VALUE!</v>
      </c>
      <c r="AJ32" s="190" t="e">
        <f t="shared" si="43"/>
        <v>#VALUE!</v>
      </c>
      <c r="AK32" s="190" t="e">
        <f t="shared" si="44"/>
        <v>#VALUE!</v>
      </c>
      <c r="AL32" s="190">
        <f t="shared" si="45"/>
        <v>0</v>
      </c>
    </row>
    <row r="33" spans="1:38" ht="23.25" customHeight="1" x14ac:dyDescent="0.15">
      <c r="A33" s="260">
        <f t="shared" si="46"/>
        <v>26</v>
      </c>
      <c r="B33" s="282" t="str">
        <f t="shared" si="3"/>
        <v>A팀</v>
      </c>
      <c r="C33" s="232"/>
      <c r="D33" s="233"/>
      <c r="E33" s="248" t="str">
        <f t="shared" si="47"/>
        <v/>
      </c>
      <c r="F33" s="248"/>
      <c r="G33" s="246" t="str">
        <f t="shared" si="27"/>
        <v/>
      </c>
      <c r="H33" s="281" t="str">
        <f t="shared" si="48"/>
        <v/>
      </c>
      <c r="I33" s="265" t="str">
        <f t="shared" si="49"/>
        <v/>
      </c>
      <c r="J33" s="247" t="str">
        <f t="shared" si="5"/>
        <v/>
      </c>
      <c r="K33" s="239"/>
      <c r="L33" s="240">
        <f t="shared" si="28"/>
        <v>0</v>
      </c>
      <c r="M33" s="241">
        <f t="shared" si="6"/>
        <v>0.03</v>
      </c>
      <c r="N33" s="242">
        <f t="shared" si="31"/>
        <v>0</v>
      </c>
      <c r="O33" s="242">
        <f t="shared" si="32"/>
        <v>0</v>
      </c>
      <c r="P33" s="243">
        <f t="shared" si="33"/>
        <v>0</v>
      </c>
      <c r="Q33" s="243">
        <f t="shared" si="34"/>
        <v>0</v>
      </c>
      <c r="S33" s="225">
        <f t="shared" si="29"/>
        <v>0</v>
      </c>
      <c r="T33" s="226">
        <f t="shared" si="30"/>
        <v>0</v>
      </c>
      <c r="V33" s="123"/>
      <c r="W33" s="123"/>
      <c r="X33" s="123"/>
      <c r="Y33" s="123"/>
      <c r="AA33" s="190" t="e">
        <f t="shared" si="35"/>
        <v>#VALUE!</v>
      </c>
      <c r="AB33" s="190" t="e">
        <f t="shared" si="36"/>
        <v>#VALUE!</v>
      </c>
      <c r="AC33" s="191" t="e">
        <f t="shared" ca="1" si="37"/>
        <v>#VALUE!</v>
      </c>
      <c r="AD33" s="192">
        <f t="shared" ca="1" si="14"/>
        <v>44387</v>
      </c>
      <c r="AE33" s="191" t="e">
        <f t="shared" ca="1" si="38"/>
        <v>#VALUE!</v>
      </c>
      <c r="AF33" s="190" t="e">
        <f t="shared" si="39"/>
        <v>#VALUE!</v>
      </c>
      <c r="AG33" s="190" t="e">
        <f t="shared" si="40"/>
        <v>#VALUE!</v>
      </c>
      <c r="AH33" s="190" t="e">
        <f t="shared" si="41"/>
        <v>#VALUE!</v>
      </c>
      <c r="AI33" s="190" t="e">
        <f t="shared" si="42"/>
        <v>#VALUE!</v>
      </c>
      <c r="AJ33" s="190" t="e">
        <f t="shared" si="43"/>
        <v>#VALUE!</v>
      </c>
      <c r="AK33" s="190" t="e">
        <f t="shared" si="44"/>
        <v>#VALUE!</v>
      </c>
      <c r="AL33" s="190">
        <f t="shared" si="45"/>
        <v>0</v>
      </c>
    </row>
    <row r="34" spans="1:38" ht="23.25" customHeight="1" x14ac:dyDescent="0.15">
      <c r="A34" s="260">
        <f t="shared" si="46"/>
        <v>27</v>
      </c>
      <c r="B34" s="282" t="str">
        <f t="shared" si="3"/>
        <v>A팀</v>
      </c>
      <c r="C34" s="232"/>
      <c r="D34" s="233"/>
      <c r="E34" s="248" t="str">
        <f t="shared" si="47"/>
        <v/>
      </c>
      <c r="F34" s="248"/>
      <c r="G34" s="246" t="str">
        <f t="shared" si="27"/>
        <v/>
      </c>
      <c r="H34" s="281" t="str">
        <f t="shared" si="48"/>
        <v/>
      </c>
      <c r="I34" s="265" t="str">
        <f t="shared" si="49"/>
        <v/>
      </c>
      <c r="J34" s="247" t="str">
        <f t="shared" si="5"/>
        <v/>
      </c>
      <c r="K34" s="239"/>
      <c r="L34" s="240">
        <f t="shared" si="28"/>
        <v>0</v>
      </c>
      <c r="M34" s="241">
        <f t="shared" si="6"/>
        <v>0.03</v>
      </c>
      <c r="N34" s="242">
        <f t="shared" si="31"/>
        <v>0</v>
      </c>
      <c r="O34" s="242">
        <f t="shared" si="32"/>
        <v>0</v>
      </c>
      <c r="P34" s="243">
        <f t="shared" si="33"/>
        <v>0</v>
      </c>
      <c r="Q34" s="243">
        <f t="shared" si="34"/>
        <v>0</v>
      </c>
      <c r="S34" s="225">
        <f t="shared" si="29"/>
        <v>0</v>
      </c>
      <c r="T34" s="226">
        <f t="shared" si="30"/>
        <v>0</v>
      </c>
      <c r="V34" s="123"/>
      <c r="W34" s="123"/>
      <c r="X34" s="123"/>
      <c r="Y34" s="123"/>
      <c r="AA34" s="190" t="e">
        <f t="shared" si="35"/>
        <v>#VALUE!</v>
      </c>
      <c r="AB34" s="190" t="e">
        <f t="shared" si="36"/>
        <v>#VALUE!</v>
      </c>
      <c r="AC34" s="191" t="e">
        <f t="shared" ca="1" si="37"/>
        <v>#VALUE!</v>
      </c>
      <c r="AD34" s="192">
        <f t="shared" ca="1" si="14"/>
        <v>44387</v>
      </c>
      <c r="AE34" s="191" t="e">
        <f t="shared" ca="1" si="38"/>
        <v>#VALUE!</v>
      </c>
      <c r="AF34" s="190" t="e">
        <f t="shared" si="39"/>
        <v>#VALUE!</v>
      </c>
      <c r="AG34" s="190" t="e">
        <f t="shared" si="40"/>
        <v>#VALUE!</v>
      </c>
      <c r="AH34" s="190" t="e">
        <f t="shared" si="41"/>
        <v>#VALUE!</v>
      </c>
      <c r="AI34" s="190" t="e">
        <f t="shared" si="42"/>
        <v>#VALUE!</v>
      </c>
      <c r="AJ34" s="190" t="e">
        <f t="shared" si="43"/>
        <v>#VALUE!</v>
      </c>
      <c r="AK34" s="190" t="e">
        <f t="shared" si="44"/>
        <v>#VALUE!</v>
      </c>
      <c r="AL34" s="190">
        <f t="shared" si="45"/>
        <v>0</v>
      </c>
    </row>
    <row r="35" spans="1:38" ht="23.25" customHeight="1" x14ac:dyDescent="0.15">
      <c r="A35" s="260">
        <f t="shared" si="46"/>
        <v>28</v>
      </c>
      <c r="B35" s="282" t="str">
        <f t="shared" si="3"/>
        <v>A팀</v>
      </c>
      <c r="C35" s="232"/>
      <c r="D35" s="233"/>
      <c r="E35" s="248" t="str">
        <f t="shared" si="47"/>
        <v/>
      </c>
      <c r="F35" s="248"/>
      <c r="G35" s="246" t="str">
        <f t="shared" si="27"/>
        <v/>
      </c>
      <c r="H35" s="281" t="str">
        <f t="shared" si="48"/>
        <v/>
      </c>
      <c r="I35" s="265" t="str">
        <f t="shared" si="49"/>
        <v/>
      </c>
      <c r="J35" s="247" t="str">
        <f t="shared" si="5"/>
        <v/>
      </c>
      <c r="K35" s="239"/>
      <c r="L35" s="240">
        <f t="shared" si="28"/>
        <v>0</v>
      </c>
      <c r="M35" s="241">
        <f t="shared" si="6"/>
        <v>0.03</v>
      </c>
      <c r="N35" s="242">
        <f t="shared" si="31"/>
        <v>0</v>
      </c>
      <c r="O35" s="242">
        <f t="shared" si="32"/>
        <v>0</v>
      </c>
      <c r="P35" s="243">
        <f t="shared" si="33"/>
        <v>0</v>
      </c>
      <c r="Q35" s="243">
        <f t="shared" si="34"/>
        <v>0</v>
      </c>
      <c r="S35" s="225">
        <f t="shared" si="29"/>
        <v>0</v>
      </c>
      <c r="T35" s="226">
        <f t="shared" si="30"/>
        <v>0</v>
      </c>
      <c r="V35" s="123"/>
      <c r="W35" s="123"/>
      <c r="X35" s="123"/>
      <c r="Y35" s="123"/>
      <c r="AA35" s="190" t="e">
        <f t="shared" si="35"/>
        <v>#VALUE!</v>
      </c>
      <c r="AB35" s="190" t="e">
        <f t="shared" si="36"/>
        <v>#VALUE!</v>
      </c>
      <c r="AC35" s="191" t="e">
        <f t="shared" ca="1" si="37"/>
        <v>#VALUE!</v>
      </c>
      <c r="AD35" s="192">
        <f t="shared" ca="1" si="14"/>
        <v>44387</v>
      </c>
      <c r="AE35" s="191" t="e">
        <f t="shared" ca="1" si="38"/>
        <v>#VALUE!</v>
      </c>
      <c r="AF35" s="190" t="e">
        <f t="shared" si="39"/>
        <v>#VALUE!</v>
      </c>
      <c r="AG35" s="190" t="e">
        <f t="shared" si="40"/>
        <v>#VALUE!</v>
      </c>
      <c r="AH35" s="190" t="e">
        <f t="shared" si="41"/>
        <v>#VALUE!</v>
      </c>
      <c r="AI35" s="190" t="e">
        <f t="shared" si="42"/>
        <v>#VALUE!</v>
      </c>
      <c r="AJ35" s="190" t="e">
        <f t="shared" si="43"/>
        <v>#VALUE!</v>
      </c>
      <c r="AK35" s="190" t="e">
        <f t="shared" si="44"/>
        <v>#VALUE!</v>
      </c>
      <c r="AL35" s="190">
        <f t="shared" si="45"/>
        <v>0</v>
      </c>
    </row>
    <row r="36" spans="1:38" ht="23.25" customHeight="1" x14ac:dyDescent="0.15">
      <c r="A36" s="260">
        <f t="shared" si="46"/>
        <v>29</v>
      </c>
      <c r="B36" s="282" t="str">
        <f t="shared" si="3"/>
        <v>A팀</v>
      </c>
      <c r="C36" s="232"/>
      <c r="D36" s="233"/>
      <c r="E36" s="248" t="str">
        <f t="shared" si="47"/>
        <v/>
      </c>
      <c r="F36" s="248"/>
      <c r="G36" s="246" t="str">
        <f t="shared" si="27"/>
        <v/>
      </c>
      <c r="H36" s="281" t="str">
        <f t="shared" si="48"/>
        <v/>
      </c>
      <c r="I36" s="265" t="str">
        <f t="shared" si="49"/>
        <v/>
      </c>
      <c r="J36" s="247" t="str">
        <f t="shared" si="5"/>
        <v/>
      </c>
      <c r="K36" s="239"/>
      <c r="L36" s="240">
        <f t="shared" si="28"/>
        <v>0</v>
      </c>
      <c r="M36" s="241">
        <f t="shared" si="6"/>
        <v>0.03</v>
      </c>
      <c r="N36" s="242">
        <f t="shared" si="31"/>
        <v>0</v>
      </c>
      <c r="O36" s="242">
        <f t="shared" si="32"/>
        <v>0</v>
      </c>
      <c r="P36" s="243">
        <f t="shared" si="33"/>
        <v>0</v>
      </c>
      <c r="Q36" s="243">
        <f t="shared" si="34"/>
        <v>0</v>
      </c>
      <c r="S36" s="225">
        <f t="shared" si="29"/>
        <v>0</v>
      </c>
      <c r="T36" s="226">
        <f t="shared" si="30"/>
        <v>0</v>
      </c>
      <c r="V36" s="123"/>
      <c r="W36" s="123"/>
      <c r="X36" s="123"/>
      <c r="Y36" s="123"/>
      <c r="AA36" s="190" t="e">
        <f t="shared" si="35"/>
        <v>#VALUE!</v>
      </c>
      <c r="AB36" s="190" t="e">
        <f t="shared" si="36"/>
        <v>#VALUE!</v>
      </c>
      <c r="AC36" s="191" t="e">
        <f t="shared" ca="1" si="37"/>
        <v>#VALUE!</v>
      </c>
      <c r="AD36" s="192">
        <f t="shared" ca="1" si="14"/>
        <v>44387</v>
      </c>
      <c r="AE36" s="191" t="e">
        <f t="shared" ca="1" si="38"/>
        <v>#VALUE!</v>
      </c>
      <c r="AF36" s="190" t="e">
        <f t="shared" si="39"/>
        <v>#VALUE!</v>
      </c>
      <c r="AG36" s="190" t="e">
        <f t="shared" si="40"/>
        <v>#VALUE!</v>
      </c>
      <c r="AH36" s="190" t="e">
        <f t="shared" si="41"/>
        <v>#VALUE!</v>
      </c>
      <c r="AI36" s="190" t="e">
        <f t="shared" si="42"/>
        <v>#VALUE!</v>
      </c>
      <c r="AJ36" s="190" t="e">
        <f t="shared" si="43"/>
        <v>#VALUE!</v>
      </c>
      <c r="AK36" s="190" t="e">
        <f t="shared" si="44"/>
        <v>#VALUE!</v>
      </c>
      <c r="AL36" s="190">
        <f t="shared" si="45"/>
        <v>0</v>
      </c>
    </row>
    <row r="37" spans="1:38" ht="23.25" customHeight="1" x14ac:dyDescent="0.15">
      <c r="A37" s="260">
        <f t="shared" si="46"/>
        <v>30</v>
      </c>
      <c r="B37" s="282" t="str">
        <f t="shared" si="3"/>
        <v>A팀</v>
      </c>
      <c r="C37" s="232"/>
      <c r="D37" s="233"/>
      <c r="E37" s="248" t="str">
        <f t="shared" si="47"/>
        <v/>
      </c>
      <c r="F37" s="248"/>
      <c r="G37" s="246" t="str">
        <f t="shared" si="27"/>
        <v/>
      </c>
      <c r="H37" s="281" t="str">
        <f t="shared" si="48"/>
        <v/>
      </c>
      <c r="I37" s="265" t="str">
        <f t="shared" si="49"/>
        <v/>
      </c>
      <c r="J37" s="247" t="str">
        <f t="shared" si="5"/>
        <v/>
      </c>
      <c r="K37" s="239"/>
      <c r="L37" s="240">
        <f t="shared" si="28"/>
        <v>0</v>
      </c>
      <c r="M37" s="241">
        <f t="shared" si="6"/>
        <v>0.03</v>
      </c>
      <c r="N37" s="242">
        <f t="shared" si="31"/>
        <v>0</v>
      </c>
      <c r="O37" s="242">
        <f t="shared" si="32"/>
        <v>0</v>
      </c>
      <c r="P37" s="243">
        <f t="shared" si="33"/>
        <v>0</v>
      </c>
      <c r="Q37" s="243">
        <f t="shared" si="34"/>
        <v>0</v>
      </c>
      <c r="S37" s="225">
        <f t="shared" si="29"/>
        <v>0</v>
      </c>
      <c r="T37" s="226">
        <f t="shared" si="30"/>
        <v>0</v>
      </c>
      <c r="V37" s="123"/>
      <c r="W37" s="123"/>
      <c r="X37" s="123"/>
      <c r="Y37" s="123"/>
      <c r="AA37" s="190" t="e">
        <f t="shared" si="35"/>
        <v>#VALUE!</v>
      </c>
      <c r="AB37" s="190" t="e">
        <f t="shared" si="36"/>
        <v>#VALUE!</v>
      </c>
      <c r="AC37" s="191" t="e">
        <f t="shared" ca="1" si="37"/>
        <v>#VALUE!</v>
      </c>
      <c r="AD37" s="192">
        <f t="shared" ca="1" si="14"/>
        <v>44387</v>
      </c>
      <c r="AE37" s="191" t="e">
        <f t="shared" ca="1" si="38"/>
        <v>#VALUE!</v>
      </c>
      <c r="AF37" s="190" t="e">
        <f t="shared" si="39"/>
        <v>#VALUE!</v>
      </c>
      <c r="AG37" s="190" t="e">
        <f t="shared" si="40"/>
        <v>#VALUE!</v>
      </c>
      <c r="AH37" s="190" t="e">
        <f t="shared" si="41"/>
        <v>#VALUE!</v>
      </c>
      <c r="AI37" s="190" t="e">
        <f t="shared" si="42"/>
        <v>#VALUE!</v>
      </c>
      <c r="AJ37" s="190" t="e">
        <f t="shared" si="43"/>
        <v>#VALUE!</v>
      </c>
      <c r="AK37" s="190" t="e">
        <f t="shared" si="44"/>
        <v>#VALUE!</v>
      </c>
      <c r="AL37" s="190">
        <f t="shared" si="45"/>
        <v>0</v>
      </c>
    </row>
    <row r="38" spans="1:38" ht="23.25" customHeight="1" x14ac:dyDescent="0.15">
      <c r="A38" s="260">
        <f t="shared" si="46"/>
        <v>31</v>
      </c>
      <c r="B38" s="282" t="str">
        <f t="shared" si="3"/>
        <v>A팀</v>
      </c>
      <c r="C38" s="232"/>
      <c r="D38" s="233"/>
      <c r="E38" s="248" t="str">
        <f t="shared" si="47"/>
        <v/>
      </c>
      <c r="F38" s="248"/>
      <c r="G38" s="246" t="str">
        <f t="shared" si="27"/>
        <v/>
      </c>
      <c r="H38" s="281" t="str">
        <f t="shared" si="48"/>
        <v/>
      </c>
      <c r="I38" s="265" t="str">
        <f t="shared" si="49"/>
        <v/>
      </c>
      <c r="J38" s="247" t="str">
        <f t="shared" si="5"/>
        <v/>
      </c>
      <c r="K38" s="239"/>
      <c r="L38" s="240">
        <f t="shared" si="28"/>
        <v>0</v>
      </c>
      <c r="M38" s="241">
        <f t="shared" si="6"/>
        <v>0.03</v>
      </c>
      <c r="N38" s="242">
        <f t="shared" si="31"/>
        <v>0</v>
      </c>
      <c r="O38" s="242">
        <f t="shared" si="32"/>
        <v>0</v>
      </c>
      <c r="P38" s="243">
        <f t="shared" si="33"/>
        <v>0</v>
      </c>
      <c r="Q38" s="243">
        <f t="shared" si="34"/>
        <v>0</v>
      </c>
      <c r="S38" s="225">
        <f t="shared" si="29"/>
        <v>0</v>
      </c>
      <c r="T38" s="226">
        <f t="shared" si="30"/>
        <v>0</v>
      </c>
      <c r="V38" s="123"/>
      <c r="W38" s="123"/>
      <c r="X38" s="123"/>
      <c r="Y38" s="123"/>
      <c r="AA38" s="190" t="e">
        <f t="shared" si="35"/>
        <v>#VALUE!</v>
      </c>
      <c r="AB38" s="190" t="e">
        <f t="shared" si="36"/>
        <v>#VALUE!</v>
      </c>
      <c r="AC38" s="191" t="e">
        <f t="shared" ca="1" si="37"/>
        <v>#VALUE!</v>
      </c>
      <c r="AD38" s="192">
        <f t="shared" ca="1" si="14"/>
        <v>44387</v>
      </c>
      <c r="AE38" s="191" t="e">
        <f t="shared" ca="1" si="38"/>
        <v>#VALUE!</v>
      </c>
      <c r="AF38" s="190" t="e">
        <f t="shared" si="39"/>
        <v>#VALUE!</v>
      </c>
      <c r="AG38" s="190" t="e">
        <f t="shared" si="40"/>
        <v>#VALUE!</v>
      </c>
      <c r="AH38" s="190" t="e">
        <f t="shared" si="41"/>
        <v>#VALUE!</v>
      </c>
      <c r="AI38" s="190" t="e">
        <f t="shared" si="42"/>
        <v>#VALUE!</v>
      </c>
      <c r="AJ38" s="190" t="e">
        <f t="shared" si="43"/>
        <v>#VALUE!</v>
      </c>
      <c r="AK38" s="190" t="e">
        <f t="shared" si="44"/>
        <v>#VALUE!</v>
      </c>
      <c r="AL38" s="190">
        <f t="shared" si="45"/>
        <v>0</v>
      </c>
    </row>
    <row r="39" spans="1:38" ht="23.25" customHeight="1" x14ac:dyDescent="0.15">
      <c r="A39" s="260">
        <f t="shared" si="46"/>
        <v>32</v>
      </c>
      <c r="B39" s="282" t="str">
        <f t="shared" si="3"/>
        <v>A팀</v>
      </c>
      <c r="C39" s="232"/>
      <c r="D39" s="233"/>
      <c r="E39" s="248" t="str">
        <f t="shared" si="47"/>
        <v/>
      </c>
      <c r="F39" s="248"/>
      <c r="G39" s="246" t="str">
        <f t="shared" si="27"/>
        <v/>
      </c>
      <c r="H39" s="281" t="str">
        <f t="shared" si="48"/>
        <v/>
      </c>
      <c r="I39" s="265" t="str">
        <f t="shared" si="49"/>
        <v/>
      </c>
      <c r="J39" s="247" t="str">
        <f t="shared" si="5"/>
        <v/>
      </c>
      <c r="K39" s="239"/>
      <c r="L39" s="240">
        <f t="shared" si="28"/>
        <v>0</v>
      </c>
      <c r="M39" s="241">
        <f t="shared" si="6"/>
        <v>0.03</v>
      </c>
      <c r="N39" s="242">
        <f t="shared" si="31"/>
        <v>0</v>
      </c>
      <c r="O39" s="242">
        <f t="shared" si="32"/>
        <v>0</v>
      </c>
      <c r="P39" s="243">
        <f t="shared" si="33"/>
        <v>0</v>
      </c>
      <c r="Q39" s="243">
        <f t="shared" si="34"/>
        <v>0</v>
      </c>
      <c r="S39" s="225">
        <f t="shared" si="29"/>
        <v>0</v>
      </c>
      <c r="T39" s="226">
        <f t="shared" si="30"/>
        <v>0</v>
      </c>
      <c r="V39" s="123"/>
      <c r="W39" s="123"/>
      <c r="X39" s="123"/>
      <c r="Y39" s="123"/>
      <c r="AA39" s="190" t="e">
        <f t="shared" si="35"/>
        <v>#VALUE!</v>
      </c>
      <c r="AB39" s="190" t="e">
        <f t="shared" si="36"/>
        <v>#VALUE!</v>
      </c>
      <c r="AC39" s="191" t="e">
        <f t="shared" ca="1" si="37"/>
        <v>#VALUE!</v>
      </c>
      <c r="AD39" s="192">
        <f t="shared" ca="1" si="14"/>
        <v>44387</v>
      </c>
      <c r="AE39" s="191" t="e">
        <f t="shared" ca="1" si="38"/>
        <v>#VALUE!</v>
      </c>
      <c r="AF39" s="190" t="e">
        <f t="shared" si="39"/>
        <v>#VALUE!</v>
      </c>
      <c r="AG39" s="190" t="e">
        <f t="shared" si="40"/>
        <v>#VALUE!</v>
      </c>
      <c r="AH39" s="190" t="e">
        <f t="shared" si="41"/>
        <v>#VALUE!</v>
      </c>
      <c r="AI39" s="190" t="e">
        <f t="shared" si="42"/>
        <v>#VALUE!</v>
      </c>
      <c r="AJ39" s="190" t="e">
        <f t="shared" si="43"/>
        <v>#VALUE!</v>
      </c>
      <c r="AK39" s="190" t="e">
        <f t="shared" si="44"/>
        <v>#VALUE!</v>
      </c>
      <c r="AL39" s="190">
        <f t="shared" si="45"/>
        <v>0</v>
      </c>
    </row>
    <row r="40" spans="1:38" ht="23.25" customHeight="1" x14ac:dyDescent="0.15">
      <c r="A40" s="260">
        <f t="shared" si="46"/>
        <v>33</v>
      </c>
      <c r="B40" s="282" t="str">
        <f t="shared" si="3"/>
        <v>A팀</v>
      </c>
      <c r="C40" s="232"/>
      <c r="D40" s="233"/>
      <c r="E40" s="248" t="str">
        <f t="shared" si="47"/>
        <v/>
      </c>
      <c r="F40" s="248"/>
      <c r="G40" s="246" t="str">
        <f t="shared" si="27"/>
        <v/>
      </c>
      <c r="H40" s="281" t="str">
        <f t="shared" si="48"/>
        <v/>
      </c>
      <c r="I40" s="265" t="str">
        <f t="shared" si="49"/>
        <v/>
      </c>
      <c r="J40" s="247" t="str">
        <f t="shared" si="5"/>
        <v/>
      </c>
      <c r="K40" s="239"/>
      <c r="L40" s="240">
        <f t="shared" si="28"/>
        <v>0</v>
      </c>
      <c r="M40" s="241">
        <f t="shared" si="6"/>
        <v>0.03</v>
      </c>
      <c r="N40" s="242">
        <f t="shared" si="31"/>
        <v>0</v>
      </c>
      <c r="O40" s="242">
        <f t="shared" si="32"/>
        <v>0</v>
      </c>
      <c r="P40" s="243">
        <f t="shared" si="33"/>
        <v>0</v>
      </c>
      <c r="Q40" s="243">
        <f t="shared" si="34"/>
        <v>0</v>
      </c>
      <c r="S40" s="225">
        <f t="shared" si="29"/>
        <v>0</v>
      </c>
      <c r="T40" s="226">
        <f t="shared" si="30"/>
        <v>0</v>
      </c>
      <c r="V40" s="123"/>
      <c r="W40" s="123"/>
      <c r="X40" s="123"/>
      <c r="Y40" s="123"/>
      <c r="AA40" s="190" t="e">
        <f t="shared" si="35"/>
        <v>#VALUE!</v>
      </c>
      <c r="AB40" s="190" t="e">
        <f t="shared" si="36"/>
        <v>#VALUE!</v>
      </c>
      <c r="AC40" s="191" t="e">
        <f t="shared" ca="1" si="37"/>
        <v>#VALUE!</v>
      </c>
      <c r="AD40" s="192">
        <f t="shared" ca="1" si="14"/>
        <v>44387</v>
      </c>
      <c r="AE40" s="191" t="e">
        <f t="shared" ca="1" si="38"/>
        <v>#VALUE!</v>
      </c>
      <c r="AF40" s="190" t="e">
        <f t="shared" si="39"/>
        <v>#VALUE!</v>
      </c>
      <c r="AG40" s="190" t="e">
        <f t="shared" si="40"/>
        <v>#VALUE!</v>
      </c>
      <c r="AH40" s="190" t="e">
        <f t="shared" si="41"/>
        <v>#VALUE!</v>
      </c>
      <c r="AI40" s="190" t="e">
        <f t="shared" si="42"/>
        <v>#VALUE!</v>
      </c>
      <c r="AJ40" s="190" t="e">
        <f t="shared" si="43"/>
        <v>#VALUE!</v>
      </c>
      <c r="AK40" s="190" t="e">
        <f t="shared" si="44"/>
        <v>#VALUE!</v>
      </c>
      <c r="AL40" s="190">
        <f t="shared" si="45"/>
        <v>0</v>
      </c>
    </row>
    <row r="41" spans="1:38" ht="23.25" customHeight="1" x14ac:dyDescent="0.15">
      <c r="A41" s="260">
        <f t="shared" si="46"/>
        <v>34</v>
      </c>
      <c r="B41" s="282" t="str">
        <f t="shared" si="3"/>
        <v>A팀</v>
      </c>
      <c r="C41" s="232"/>
      <c r="D41" s="233"/>
      <c r="E41" s="248" t="str">
        <f t="shared" si="47"/>
        <v/>
      </c>
      <c r="F41" s="248"/>
      <c r="G41" s="246" t="str">
        <f t="shared" si="27"/>
        <v/>
      </c>
      <c r="H41" s="281" t="str">
        <f t="shared" si="48"/>
        <v/>
      </c>
      <c r="I41" s="265" t="str">
        <f t="shared" si="49"/>
        <v/>
      </c>
      <c r="J41" s="247" t="str">
        <f t="shared" si="5"/>
        <v/>
      </c>
      <c r="K41" s="239"/>
      <c r="L41" s="240">
        <f t="shared" si="28"/>
        <v>0</v>
      </c>
      <c r="M41" s="241">
        <f t="shared" si="6"/>
        <v>0.03</v>
      </c>
      <c r="N41" s="242">
        <f t="shared" si="31"/>
        <v>0</v>
      </c>
      <c r="O41" s="242">
        <f t="shared" si="32"/>
        <v>0</v>
      </c>
      <c r="P41" s="243">
        <f t="shared" si="33"/>
        <v>0</v>
      </c>
      <c r="Q41" s="243">
        <f t="shared" si="34"/>
        <v>0</v>
      </c>
      <c r="S41" s="225">
        <f t="shared" si="29"/>
        <v>0</v>
      </c>
      <c r="T41" s="226">
        <f t="shared" si="30"/>
        <v>0</v>
      </c>
      <c r="V41" s="123"/>
      <c r="W41" s="123"/>
      <c r="X41" s="123"/>
      <c r="Y41" s="123"/>
      <c r="AA41" s="190" t="e">
        <f t="shared" si="35"/>
        <v>#VALUE!</v>
      </c>
      <c r="AB41" s="190" t="e">
        <f t="shared" si="36"/>
        <v>#VALUE!</v>
      </c>
      <c r="AC41" s="191" t="e">
        <f t="shared" ca="1" si="37"/>
        <v>#VALUE!</v>
      </c>
      <c r="AD41" s="192">
        <f t="shared" ca="1" si="14"/>
        <v>44387</v>
      </c>
      <c r="AE41" s="191" t="e">
        <f t="shared" ca="1" si="38"/>
        <v>#VALUE!</v>
      </c>
      <c r="AF41" s="190" t="e">
        <f t="shared" si="39"/>
        <v>#VALUE!</v>
      </c>
      <c r="AG41" s="190" t="e">
        <f t="shared" si="40"/>
        <v>#VALUE!</v>
      </c>
      <c r="AH41" s="190" t="e">
        <f t="shared" si="41"/>
        <v>#VALUE!</v>
      </c>
      <c r="AI41" s="190" t="e">
        <f t="shared" si="42"/>
        <v>#VALUE!</v>
      </c>
      <c r="AJ41" s="190" t="e">
        <f t="shared" si="43"/>
        <v>#VALUE!</v>
      </c>
      <c r="AK41" s="190" t="e">
        <f t="shared" si="44"/>
        <v>#VALUE!</v>
      </c>
      <c r="AL41" s="190">
        <f t="shared" si="45"/>
        <v>0</v>
      </c>
    </row>
    <row r="42" spans="1:38" ht="23.25" customHeight="1" x14ac:dyDescent="0.15">
      <c r="A42" s="260">
        <f t="shared" si="46"/>
        <v>35</v>
      </c>
      <c r="B42" s="282" t="str">
        <f t="shared" si="3"/>
        <v>A팀</v>
      </c>
      <c r="C42" s="232"/>
      <c r="D42" s="233"/>
      <c r="E42" s="248" t="str">
        <f t="shared" si="47"/>
        <v/>
      </c>
      <c r="F42" s="248"/>
      <c r="G42" s="246" t="str">
        <f t="shared" si="27"/>
        <v/>
      </c>
      <c r="H42" s="281" t="str">
        <f t="shared" si="48"/>
        <v/>
      </c>
      <c r="I42" s="265" t="str">
        <f t="shared" si="49"/>
        <v/>
      </c>
      <c r="J42" s="247" t="str">
        <f t="shared" si="5"/>
        <v/>
      </c>
      <c r="K42" s="239"/>
      <c r="L42" s="240">
        <f t="shared" si="28"/>
        <v>0</v>
      </c>
      <c r="M42" s="241">
        <f t="shared" si="6"/>
        <v>0.03</v>
      </c>
      <c r="N42" s="242">
        <f t="shared" si="31"/>
        <v>0</v>
      </c>
      <c r="O42" s="242">
        <f t="shared" si="32"/>
        <v>0</v>
      </c>
      <c r="P42" s="243">
        <f t="shared" si="33"/>
        <v>0</v>
      </c>
      <c r="Q42" s="243">
        <f t="shared" si="34"/>
        <v>0</v>
      </c>
      <c r="S42" s="225">
        <f t="shared" si="29"/>
        <v>0</v>
      </c>
      <c r="T42" s="226">
        <f t="shared" si="30"/>
        <v>0</v>
      </c>
      <c r="V42" s="123"/>
      <c r="W42" s="123"/>
      <c r="X42" s="123"/>
      <c r="Y42" s="123"/>
      <c r="AA42" s="190" t="e">
        <f t="shared" si="35"/>
        <v>#VALUE!</v>
      </c>
      <c r="AB42" s="190" t="e">
        <f t="shared" si="36"/>
        <v>#VALUE!</v>
      </c>
      <c r="AC42" s="191" t="e">
        <f t="shared" ca="1" si="37"/>
        <v>#VALUE!</v>
      </c>
      <c r="AD42" s="192">
        <f t="shared" ca="1" si="14"/>
        <v>44387</v>
      </c>
      <c r="AE42" s="191" t="e">
        <f t="shared" ca="1" si="38"/>
        <v>#VALUE!</v>
      </c>
      <c r="AF42" s="190" t="e">
        <f t="shared" si="39"/>
        <v>#VALUE!</v>
      </c>
      <c r="AG42" s="190" t="e">
        <f t="shared" si="40"/>
        <v>#VALUE!</v>
      </c>
      <c r="AH42" s="190" t="e">
        <f t="shared" si="41"/>
        <v>#VALUE!</v>
      </c>
      <c r="AI42" s="190" t="e">
        <f t="shared" si="42"/>
        <v>#VALUE!</v>
      </c>
      <c r="AJ42" s="190" t="e">
        <f t="shared" si="43"/>
        <v>#VALUE!</v>
      </c>
      <c r="AK42" s="190" t="e">
        <f t="shared" si="44"/>
        <v>#VALUE!</v>
      </c>
      <c r="AL42" s="190">
        <f t="shared" si="45"/>
        <v>0</v>
      </c>
    </row>
    <row r="43" spans="1:38" ht="23.25" customHeight="1" x14ac:dyDescent="0.15">
      <c r="A43" s="260">
        <f t="shared" si="46"/>
        <v>36</v>
      </c>
      <c r="B43" s="282" t="str">
        <f t="shared" si="3"/>
        <v>A팀</v>
      </c>
      <c r="C43" s="232"/>
      <c r="D43" s="233"/>
      <c r="E43" s="248" t="str">
        <f t="shared" si="47"/>
        <v/>
      </c>
      <c r="F43" s="248"/>
      <c r="G43" s="246" t="str">
        <f t="shared" si="27"/>
        <v/>
      </c>
      <c r="H43" s="281" t="str">
        <f t="shared" si="48"/>
        <v/>
      </c>
      <c r="I43" s="265" t="str">
        <f t="shared" si="49"/>
        <v/>
      </c>
      <c r="J43" s="247" t="str">
        <f t="shared" si="5"/>
        <v/>
      </c>
      <c r="K43" s="239"/>
      <c r="L43" s="240">
        <f t="shared" si="28"/>
        <v>0</v>
      </c>
      <c r="M43" s="241">
        <f t="shared" si="6"/>
        <v>0.03</v>
      </c>
      <c r="N43" s="242">
        <f t="shared" si="31"/>
        <v>0</v>
      </c>
      <c r="O43" s="242">
        <f t="shared" si="32"/>
        <v>0</v>
      </c>
      <c r="P43" s="243">
        <f t="shared" si="33"/>
        <v>0</v>
      </c>
      <c r="Q43" s="243">
        <f t="shared" si="34"/>
        <v>0</v>
      </c>
      <c r="S43" s="225">
        <f t="shared" si="29"/>
        <v>0</v>
      </c>
      <c r="T43" s="226">
        <f t="shared" si="30"/>
        <v>0</v>
      </c>
      <c r="V43" s="123"/>
      <c r="W43" s="123"/>
      <c r="X43" s="123"/>
      <c r="Y43" s="123"/>
      <c r="AA43" s="190" t="e">
        <f t="shared" si="35"/>
        <v>#VALUE!</v>
      </c>
      <c r="AB43" s="190" t="e">
        <f t="shared" si="36"/>
        <v>#VALUE!</v>
      </c>
      <c r="AC43" s="191" t="e">
        <f t="shared" ca="1" si="37"/>
        <v>#VALUE!</v>
      </c>
      <c r="AD43" s="192">
        <f t="shared" ca="1" si="14"/>
        <v>44387</v>
      </c>
      <c r="AE43" s="191" t="e">
        <f t="shared" ca="1" si="38"/>
        <v>#VALUE!</v>
      </c>
      <c r="AF43" s="190" t="e">
        <f t="shared" si="39"/>
        <v>#VALUE!</v>
      </c>
      <c r="AG43" s="190" t="e">
        <f t="shared" si="40"/>
        <v>#VALUE!</v>
      </c>
      <c r="AH43" s="190" t="e">
        <f t="shared" si="41"/>
        <v>#VALUE!</v>
      </c>
      <c r="AI43" s="190" t="e">
        <f t="shared" si="42"/>
        <v>#VALUE!</v>
      </c>
      <c r="AJ43" s="190" t="e">
        <f t="shared" si="43"/>
        <v>#VALUE!</v>
      </c>
      <c r="AK43" s="190" t="e">
        <f t="shared" si="44"/>
        <v>#VALUE!</v>
      </c>
      <c r="AL43" s="190">
        <f t="shared" si="45"/>
        <v>0</v>
      </c>
    </row>
    <row r="44" spans="1:38" ht="23.25" customHeight="1" x14ac:dyDescent="0.15">
      <c r="A44" s="260">
        <f t="shared" si="46"/>
        <v>37</v>
      </c>
      <c r="B44" s="282" t="str">
        <f t="shared" si="3"/>
        <v>A팀</v>
      </c>
      <c r="C44" s="232"/>
      <c r="D44" s="233"/>
      <c r="E44" s="248" t="str">
        <f t="shared" si="47"/>
        <v/>
      </c>
      <c r="F44" s="248"/>
      <c r="G44" s="246" t="str">
        <f t="shared" si="27"/>
        <v/>
      </c>
      <c r="H44" s="281" t="str">
        <f t="shared" si="48"/>
        <v/>
      </c>
      <c r="I44" s="265" t="str">
        <f t="shared" si="49"/>
        <v/>
      </c>
      <c r="J44" s="247" t="str">
        <f t="shared" si="5"/>
        <v/>
      </c>
      <c r="K44" s="239"/>
      <c r="L44" s="240">
        <f t="shared" si="28"/>
        <v>0</v>
      </c>
      <c r="M44" s="241">
        <f t="shared" si="6"/>
        <v>0.03</v>
      </c>
      <c r="N44" s="242">
        <f t="shared" si="31"/>
        <v>0</v>
      </c>
      <c r="O44" s="242">
        <f t="shared" si="32"/>
        <v>0</v>
      </c>
      <c r="P44" s="243">
        <f t="shared" si="33"/>
        <v>0</v>
      </c>
      <c r="Q44" s="243">
        <f t="shared" si="34"/>
        <v>0</v>
      </c>
      <c r="S44" s="225">
        <f t="shared" si="29"/>
        <v>0</v>
      </c>
      <c r="T44" s="226">
        <f t="shared" si="30"/>
        <v>0</v>
      </c>
      <c r="V44" s="123"/>
      <c r="W44" s="123"/>
      <c r="X44" s="123"/>
      <c r="Y44" s="123"/>
      <c r="AA44" s="190" t="e">
        <f t="shared" si="35"/>
        <v>#VALUE!</v>
      </c>
      <c r="AB44" s="190" t="e">
        <f t="shared" si="36"/>
        <v>#VALUE!</v>
      </c>
      <c r="AC44" s="191" t="e">
        <f t="shared" ca="1" si="37"/>
        <v>#VALUE!</v>
      </c>
      <c r="AD44" s="192">
        <f t="shared" ca="1" si="14"/>
        <v>44387</v>
      </c>
      <c r="AE44" s="191" t="e">
        <f t="shared" ca="1" si="38"/>
        <v>#VALUE!</v>
      </c>
      <c r="AF44" s="190" t="e">
        <f t="shared" si="39"/>
        <v>#VALUE!</v>
      </c>
      <c r="AG44" s="190" t="e">
        <f t="shared" si="40"/>
        <v>#VALUE!</v>
      </c>
      <c r="AH44" s="190" t="e">
        <f t="shared" si="41"/>
        <v>#VALUE!</v>
      </c>
      <c r="AI44" s="190" t="e">
        <f t="shared" si="42"/>
        <v>#VALUE!</v>
      </c>
      <c r="AJ44" s="190" t="e">
        <f t="shared" si="43"/>
        <v>#VALUE!</v>
      </c>
      <c r="AK44" s="190" t="e">
        <f t="shared" si="44"/>
        <v>#VALUE!</v>
      </c>
      <c r="AL44" s="190">
        <f t="shared" si="45"/>
        <v>0</v>
      </c>
    </row>
    <row r="45" spans="1:38" ht="23.25" customHeight="1" x14ac:dyDescent="0.15">
      <c r="A45" s="260">
        <f t="shared" si="46"/>
        <v>38</v>
      </c>
      <c r="B45" s="282" t="str">
        <f t="shared" si="3"/>
        <v>A팀</v>
      </c>
      <c r="C45" s="232"/>
      <c r="D45" s="233"/>
      <c r="E45" s="248" t="str">
        <f t="shared" si="47"/>
        <v/>
      </c>
      <c r="F45" s="248"/>
      <c r="G45" s="246" t="str">
        <f t="shared" si="27"/>
        <v/>
      </c>
      <c r="H45" s="281" t="str">
        <f t="shared" si="48"/>
        <v/>
      </c>
      <c r="I45" s="265" t="str">
        <f t="shared" si="49"/>
        <v/>
      </c>
      <c r="J45" s="247" t="str">
        <f t="shared" si="5"/>
        <v/>
      </c>
      <c r="K45" s="239"/>
      <c r="L45" s="240">
        <f t="shared" si="28"/>
        <v>0</v>
      </c>
      <c r="M45" s="241">
        <f t="shared" si="6"/>
        <v>0.03</v>
      </c>
      <c r="N45" s="242">
        <f t="shared" si="31"/>
        <v>0</v>
      </c>
      <c r="O45" s="242">
        <f t="shared" si="32"/>
        <v>0</v>
      </c>
      <c r="P45" s="243">
        <f t="shared" si="33"/>
        <v>0</v>
      </c>
      <c r="Q45" s="243">
        <f t="shared" si="34"/>
        <v>0</v>
      </c>
      <c r="S45" s="225">
        <f t="shared" si="29"/>
        <v>0</v>
      </c>
      <c r="T45" s="226">
        <f t="shared" si="30"/>
        <v>0</v>
      </c>
      <c r="V45" s="123"/>
      <c r="W45" s="123"/>
      <c r="X45" s="123"/>
      <c r="Y45" s="123"/>
      <c r="AA45" s="190" t="e">
        <f t="shared" si="35"/>
        <v>#VALUE!</v>
      </c>
      <c r="AB45" s="190" t="e">
        <f t="shared" si="36"/>
        <v>#VALUE!</v>
      </c>
      <c r="AC45" s="191" t="e">
        <f t="shared" ca="1" si="37"/>
        <v>#VALUE!</v>
      </c>
      <c r="AD45" s="192">
        <f t="shared" ca="1" si="14"/>
        <v>44387</v>
      </c>
      <c r="AE45" s="191" t="e">
        <f t="shared" ca="1" si="38"/>
        <v>#VALUE!</v>
      </c>
      <c r="AF45" s="190" t="e">
        <f t="shared" si="39"/>
        <v>#VALUE!</v>
      </c>
      <c r="AG45" s="190" t="e">
        <f t="shared" si="40"/>
        <v>#VALUE!</v>
      </c>
      <c r="AH45" s="190" t="e">
        <f t="shared" si="41"/>
        <v>#VALUE!</v>
      </c>
      <c r="AI45" s="190" t="e">
        <f t="shared" si="42"/>
        <v>#VALUE!</v>
      </c>
      <c r="AJ45" s="190" t="e">
        <f t="shared" si="43"/>
        <v>#VALUE!</v>
      </c>
      <c r="AK45" s="190" t="e">
        <f t="shared" si="44"/>
        <v>#VALUE!</v>
      </c>
      <c r="AL45" s="190">
        <f t="shared" si="45"/>
        <v>0</v>
      </c>
    </row>
    <row r="46" spans="1:38" ht="23.25" customHeight="1" x14ac:dyDescent="0.15">
      <c r="A46" s="260">
        <f t="shared" si="46"/>
        <v>39</v>
      </c>
      <c r="B46" s="282" t="str">
        <f t="shared" si="3"/>
        <v>A팀</v>
      </c>
      <c r="C46" s="232"/>
      <c r="D46" s="233"/>
      <c r="E46" s="248" t="str">
        <f t="shared" si="47"/>
        <v/>
      </c>
      <c r="F46" s="248"/>
      <c r="G46" s="246" t="str">
        <f t="shared" si="27"/>
        <v/>
      </c>
      <c r="H46" s="281" t="str">
        <f t="shared" si="48"/>
        <v/>
      </c>
      <c r="I46" s="265" t="str">
        <f t="shared" si="49"/>
        <v/>
      </c>
      <c r="J46" s="247" t="str">
        <f t="shared" si="5"/>
        <v/>
      </c>
      <c r="K46" s="239"/>
      <c r="L46" s="240">
        <f t="shared" si="28"/>
        <v>0</v>
      </c>
      <c r="M46" s="241">
        <f t="shared" si="6"/>
        <v>0.03</v>
      </c>
      <c r="N46" s="242">
        <f t="shared" si="31"/>
        <v>0</v>
      </c>
      <c r="O46" s="242">
        <f t="shared" si="32"/>
        <v>0</v>
      </c>
      <c r="P46" s="243">
        <f t="shared" si="33"/>
        <v>0</v>
      </c>
      <c r="Q46" s="243">
        <f t="shared" si="34"/>
        <v>0</v>
      </c>
      <c r="S46" s="225">
        <f t="shared" si="29"/>
        <v>0</v>
      </c>
      <c r="T46" s="226">
        <f t="shared" si="30"/>
        <v>0</v>
      </c>
      <c r="V46" s="123"/>
      <c r="W46" s="123"/>
      <c r="X46" s="123"/>
      <c r="Y46" s="123"/>
      <c r="AA46" s="190" t="e">
        <f t="shared" si="35"/>
        <v>#VALUE!</v>
      </c>
      <c r="AB46" s="190" t="e">
        <f t="shared" si="36"/>
        <v>#VALUE!</v>
      </c>
      <c r="AC46" s="191" t="e">
        <f t="shared" ca="1" si="37"/>
        <v>#VALUE!</v>
      </c>
      <c r="AD46" s="192">
        <f t="shared" ca="1" si="14"/>
        <v>44387</v>
      </c>
      <c r="AE46" s="191" t="e">
        <f t="shared" ca="1" si="38"/>
        <v>#VALUE!</v>
      </c>
      <c r="AF46" s="190" t="e">
        <f t="shared" si="39"/>
        <v>#VALUE!</v>
      </c>
      <c r="AG46" s="190" t="e">
        <f t="shared" si="40"/>
        <v>#VALUE!</v>
      </c>
      <c r="AH46" s="190" t="e">
        <f t="shared" si="41"/>
        <v>#VALUE!</v>
      </c>
      <c r="AI46" s="190" t="e">
        <f t="shared" si="42"/>
        <v>#VALUE!</v>
      </c>
      <c r="AJ46" s="190" t="e">
        <f t="shared" si="43"/>
        <v>#VALUE!</v>
      </c>
      <c r="AK46" s="190" t="e">
        <f t="shared" si="44"/>
        <v>#VALUE!</v>
      </c>
      <c r="AL46" s="190">
        <f t="shared" si="45"/>
        <v>0</v>
      </c>
    </row>
    <row r="47" spans="1:38" ht="23.25" customHeight="1" x14ac:dyDescent="0.15">
      <c r="A47" s="260">
        <f t="shared" si="46"/>
        <v>40</v>
      </c>
      <c r="B47" s="282" t="str">
        <f t="shared" si="3"/>
        <v>A팀</v>
      </c>
      <c r="C47" s="232"/>
      <c r="D47" s="233"/>
      <c r="E47" s="248" t="str">
        <f t="shared" si="47"/>
        <v/>
      </c>
      <c r="F47" s="248"/>
      <c r="G47" s="246" t="str">
        <f t="shared" si="27"/>
        <v/>
      </c>
      <c r="H47" s="281" t="str">
        <f t="shared" si="48"/>
        <v/>
      </c>
      <c r="I47" s="265" t="str">
        <f t="shared" si="49"/>
        <v/>
      </c>
      <c r="J47" s="247" t="str">
        <f t="shared" si="5"/>
        <v/>
      </c>
      <c r="K47" s="239"/>
      <c r="L47" s="240">
        <f t="shared" si="28"/>
        <v>0</v>
      </c>
      <c r="M47" s="241">
        <f t="shared" si="6"/>
        <v>0.03</v>
      </c>
      <c r="N47" s="242">
        <f t="shared" si="31"/>
        <v>0</v>
      </c>
      <c r="O47" s="242">
        <f t="shared" si="32"/>
        <v>0</v>
      </c>
      <c r="P47" s="243">
        <f t="shared" si="33"/>
        <v>0</v>
      </c>
      <c r="Q47" s="243">
        <f t="shared" si="34"/>
        <v>0</v>
      </c>
      <c r="S47" s="225">
        <f t="shared" si="29"/>
        <v>0</v>
      </c>
      <c r="T47" s="226">
        <f t="shared" si="30"/>
        <v>0</v>
      </c>
      <c r="V47" s="123"/>
      <c r="W47" s="123"/>
      <c r="X47" s="123"/>
      <c r="Y47" s="123"/>
      <c r="AA47" s="190" t="e">
        <f t="shared" si="35"/>
        <v>#VALUE!</v>
      </c>
      <c r="AB47" s="190" t="e">
        <f t="shared" si="36"/>
        <v>#VALUE!</v>
      </c>
      <c r="AC47" s="191" t="e">
        <f t="shared" ca="1" si="37"/>
        <v>#VALUE!</v>
      </c>
      <c r="AD47" s="192">
        <f t="shared" ca="1" si="14"/>
        <v>44387</v>
      </c>
      <c r="AE47" s="191" t="e">
        <f t="shared" ca="1" si="38"/>
        <v>#VALUE!</v>
      </c>
      <c r="AF47" s="190" t="e">
        <f t="shared" si="39"/>
        <v>#VALUE!</v>
      </c>
      <c r="AG47" s="190" t="e">
        <f t="shared" si="40"/>
        <v>#VALUE!</v>
      </c>
      <c r="AH47" s="190" t="e">
        <f t="shared" si="41"/>
        <v>#VALUE!</v>
      </c>
      <c r="AI47" s="190" t="e">
        <f t="shared" si="42"/>
        <v>#VALUE!</v>
      </c>
      <c r="AJ47" s="190" t="e">
        <f t="shared" si="43"/>
        <v>#VALUE!</v>
      </c>
      <c r="AK47" s="190" t="e">
        <f t="shared" si="44"/>
        <v>#VALUE!</v>
      </c>
      <c r="AL47" s="190">
        <f t="shared" si="45"/>
        <v>0</v>
      </c>
    </row>
    <row r="48" spans="1:38" ht="23.25" customHeight="1" x14ac:dyDescent="0.15">
      <c r="A48" s="260">
        <f t="shared" si="46"/>
        <v>41</v>
      </c>
      <c r="B48" s="282" t="str">
        <f t="shared" si="3"/>
        <v>A팀</v>
      </c>
      <c r="C48" s="232"/>
      <c r="D48" s="233"/>
      <c r="E48" s="232"/>
      <c r="F48" s="232"/>
      <c r="G48" s="246" t="str">
        <f t="shared" si="27"/>
        <v/>
      </c>
      <c r="H48" s="281"/>
      <c r="I48" s="265"/>
      <c r="J48" s="247" t="str">
        <f t="shared" si="5"/>
        <v>토</v>
      </c>
      <c r="K48" s="239"/>
      <c r="L48" s="240">
        <f t="shared" si="28"/>
        <v>0</v>
      </c>
      <c r="M48" s="241">
        <f>$M$7</f>
        <v>0.03</v>
      </c>
      <c r="N48" s="242">
        <f>IF(L48&gt;33330,TRUNC(L48*$M$7,-1),0)</f>
        <v>0</v>
      </c>
      <c r="O48" s="242">
        <f>TRUNC(N48*10%,-1)</f>
        <v>0</v>
      </c>
      <c r="P48" s="243">
        <f>SUM(N48:O48)</f>
        <v>0</v>
      </c>
      <c r="Q48" s="243">
        <f>L48-P48</f>
        <v>0</v>
      </c>
      <c r="S48" s="225">
        <f t="shared" si="29"/>
        <v>0</v>
      </c>
      <c r="T48" s="226">
        <f t="shared" si="30"/>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27"/>
        <v/>
      </c>
      <c r="H49" s="281" t="str">
        <f>IF(C49="","",$H$8)</f>
        <v/>
      </c>
      <c r="I49" s="265" t="str">
        <f>IF(C49="","",$I$8)</f>
        <v/>
      </c>
      <c r="J49" s="247" t="str">
        <f t="shared" si="5"/>
        <v/>
      </c>
      <c r="K49" s="239"/>
      <c r="L49" s="240">
        <f t="shared" si="28"/>
        <v>0</v>
      </c>
      <c r="M49" s="241">
        <f t="shared" si="6"/>
        <v>0.03</v>
      </c>
      <c r="N49" s="242">
        <f t="shared" ref="N49:N67" si="50">IF(L49&gt;33330,TRUNC(L49*$M$7,-1),0)</f>
        <v>0</v>
      </c>
      <c r="O49" s="242">
        <f t="shared" ref="O49:O67" si="51">TRUNC(N49*10%,-1)</f>
        <v>0</v>
      </c>
      <c r="P49" s="243">
        <f t="shared" ref="P49:P67" si="52">SUM(N49:O49)</f>
        <v>0</v>
      </c>
      <c r="Q49" s="243">
        <f t="shared" ref="Q49:Q67" si="53">L49-P49</f>
        <v>0</v>
      </c>
      <c r="S49" s="225">
        <f t="shared" si="29"/>
        <v>0</v>
      </c>
      <c r="T49" s="226">
        <f t="shared" si="30"/>
        <v>0</v>
      </c>
      <c r="V49" s="123"/>
      <c r="W49" s="123"/>
      <c r="X49" s="123"/>
      <c r="Y49" s="123"/>
      <c r="AA49" s="190" t="e">
        <f t="shared" ref="AA49:AA67" si="54">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5">IF(INT(RIGHT(D49,1))=AA49,"OK","주민오류")</f>
        <v>#VALUE!</v>
      </c>
      <c r="AC49" s="191" t="e">
        <f t="shared" ref="AC49:AC67" ca="1" si="56">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7">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8">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9">CHOOSE(14-LEN(CLEAN(D49)),MID(D49,7,1),MID(D49,6,1),MID(D49,5,1),MID(D49,4,1))</f>
        <v>#VALUE!</v>
      </c>
      <c r="AH49" s="190" t="e">
        <f t="shared" ref="AH49:AH67" si="60">CHOOSE(AG49,"내국인","내국인","내국인","내국인","외국인","외국인","외국인","외국인")</f>
        <v>#VALUE!</v>
      </c>
      <c r="AI49" s="190" t="e">
        <f t="shared" ref="AI49:AI67" si="61">IF(AH49="외국인","고용허가체크","")</f>
        <v>#VALUE!</v>
      </c>
      <c r="AJ49" s="190" t="e">
        <f t="shared" ref="AJ49:AJ67" si="62">IF(LEN(CLEAN(D49))=12,MOD(MID(D49,7,1)*10+MID(D49,8,1),2),MOD(MID(D49,8,1)*10+MID(D49,9,1),2))</f>
        <v>#VALUE!</v>
      </c>
      <c r="AK49" s="190" t="e">
        <f t="shared" ref="AK49:AK67" si="63">IF(AJ49=0,"OK","")</f>
        <v>#VALUE!</v>
      </c>
      <c r="AL49" s="190">
        <f t="shared" ref="AL49:AL67" si="64">LEN(CLEAN(D49))</f>
        <v>0</v>
      </c>
    </row>
    <row r="50" spans="1:38" ht="23.25" customHeight="1" x14ac:dyDescent="0.15">
      <c r="A50" s="260">
        <f t="shared" ref="A50:A68" si="65">A49+1</f>
        <v>43</v>
      </c>
      <c r="B50" s="282" t="str">
        <f t="shared" si="3"/>
        <v>A팀</v>
      </c>
      <c r="C50" s="232"/>
      <c r="D50" s="233"/>
      <c r="E50" s="248" t="str">
        <f t="shared" ref="E50:E67" si="66">IF(C50="","",$E$8)</f>
        <v/>
      </c>
      <c r="F50" s="248"/>
      <c r="G50" s="246" t="str">
        <f t="shared" si="27"/>
        <v/>
      </c>
      <c r="H50" s="281" t="str">
        <f t="shared" ref="H50:H67" si="67">IF(C50="","",$H$8)</f>
        <v/>
      </c>
      <c r="I50" s="265" t="str">
        <f t="shared" ref="I50:I67" si="68">IF(C50="","",$I$8)</f>
        <v/>
      </c>
      <c r="J50" s="247" t="str">
        <f t="shared" si="5"/>
        <v/>
      </c>
      <c r="K50" s="239"/>
      <c r="L50" s="240">
        <f t="shared" si="28"/>
        <v>0</v>
      </c>
      <c r="M50" s="241">
        <f t="shared" si="6"/>
        <v>0.03</v>
      </c>
      <c r="N50" s="242">
        <f t="shared" si="50"/>
        <v>0</v>
      </c>
      <c r="O50" s="242">
        <f t="shared" si="51"/>
        <v>0</v>
      </c>
      <c r="P50" s="243">
        <f t="shared" si="52"/>
        <v>0</v>
      </c>
      <c r="Q50" s="243">
        <f t="shared" si="53"/>
        <v>0</v>
      </c>
      <c r="S50" s="225">
        <f t="shared" si="29"/>
        <v>0</v>
      </c>
      <c r="T50" s="226">
        <f t="shared" si="30"/>
        <v>0</v>
      </c>
      <c r="V50" s="123"/>
      <c r="W50" s="123"/>
      <c r="X50" s="123"/>
      <c r="Y50" s="123"/>
      <c r="AA50" s="190" t="e">
        <f t="shared" si="54"/>
        <v>#VALUE!</v>
      </c>
      <c r="AB50" s="190" t="e">
        <f t="shared" si="55"/>
        <v>#VALUE!</v>
      </c>
      <c r="AC50" s="191" t="e">
        <f t="shared" ca="1" si="56"/>
        <v>#VALUE!</v>
      </c>
      <c r="AD50" s="192">
        <f t="shared" ca="1" si="14"/>
        <v>44387</v>
      </c>
      <c r="AE50" s="191" t="e">
        <f t="shared" ca="1" si="57"/>
        <v>#VALUE!</v>
      </c>
      <c r="AF50" s="190" t="e">
        <f t="shared" si="58"/>
        <v>#VALUE!</v>
      </c>
      <c r="AG50" s="190" t="e">
        <f t="shared" si="59"/>
        <v>#VALUE!</v>
      </c>
      <c r="AH50" s="190" t="e">
        <f t="shared" si="60"/>
        <v>#VALUE!</v>
      </c>
      <c r="AI50" s="190" t="e">
        <f t="shared" si="61"/>
        <v>#VALUE!</v>
      </c>
      <c r="AJ50" s="190" t="e">
        <f t="shared" si="62"/>
        <v>#VALUE!</v>
      </c>
      <c r="AK50" s="190" t="e">
        <f t="shared" si="63"/>
        <v>#VALUE!</v>
      </c>
      <c r="AL50" s="190">
        <f t="shared" si="64"/>
        <v>0</v>
      </c>
    </row>
    <row r="51" spans="1:38" ht="23.25" customHeight="1" x14ac:dyDescent="0.15">
      <c r="A51" s="260">
        <f t="shared" si="65"/>
        <v>44</v>
      </c>
      <c r="B51" s="282" t="str">
        <f t="shared" si="3"/>
        <v>A팀</v>
      </c>
      <c r="C51" s="232"/>
      <c r="D51" s="233"/>
      <c r="E51" s="248" t="str">
        <f t="shared" si="66"/>
        <v/>
      </c>
      <c r="F51" s="248"/>
      <c r="G51" s="246" t="str">
        <f t="shared" si="27"/>
        <v/>
      </c>
      <c r="H51" s="281" t="str">
        <f t="shared" si="67"/>
        <v/>
      </c>
      <c r="I51" s="265" t="str">
        <f t="shared" si="68"/>
        <v/>
      </c>
      <c r="J51" s="247" t="str">
        <f t="shared" si="5"/>
        <v/>
      </c>
      <c r="K51" s="239"/>
      <c r="L51" s="240">
        <f t="shared" si="28"/>
        <v>0</v>
      </c>
      <c r="M51" s="241">
        <f t="shared" si="6"/>
        <v>0.03</v>
      </c>
      <c r="N51" s="242">
        <f t="shared" si="50"/>
        <v>0</v>
      </c>
      <c r="O51" s="242">
        <f t="shared" si="51"/>
        <v>0</v>
      </c>
      <c r="P51" s="243">
        <f t="shared" si="52"/>
        <v>0</v>
      </c>
      <c r="Q51" s="243">
        <f t="shared" si="53"/>
        <v>0</v>
      </c>
      <c r="S51" s="225">
        <f t="shared" si="29"/>
        <v>0</v>
      </c>
      <c r="T51" s="226">
        <f t="shared" si="30"/>
        <v>0</v>
      </c>
      <c r="V51" s="123"/>
      <c r="W51" s="123"/>
      <c r="X51" s="123"/>
      <c r="Y51" s="123"/>
      <c r="AA51" s="190" t="e">
        <f t="shared" si="54"/>
        <v>#VALUE!</v>
      </c>
      <c r="AB51" s="190" t="e">
        <f t="shared" si="55"/>
        <v>#VALUE!</v>
      </c>
      <c r="AC51" s="191" t="e">
        <f t="shared" ca="1" si="56"/>
        <v>#VALUE!</v>
      </c>
      <c r="AD51" s="192">
        <f t="shared" ca="1" si="14"/>
        <v>44387</v>
      </c>
      <c r="AE51" s="191" t="e">
        <f t="shared" ca="1" si="57"/>
        <v>#VALUE!</v>
      </c>
      <c r="AF51" s="190" t="e">
        <f t="shared" si="58"/>
        <v>#VALUE!</v>
      </c>
      <c r="AG51" s="190" t="e">
        <f t="shared" si="59"/>
        <v>#VALUE!</v>
      </c>
      <c r="AH51" s="190" t="e">
        <f t="shared" si="60"/>
        <v>#VALUE!</v>
      </c>
      <c r="AI51" s="190" t="e">
        <f t="shared" si="61"/>
        <v>#VALUE!</v>
      </c>
      <c r="AJ51" s="190" t="e">
        <f t="shared" si="62"/>
        <v>#VALUE!</v>
      </c>
      <c r="AK51" s="190" t="e">
        <f t="shared" si="63"/>
        <v>#VALUE!</v>
      </c>
      <c r="AL51" s="190">
        <f t="shared" si="64"/>
        <v>0</v>
      </c>
    </row>
    <row r="52" spans="1:38" ht="23.25" customHeight="1" x14ac:dyDescent="0.15">
      <c r="A52" s="260">
        <f t="shared" si="65"/>
        <v>45</v>
      </c>
      <c r="B52" s="282" t="str">
        <f t="shared" si="3"/>
        <v>A팀</v>
      </c>
      <c r="C52" s="232"/>
      <c r="D52" s="233"/>
      <c r="E52" s="248" t="str">
        <f t="shared" si="66"/>
        <v/>
      </c>
      <c r="F52" s="248"/>
      <c r="G52" s="246" t="str">
        <f t="shared" si="27"/>
        <v/>
      </c>
      <c r="H52" s="281" t="str">
        <f t="shared" si="67"/>
        <v/>
      </c>
      <c r="I52" s="265" t="str">
        <f t="shared" si="68"/>
        <v/>
      </c>
      <c r="J52" s="247" t="str">
        <f t="shared" si="5"/>
        <v/>
      </c>
      <c r="K52" s="239"/>
      <c r="L52" s="240">
        <f t="shared" si="28"/>
        <v>0</v>
      </c>
      <c r="M52" s="241">
        <f t="shared" si="6"/>
        <v>0.03</v>
      </c>
      <c r="N52" s="242">
        <f t="shared" si="50"/>
        <v>0</v>
      </c>
      <c r="O52" s="242">
        <f t="shared" si="51"/>
        <v>0</v>
      </c>
      <c r="P52" s="243">
        <f t="shared" si="52"/>
        <v>0</v>
      </c>
      <c r="Q52" s="243">
        <f t="shared" si="53"/>
        <v>0</v>
      </c>
      <c r="S52" s="225">
        <f t="shared" si="29"/>
        <v>0</v>
      </c>
      <c r="T52" s="226">
        <f t="shared" si="30"/>
        <v>0</v>
      </c>
      <c r="V52" s="123"/>
      <c r="W52" s="123"/>
      <c r="X52" s="123"/>
      <c r="Y52" s="123"/>
      <c r="AA52" s="190" t="e">
        <f t="shared" si="54"/>
        <v>#VALUE!</v>
      </c>
      <c r="AB52" s="190" t="e">
        <f t="shared" si="55"/>
        <v>#VALUE!</v>
      </c>
      <c r="AC52" s="191" t="e">
        <f t="shared" ca="1" si="56"/>
        <v>#VALUE!</v>
      </c>
      <c r="AD52" s="192">
        <f t="shared" ca="1" si="14"/>
        <v>44387</v>
      </c>
      <c r="AE52" s="191" t="e">
        <f t="shared" ca="1" si="57"/>
        <v>#VALUE!</v>
      </c>
      <c r="AF52" s="190" t="e">
        <f t="shared" si="58"/>
        <v>#VALUE!</v>
      </c>
      <c r="AG52" s="190" t="e">
        <f t="shared" si="59"/>
        <v>#VALUE!</v>
      </c>
      <c r="AH52" s="190" t="e">
        <f t="shared" si="60"/>
        <v>#VALUE!</v>
      </c>
      <c r="AI52" s="190" t="e">
        <f t="shared" si="61"/>
        <v>#VALUE!</v>
      </c>
      <c r="AJ52" s="190" t="e">
        <f t="shared" si="62"/>
        <v>#VALUE!</v>
      </c>
      <c r="AK52" s="190" t="e">
        <f t="shared" si="63"/>
        <v>#VALUE!</v>
      </c>
      <c r="AL52" s="190">
        <f t="shared" si="64"/>
        <v>0</v>
      </c>
    </row>
    <row r="53" spans="1:38" ht="23.25" customHeight="1" x14ac:dyDescent="0.15">
      <c r="A53" s="260">
        <f t="shared" si="65"/>
        <v>46</v>
      </c>
      <c r="B53" s="282" t="str">
        <f t="shared" si="3"/>
        <v>A팀</v>
      </c>
      <c r="C53" s="232"/>
      <c r="D53" s="233"/>
      <c r="E53" s="248" t="str">
        <f t="shared" si="66"/>
        <v/>
      </c>
      <c r="F53" s="248"/>
      <c r="G53" s="246" t="str">
        <f t="shared" si="27"/>
        <v/>
      </c>
      <c r="H53" s="281" t="str">
        <f t="shared" si="67"/>
        <v/>
      </c>
      <c r="I53" s="265" t="str">
        <f t="shared" si="68"/>
        <v/>
      </c>
      <c r="J53" s="247" t="str">
        <f t="shared" si="5"/>
        <v/>
      </c>
      <c r="K53" s="239"/>
      <c r="L53" s="240">
        <f t="shared" si="28"/>
        <v>0</v>
      </c>
      <c r="M53" s="241">
        <f t="shared" si="6"/>
        <v>0.03</v>
      </c>
      <c r="N53" s="242">
        <f t="shared" si="50"/>
        <v>0</v>
      </c>
      <c r="O53" s="242">
        <f t="shared" si="51"/>
        <v>0</v>
      </c>
      <c r="P53" s="243">
        <f t="shared" si="52"/>
        <v>0</v>
      </c>
      <c r="Q53" s="243">
        <f t="shared" si="53"/>
        <v>0</v>
      </c>
      <c r="S53" s="225">
        <f t="shared" si="29"/>
        <v>0</v>
      </c>
      <c r="T53" s="226">
        <f t="shared" si="30"/>
        <v>0</v>
      </c>
      <c r="V53" s="123"/>
      <c r="W53" s="123"/>
      <c r="X53" s="123"/>
      <c r="Y53" s="123"/>
      <c r="AA53" s="190" t="e">
        <f t="shared" si="54"/>
        <v>#VALUE!</v>
      </c>
      <c r="AB53" s="190" t="e">
        <f t="shared" si="55"/>
        <v>#VALUE!</v>
      </c>
      <c r="AC53" s="191" t="e">
        <f t="shared" ca="1" si="56"/>
        <v>#VALUE!</v>
      </c>
      <c r="AD53" s="192">
        <f t="shared" ca="1" si="14"/>
        <v>44387</v>
      </c>
      <c r="AE53" s="191" t="e">
        <f t="shared" ca="1" si="57"/>
        <v>#VALUE!</v>
      </c>
      <c r="AF53" s="190" t="e">
        <f t="shared" si="58"/>
        <v>#VALUE!</v>
      </c>
      <c r="AG53" s="190" t="e">
        <f t="shared" si="59"/>
        <v>#VALUE!</v>
      </c>
      <c r="AH53" s="190" t="e">
        <f t="shared" si="60"/>
        <v>#VALUE!</v>
      </c>
      <c r="AI53" s="190" t="e">
        <f t="shared" si="61"/>
        <v>#VALUE!</v>
      </c>
      <c r="AJ53" s="190" t="e">
        <f t="shared" si="62"/>
        <v>#VALUE!</v>
      </c>
      <c r="AK53" s="190" t="e">
        <f t="shared" si="63"/>
        <v>#VALUE!</v>
      </c>
      <c r="AL53" s="190">
        <f t="shared" si="64"/>
        <v>0</v>
      </c>
    </row>
    <row r="54" spans="1:38" ht="23.25" customHeight="1" x14ac:dyDescent="0.15">
      <c r="A54" s="260">
        <f t="shared" si="65"/>
        <v>47</v>
      </c>
      <c r="B54" s="282" t="str">
        <f t="shared" si="3"/>
        <v>A팀</v>
      </c>
      <c r="C54" s="232"/>
      <c r="D54" s="233"/>
      <c r="E54" s="248" t="str">
        <f t="shared" si="66"/>
        <v/>
      </c>
      <c r="F54" s="248"/>
      <c r="G54" s="246" t="str">
        <f t="shared" si="27"/>
        <v/>
      </c>
      <c r="H54" s="281" t="str">
        <f t="shared" si="67"/>
        <v/>
      </c>
      <c r="I54" s="265" t="str">
        <f t="shared" si="68"/>
        <v/>
      </c>
      <c r="J54" s="247" t="str">
        <f t="shared" si="5"/>
        <v/>
      </c>
      <c r="K54" s="239"/>
      <c r="L54" s="240">
        <f t="shared" si="28"/>
        <v>0</v>
      </c>
      <c r="M54" s="241">
        <f t="shared" si="6"/>
        <v>0.03</v>
      </c>
      <c r="N54" s="242">
        <f t="shared" si="50"/>
        <v>0</v>
      </c>
      <c r="O54" s="242">
        <f t="shared" si="51"/>
        <v>0</v>
      </c>
      <c r="P54" s="243">
        <f t="shared" si="52"/>
        <v>0</v>
      </c>
      <c r="Q54" s="243">
        <f t="shared" si="53"/>
        <v>0</v>
      </c>
      <c r="S54" s="225">
        <f t="shared" si="29"/>
        <v>0</v>
      </c>
      <c r="T54" s="226">
        <f t="shared" si="30"/>
        <v>0</v>
      </c>
      <c r="V54" s="123"/>
      <c r="W54" s="123"/>
      <c r="X54" s="123"/>
      <c r="Y54" s="123"/>
      <c r="AA54" s="190" t="e">
        <f t="shared" si="54"/>
        <v>#VALUE!</v>
      </c>
      <c r="AB54" s="190" t="e">
        <f t="shared" si="55"/>
        <v>#VALUE!</v>
      </c>
      <c r="AC54" s="191" t="e">
        <f t="shared" ca="1" si="56"/>
        <v>#VALUE!</v>
      </c>
      <c r="AD54" s="192">
        <f t="shared" ca="1" si="14"/>
        <v>44387</v>
      </c>
      <c r="AE54" s="191" t="e">
        <f t="shared" ca="1" si="57"/>
        <v>#VALUE!</v>
      </c>
      <c r="AF54" s="190" t="e">
        <f t="shared" si="58"/>
        <v>#VALUE!</v>
      </c>
      <c r="AG54" s="190" t="e">
        <f t="shared" si="59"/>
        <v>#VALUE!</v>
      </c>
      <c r="AH54" s="190" t="e">
        <f t="shared" si="60"/>
        <v>#VALUE!</v>
      </c>
      <c r="AI54" s="190" t="e">
        <f t="shared" si="61"/>
        <v>#VALUE!</v>
      </c>
      <c r="AJ54" s="190" t="e">
        <f t="shared" si="62"/>
        <v>#VALUE!</v>
      </c>
      <c r="AK54" s="190" t="e">
        <f t="shared" si="63"/>
        <v>#VALUE!</v>
      </c>
      <c r="AL54" s="190">
        <f t="shared" si="64"/>
        <v>0</v>
      </c>
    </row>
    <row r="55" spans="1:38" ht="23.25" customHeight="1" x14ac:dyDescent="0.15">
      <c r="A55" s="260">
        <f t="shared" si="65"/>
        <v>48</v>
      </c>
      <c r="B55" s="282" t="str">
        <f t="shared" si="3"/>
        <v>A팀</v>
      </c>
      <c r="C55" s="232"/>
      <c r="D55" s="233"/>
      <c r="E55" s="248" t="str">
        <f t="shared" si="66"/>
        <v/>
      </c>
      <c r="F55" s="248"/>
      <c r="G55" s="246" t="str">
        <f t="shared" si="27"/>
        <v/>
      </c>
      <c r="H55" s="281" t="str">
        <f t="shared" si="67"/>
        <v/>
      </c>
      <c r="I55" s="265" t="str">
        <f t="shared" si="68"/>
        <v/>
      </c>
      <c r="J55" s="247" t="str">
        <f t="shared" si="5"/>
        <v/>
      </c>
      <c r="K55" s="239"/>
      <c r="L55" s="240">
        <f t="shared" si="28"/>
        <v>0</v>
      </c>
      <c r="M55" s="241">
        <f t="shared" si="6"/>
        <v>0.03</v>
      </c>
      <c r="N55" s="242">
        <f t="shared" si="50"/>
        <v>0</v>
      </c>
      <c r="O55" s="242">
        <f t="shared" si="51"/>
        <v>0</v>
      </c>
      <c r="P55" s="243">
        <f t="shared" si="52"/>
        <v>0</v>
      </c>
      <c r="Q55" s="243">
        <f t="shared" si="53"/>
        <v>0</v>
      </c>
      <c r="S55" s="225">
        <f t="shared" si="29"/>
        <v>0</v>
      </c>
      <c r="T55" s="226">
        <f t="shared" si="30"/>
        <v>0</v>
      </c>
      <c r="V55" s="123"/>
      <c r="W55" s="123"/>
      <c r="X55" s="123"/>
      <c r="Y55" s="123"/>
      <c r="AA55" s="190" t="e">
        <f t="shared" si="54"/>
        <v>#VALUE!</v>
      </c>
      <c r="AB55" s="190" t="e">
        <f t="shared" si="55"/>
        <v>#VALUE!</v>
      </c>
      <c r="AC55" s="191" t="e">
        <f t="shared" ca="1" si="56"/>
        <v>#VALUE!</v>
      </c>
      <c r="AD55" s="192">
        <f t="shared" ca="1" si="14"/>
        <v>44387</v>
      </c>
      <c r="AE55" s="191" t="e">
        <f t="shared" ca="1" si="57"/>
        <v>#VALUE!</v>
      </c>
      <c r="AF55" s="190" t="e">
        <f t="shared" si="58"/>
        <v>#VALUE!</v>
      </c>
      <c r="AG55" s="190" t="e">
        <f t="shared" si="59"/>
        <v>#VALUE!</v>
      </c>
      <c r="AH55" s="190" t="e">
        <f t="shared" si="60"/>
        <v>#VALUE!</v>
      </c>
      <c r="AI55" s="190" t="e">
        <f t="shared" si="61"/>
        <v>#VALUE!</v>
      </c>
      <c r="AJ55" s="190" t="e">
        <f t="shared" si="62"/>
        <v>#VALUE!</v>
      </c>
      <c r="AK55" s="190" t="e">
        <f t="shared" si="63"/>
        <v>#VALUE!</v>
      </c>
      <c r="AL55" s="190">
        <f t="shared" si="64"/>
        <v>0</v>
      </c>
    </row>
    <row r="56" spans="1:38" ht="23.25" customHeight="1" x14ac:dyDescent="0.15">
      <c r="A56" s="260">
        <f t="shared" si="65"/>
        <v>49</v>
      </c>
      <c r="B56" s="282" t="str">
        <f t="shared" si="3"/>
        <v>A팀</v>
      </c>
      <c r="C56" s="232"/>
      <c r="D56" s="233"/>
      <c r="E56" s="248" t="str">
        <f t="shared" si="66"/>
        <v/>
      </c>
      <c r="F56" s="248"/>
      <c r="G56" s="246" t="str">
        <f t="shared" si="27"/>
        <v/>
      </c>
      <c r="H56" s="281" t="str">
        <f t="shared" si="67"/>
        <v/>
      </c>
      <c r="I56" s="265" t="str">
        <f t="shared" si="68"/>
        <v/>
      </c>
      <c r="J56" s="247" t="str">
        <f t="shared" si="5"/>
        <v/>
      </c>
      <c r="K56" s="239"/>
      <c r="L56" s="240">
        <f t="shared" si="28"/>
        <v>0</v>
      </c>
      <c r="M56" s="241">
        <f t="shared" si="6"/>
        <v>0.03</v>
      </c>
      <c r="N56" s="242">
        <f t="shared" si="50"/>
        <v>0</v>
      </c>
      <c r="O56" s="242">
        <f t="shared" si="51"/>
        <v>0</v>
      </c>
      <c r="P56" s="243">
        <f t="shared" si="52"/>
        <v>0</v>
      </c>
      <c r="Q56" s="243">
        <f t="shared" si="53"/>
        <v>0</v>
      </c>
      <c r="S56" s="225">
        <f t="shared" si="29"/>
        <v>0</v>
      </c>
      <c r="T56" s="226">
        <f t="shared" si="30"/>
        <v>0</v>
      </c>
      <c r="V56" s="123"/>
      <c r="W56" s="123"/>
      <c r="X56" s="123"/>
      <c r="Y56" s="123"/>
      <c r="AA56" s="190" t="e">
        <f t="shared" si="54"/>
        <v>#VALUE!</v>
      </c>
      <c r="AB56" s="190" t="e">
        <f t="shared" si="55"/>
        <v>#VALUE!</v>
      </c>
      <c r="AC56" s="191" t="e">
        <f t="shared" ca="1" si="56"/>
        <v>#VALUE!</v>
      </c>
      <c r="AD56" s="192">
        <f t="shared" ca="1" si="14"/>
        <v>44387</v>
      </c>
      <c r="AE56" s="191" t="e">
        <f t="shared" ca="1" si="57"/>
        <v>#VALUE!</v>
      </c>
      <c r="AF56" s="190" t="e">
        <f t="shared" si="58"/>
        <v>#VALUE!</v>
      </c>
      <c r="AG56" s="190" t="e">
        <f t="shared" si="59"/>
        <v>#VALUE!</v>
      </c>
      <c r="AH56" s="190" t="e">
        <f t="shared" si="60"/>
        <v>#VALUE!</v>
      </c>
      <c r="AI56" s="190" t="e">
        <f t="shared" si="61"/>
        <v>#VALUE!</v>
      </c>
      <c r="AJ56" s="190" t="e">
        <f t="shared" si="62"/>
        <v>#VALUE!</v>
      </c>
      <c r="AK56" s="190" t="e">
        <f t="shared" si="63"/>
        <v>#VALUE!</v>
      </c>
      <c r="AL56" s="190">
        <f t="shared" si="64"/>
        <v>0</v>
      </c>
    </row>
    <row r="57" spans="1:38" ht="23.25" customHeight="1" x14ac:dyDescent="0.15">
      <c r="A57" s="260">
        <f t="shared" si="65"/>
        <v>50</v>
      </c>
      <c r="B57" s="282" t="str">
        <f t="shared" si="3"/>
        <v>A팀</v>
      </c>
      <c r="C57" s="232"/>
      <c r="D57" s="233"/>
      <c r="E57" s="248" t="str">
        <f t="shared" si="66"/>
        <v/>
      </c>
      <c r="F57" s="248"/>
      <c r="G57" s="246" t="str">
        <f t="shared" si="27"/>
        <v/>
      </c>
      <c r="H57" s="281" t="str">
        <f t="shared" si="67"/>
        <v/>
      </c>
      <c r="I57" s="265" t="str">
        <f t="shared" si="68"/>
        <v/>
      </c>
      <c r="J57" s="247" t="str">
        <f t="shared" si="5"/>
        <v/>
      </c>
      <c r="K57" s="239"/>
      <c r="L57" s="240">
        <f t="shared" si="28"/>
        <v>0</v>
      </c>
      <c r="M57" s="241">
        <f t="shared" si="6"/>
        <v>0.03</v>
      </c>
      <c r="N57" s="242">
        <f t="shared" si="50"/>
        <v>0</v>
      </c>
      <c r="O57" s="242">
        <f t="shared" si="51"/>
        <v>0</v>
      </c>
      <c r="P57" s="243">
        <f t="shared" si="52"/>
        <v>0</v>
      </c>
      <c r="Q57" s="243">
        <f t="shared" si="53"/>
        <v>0</v>
      </c>
      <c r="S57" s="225">
        <f t="shared" si="29"/>
        <v>0</v>
      </c>
      <c r="T57" s="226">
        <f t="shared" si="30"/>
        <v>0</v>
      </c>
      <c r="V57" s="123"/>
      <c r="W57" s="123"/>
      <c r="X57" s="123"/>
      <c r="Y57" s="123"/>
      <c r="AA57" s="190" t="e">
        <f t="shared" si="54"/>
        <v>#VALUE!</v>
      </c>
      <c r="AB57" s="190" t="e">
        <f t="shared" si="55"/>
        <v>#VALUE!</v>
      </c>
      <c r="AC57" s="191" t="e">
        <f t="shared" ca="1" si="56"/>
        <v>#VALUE!</v>
      </c>
      <c r="AD57" s="192">
        <f t="shared" ca="1" si="14"/>
        <v>44387</v>
      </c>
      <c r="AE57" s="191" t="e">
        <f t="shared" ca="1" si="57"/>
        <v>#VALUE!</v>
      </c>
      <c r="AF57" s="190" t="e">
        <f t="shared" si="58"/>
        <v>#VALUE!</v>
      </c>
      <c r="AG57" s="190" t="e">
        <f t="shared" si="59"/>
        <v>#VALUE!</v>
      </c>
      <c r="AH57" s="190" t="e">
        <f t="shared" si="60"/>
        <v>#VALUE!</v>
      </c>
      <c r="AI57" s="190" t="e">
        <f t="shared" si="61"/>
        <v>#VALUE!</v>
      </c>
      <c r="AJ57" s="190" t="e">
        <f t="shared" si="62"/>
        <v>#VALUE!</v>
      </c>
      <c r="AK57" s="190" t="e">
        <f t="shared" si="63"/>
        <v>#VALUE!</v>
      </c>
      <c r="AL57" s="190">
        <f t="shared" si="64"/>
        <v>0</v>
      </c>
    </row>
    <row r="58" spans="1:38" ht="23.25" customHeight="1" x14ac:dyDescent="0.15">
      <c r="A58" s="260">
        <f t="shared" si="65"/>
        <v>51</v>
      </c>
      <c r="B58" s="282" t="str">
        <f t="shared" si="3"/>
        <v>A팀</v>
      </c>
      <c r="C58" s="232"/>
      <c r="D58" s="233"/>
      <c r="E58" s="248" t="str">
        <f t="shared" si="66"/>
        <v/>
      </c>
      <c r="F58" s="248"/>
      <c r="G58" s="246" t="str">
        <f t="shared" si="27"/>
        <v/>
      </c>
      <c r="H58" s="281" t="str">
        <f t="shared" si="67"/>
        <v/>
      </c>
      <c r="I58" s="265" t="str">
        <f t="shared" si="68"/>
        <v/>
      </c>
      <c r="J58" s="247" t="str">
        <f t="shared" si="5"/>
        <v/>
      </c>
      <c r="K58" s="239"/>
      <c r="L58" s="240">
        <f t="shared" si="28"/>
        <v>0</v>
      </c>
      <c r="M58" s="241">
        <f t="shared" si="6"/>
        <v>0.03</v>
      </c>
      <c r="N58" s="242">
        <f t="shared" si="50"/>
        <v>0</v>
      </c>
      <c r="O58" s="242">
        <f t="shared" si="51"/>
        <v>0</v>
      </c>
      <c r="P58" s="243">
        <f t="shared" si="52"/>
        <v>0</v>
      </c>
      <c r="Q58" s="243">
        <f t="shared" si="53"/>
        <v>0</v>
      </c>
      <c r="S58" s="225">
        <f t="shared" si="29"/>
        <v>0</v>
      </c>
      <c r="T58" s="226">
        <f t="shared" si="30"/>
        <v>0</v>
      </c>
      <c r="V58" s="123"/>
      <c r="W58" s="123"/>
      <c r="X58" s="123"/>
      <c r="Y58" s="123"/>
      <c r="AA58" s="190" t="e">
        <f t="shared" si="54"/>
        <v>#VALUE!</v>
      </c>
      <c r="AB58" s="190" t="e">
        <f t="shared" si="55"/>
        <v>#VALUE!</v>
      </c>
      <c r="AC58" s="191" t="e">
        <f t="shared" ca="1" si="56"/>
        <v>#VALUE!</v>
      </c>
      <c r="AD58" s="192">
        <f t="shared" ca="1" si="14"/>
        <v>44387</v>
      </c>
      <c r="AE58" s="191" t="e">
        <f t="shared" ca="1" si="57"/>
        <v>#VALUE!</v>
      </c>
      <c r="AF58" s="190" t="e">
        <f t="shared" si="58"/>
        <v>#VALUE!</v>
      </c>
      <c r="AG58" s="190" t="e">
        <f t="shared" si="59"/>
        <v>#VALUE!</v>
      </c>
      <c r="AH58" s="190" t="e">
        <f t="shared" si="60"/>
        <v>#VALUE!</v>
      </c>
      <c r="AI58" s="190" t="e">
        <f t="shared" si="61"/>
        <v>#VALUE!</v>
      </c>
      <c r="AJ58" s="190" t="e">
        <f t="shared" si="62"/>
        <v>#VALUE!</v>
      </c>
      <c r="AK58" s="190" t="e">
        <f t="shared" si="63"/>
        <v>#VALUE!</v>
      </c>
      <c r="AL58" s="190">
        <f t="shared" si="64"/>
        <v>0</v>
      </c>
    </row>
    <row r="59" spans="1:38" ht="23.25" customHeight="1" x14ac:dyDescent="0.15">
      <c r="A59" s="260">
        <f t="shared" si="65"/>
        <v>52</v>
      </c>
      <c r="B59" s="282" t="str">
        <f t="shared" si="3"/>
        <v>A팀</v>
      </c>
      <c r="C59" s="232"/>
      <c r="D59" s="233"/>
      <c r="E59" s="248" t="str">
        <f t="shared" si="66"/>
        <v/>
      </c>
      <c r="F59" s="248"/>
      <c r="G59" s="246" t="str">
        <f t="shared" si="27"/>
        <v/>
      </c>
      <c r="H59" s="281" t="str">
        <f t="shared" si="67"/>
        <v/>
      </c>
      <c r="I59" s="265" t="str">
        <f t="shared" si="68"/>
        <v/>
      </c>
      <c r="J59" s="247" t="str">
        <f t="shared" si="5"/>
        <v/>
      </c>
      <c r="K59" s="239"/>
      <c r="L59" s="240">
        <f t="shared" si="28"/>
        <v>0</v>
      </c>
      <c r="M59" s="241">
        <f t="shared" si="6"/>
        <v>0.03</v>
      </c>
      <c r="N59" s="242">
        <f t="shared" si="50"/>
        <v>0</v>
      </c>
      <c r="O59" s="242">
        <f t="shared" si="51"/>
        <v>0</v>
      </c>
      <c r="P59" s="243">
        <f t="shared" si="52"/>
        <v>0</v>
      </c>
      <c r="Q59" s="243">
        <f t="shared" si="53"/>
        <v>0</v>
      </c>
      <c r="S59" s="225">
        <f t="shared" si="29"/>
        <v>0</v>
      </c>
      <c r="T59" s="226">
        <f t="shared" si="30"/>
        <v>0</v>
      </c>
      <c r="V59" s="123"/>
      <c r="W59" s="123"/>
      <c r="X59" s="123"/>
      <c r="Y59" s="123"/>
      <c r="AA59" s="190" t="e">
        <f t="shared" si="54"/>
        <v>#VALUE!</v>
      </c>
      <c r="AB59" s="190" t="e">
        <f t="shared" si="55"/>
        <v>#VALUE!</v>
      </c>
      <c r="AC59" s="191" t="e">
        <f t="shared" ca="1" si="56"/>
        <v>#VALUE!</v>
      </c>
      <c r="AD59" s="192">
        <f t="shared" ca="1" si="14"/>
        <v>44387</v>
      </c>
      <c r="AE59" s="191" t="e">
        <f t="shared" ca="1" si="57"/>
        <v>#VALUE!</v>
      </c>
      <c r="AF59" s="190" t="e">
        <f t="shared" si="58"/>
        <v>#VALUE!</v>
      </c>
      <c r="AG59" s="190" t="e">
        <f t="shared" si="59"/>
        <v>#VALUE!</v>
      </c>
      <c r="AH59" s="190" t="e">
        <f t="shared" si="60"/>
        <v>#VALUE!</v>
      </c>
      <c r="AI59" s="190" t="e">
        <f t="shared" si="61"/>
        <v>#VALUE!</v>
      </c>
      <c r="AJ59" s="190" t="e">
        <f t="shared" si="62"/>
        <v>#VALUE!</v>
      </c>
      <c r="AK59" s="190" t="e">
        <f t="shared" si="63"/>
        <v>#VALUE!</v>
      </c>
      <c r="AL59" s="190">
        <f t="shared" si="64"/>
        <v>0</v>
      </c>
    </row>
    <row r="60" spans="1:38" ht="23.25" customHeight="1" x14ac:dyDescent="0.15">
      <c r="A60" s="260">
        <f t="shared" si="65"/>
        <v>53</v>
      </c>
      <c r="B60" s="282" t="str">
        <f t="shared" si="3"/>
        <v>A팀</v>
      </c>
      <c r="C60" s="232"/>
      <c r="D60" s="233"/>
      <c r="E60" s="248" t="str">
        <f t="shared" si="66"/>
        <v/>
      </c>
      <c r="F60" s="248"/>
      <c r="G60" s="246" t="str">
        <f t="shared" si="27"/>
        <v/>
      </c>
      <c r="H60" s="281" t="str">
        <f t="shared" si="67"/>
        <v/>
      </c>
      <c r="I60" s="265" t="str">
        <f t="shared" si="68"/>
        <v/>
      </c>
      <c r="J60" s="247" t="str">
        <f t="shared" si="5"/>
        <v/>
      </c>
      <c r="K60" s="239"/>
      <c r="L60" s="240">
        <f t="shared" si="28"/>
        <v>0</v>
      </c>
      <c r="M60" s="241">
        <f t="shared" si="6"/>
        <v>0.03</v>
      </c>
      <c r="N60" s="242">
        <f t="shared" si="50"/>
        <v>0</v>
      </c>
      <c r="O60" s="242">
        <f t="shared" si="51"/>
        <v>0</v>
      </c>
      <c r="P60" s="243">
        <f t="shared" si="52"/>
        <v>0</v>
      </c>
      <c r="Q60" s="243">
        <f t="shared" si="53"/>
        <v>0</v>
      </c>
      <c r="S60" s="225">
        <f t="shared" si="29"/>
        <v>0</v>
      </c>
      <c r="T60" s="226">
        <f t="shared" si="30"/>
        <v>0</v>
      </c>
      <c r="V60" s="123"/>
      <c r="W60" s="123"/>
      <c r="X60" s="123"/>
      <c r="Y60" s="123"/>
      <c r="AA60" s="190" t="e">
        <f t="shared" si="54"/>
        <v>#VALUE!</v>
      </c>
      <c r="AB60" s="190" t="e">
        <f t="shared" si="55"/>
        <v>#VALUE!</v>
      </c>
      <c r="AC60" s="191" t="e">
        <f t="shared" ca="1" si="56"/>
        <v>#VALUE!</v>
      </c>
      <c r="AD60" s="192">
        <f t="shared" ca="1" si="14"/>
        <v>44387</v>
      </c>
      <c r="AE60" s="191" t="e">
        <f t="shared" ca="1" si="57"/>
        <v>#VALUE!</v>
      </c>
      <c r="AF60" s="190" t="e">
        <f t="shared" si="58"/>
        <v>#VALUE!</v>
      </c>
      <c r="AG60" s="190" t="e">
        <f t="shared" si="59"/>
        <v>#VALUE!</v>
      </c>
      <c r="AH60" s="190" t="e">
        <f t="shared" si="60"/>
        <v>#VALUE!</v>
      </c>
      <c r="AI60" s="190" t="e">
        <f t="shared" si="61"/>
        <v>#VALUE!</v>
      </c>
      <c r="AJ60" s="190" t="e">
        <f t="shared" si="62"/>
        <v>#VALUE!</v>
      </c>
      <c r="AK60" s="190" t="e">
        <f t="shared" si="63"/>
        <v>#VALUE!</v>
      </c>
      <c r="AL60" s="190">
        <f t="shared" si="64"/>
        <v>0</v>
      </c>
    </row>
    <row r="61" spans="1:38" ht="23.25" customHeight="1" x14ac:dyDescent="0.15">
      <c r="A61" s="260">
        <f t="shared" si="65"/>
        <v>54</v>
      </c>
      <c r="B61" s="282" t="str">
        <f t="shared" si="3"/>
        <v>A팀</v>
      </c>
      <c r="C61" s="232"/>
      <c r="D61" s="233"/>
      <c r="E61" s="248" t="str">
        <f t="shared" si="66"/>
        <v/>
      </c>
      <c r="F61" s="248"/>
      <c r="G61" s="246" t="str">
        <f t="shared" si="27"/>
        <v/>
      </c>
      <c r="H61" s="281" t="str">
        <f t="shared" si="67"/>
        <v/>
      </c>
      <c r="I61" s="265" t="str">
        <f t="shared" si="68"/>
        <v/>
      </c>
      <c r="J61" s="247" t="str">
        <f t="shared" si="5"/>
        <v/>
      </c>
      <c r="K61" s="239"/>
      <c r="L61" s="240">
        <f t="shared" si="28"/>
        <v>0</v>
      </c>
      <c r="M61" s="241">
        <f t="shared" si="6"/>
        <v>0.03</v>
      </c>
      <c r="N61" s="242">
        <f t="shared" si="50"/>
        <v>0</v>
      </c>
      <c r="O61" s="242">
        <f t="shared" si="51"/>
        <v>0</v>
      </c>
      <c r="P61" s="243">
        <f t="shared" si="52"/>
        <v>0</v>
      </c>
      <c r="Q61" s="243">
        <f t="shared" si="53"/>
        <v>0</v>
      </c>
      <c r="S61" s="225">
        <f t="shared" si="29"/>
        <v>0</v>
      </c>
      <c r="T61" s="226">
        <f t="shared" si="30"/>
        <v>0</v>
      </c>
      <c r="V61" s="123"/>
      <c r="W61" s="123"/>
      <c r="X61" s="123"/>
      <c r="Y61" s="123"/>
      <c r="AA61" s="190" t="e">
        <f t="shared" si="54"/>
        <v>#VALUE!</v>
      </c>
      <c r="AB61" s="190" t="e">
        <f t="shared" si="55"/>
        <v>#VALUE!</v>
      </c>
      <c r="AC61" s="191" t="e">
        <f t="shared" ca="1" si="56"/>
        <v>#VALUE!</v>
      </c>
      <c r="AD61" s="192">
        <f t="shared" ca="1" si="14"/>
        <v>44387</v>
      </c>
      <c r="AE61" s="191" t="e">
        <f t="shared" ca="1" si="57"/>
        <v>#VALUE!</v>
      </c>
      <c r="AF61" s="190" t="e">
        <f t="shared" si="58"/>
        <v>#VALUE!</v>
      </c>
      <c r="AG61" s="190" t="e">
        <f t="shared" si="59"/>
        <v>#VALUE!</v>
      </c>
      <c r="AH61" s="190" t="e">
        <f t="shared" si="60"/>
        <v>#VALUE!</v>
      </c>
      <c r="AI61" s="190" t="e">
        <f t="shared" si="61"/>
        <v>#VALUE!</v>
      </c>
      <c r="AJ61" s="190" t="e">
        <f t="shared" si="62"/>
        <v>#VALUE!</v>
      </c>
      <c r="AK61" s="190" t="e">
        <f t="shared" si="63"/>
        <v>#VALUE!</v>
      </c>
      <c r="AL61" s="190">
        <f t="shared" si="64"/>
        <v>0</v>
      </c>
    </row>
    <row r="62" spans="1:38" ht="23.25" customHeight="1" x14ac:dyDescent="0.15">
      <c r="A62" s="260">
        <f t="shared" si="65"/>
        <v>55</v>
      </c>
      <c r="B62" s="282" t="str">
        <f t="shared" si="3"/>
        <v>A팀</v>
      </c>
      <c r="C62" s="232"/>
      <c r="D62" s="233"/>
      <c r="E62" s="248" t="str">
        <f t="shared" si="66"/>
        <v/>
      </c>
      <c r="F62" s="248"/>
      <c r="G62" s="246" t="str">
        <f t="shared" si="27"/>
        <v/>
      </c>
      <c r="H62" s="281" t="str">
        <f t="shared" si="67"/>
        <v/>
      </c>
      <c r="I62" s="265" t="str">
        <f t="shared" si="68"/>
        <v/>
      </c>
      <c r="J62" s="247" t="str">
        <f t="shared" si="5"/>
        <v/>
      </c>
      <c r="K62" s="239"/>
      <c r="L62" s="240">
        <f t="shared" si="28"/>
        <v>0</v>
      </c>
      <c r="M62" s="241">
        <f t="shared" si="6"/>
        <v>0.03</v>
      </c>
      <c r="N62" s="242">
        <f t="shared" si="50"/>
        <v>0</v>
      </c>
      <c r="O62" s="242">
        <f t="shared" si="51"/>
        <v>0</v>
      </c>
      <c r="P62" s="243">
        <f t="shared" si="52"/>
        <v>0</v>
      </c>
      <c r="Q62" s="243">
        <f t="shared" si="53"/>
        <v>0</v>
      </c>
      <c r="S62" s="225">
        <f t="shared" si="29"/>
        <v>0</v>
      </c>
      <c r="T62" s="226">
        <f t="shared" si="30"/>
        <v>0</v>
      </c>
      <c r="V62" s="123"/>
      <c r="W62" s="123"/>
      <c r="X62" s="123"/>
      <c r="Y62" s="123"/>
      <c r="AA62" s="190" t="e">
        <f t="shared" si="54"/>
        <v>#VALUE!</v>
      </c>
      <c r="AB62" s="190" t="e">
        <f t="shared" si="55"/>
        <v>#VALUE!</v>
      </c>
      <c r="AC62" s="191" t="e">
        <f t="shared" ca="1" si="56"/>
        <v>#VALUE!</v>
      </c>
      <c r="AD62" s="192">
        <f t="shared" ca="1" si="14"/>
        <v>44387</v>
      </c>
      <c r="AE62" s="191" t="e">
        <f t="shared" ca="1" si="57"/>
        <v>#VALUE!</v>
      </c>
      <c r="AF62" s="190" t="e">
        <f t="shared" si="58"/>
        <v>#VALUE!</v>
      </c>
      <c r="AG62" s="190" t="e">
        <f t="shared" si="59"/>
        <v>#VALUE!</v>
      </c>
      <c r="AH62" s="190" t="e">
        <f t="shared" si="60"/>
        <v>#VALUE!</v>
      </c>
      <c r="AI62" s="190" t="e">
        <f t="shared" si="61"/>
        <v>#VALUE!</v>
      </c>
      <c r="AJ62" s="190" t="e">
        <f t="shared" si="62"/>
        <v>#VALUE!</v>
      </c>
      <c r="AK62" s="190" t="e">
        <f t="shared" si="63"/>
        <v>#VALUE!</v>
      </c>
      <c r="AL62" s="190">
        <f t="shared" si="64"/>
        <v>0</v>
      </c>
    </row>
    <row r="63" spans="1:38" ht="23.25" customHeight="1" x14ac:dyDescent="0.15">
      <c r="A63" s="260">
        <f t="shared" si="65"/>
        <v>56</v>
      </c>
      <c r="B63" s="282" t="str">
        <f t="shared" si="3"/>
        <v>A팀</v>
      </c>
      <c r="C63" s="232"/>
      <c r="D63" s="233"/>
      <c r="E63" s="248" t="str">
        <f t="shared" si="66"/>
        <v/>
      </c>
      <c r="F63" s="248"/>
      <c r="G63" s="246" t="str">
        <f t="shared" si="27"/>
        <v/>
      </c>
      <c r="H63" s="281" t="str">
        <f t="shared" si="67"/>
        <v/>
      </c>
      <c r="I63" s="265" t="str">
        <f t="shared" si="68"/>
        <v/>
      </c>
      <c r="J63" s="247" t="str">
        <f t="shared" si="5"/>
        <v/>
      </c>
      <c r="K63" s="239"/>
      <c r="L63" s="240">
        <f t="shared" si="28"/>
        <v>0</v>
      </c>
      <c r="M63" s="241">
        <f t="shared" si="6"/>
        <v>0.03</v>
      </c>
      <c r="N63" s="242">
        <f t="shared" si="50"/>
        <v>0</v>
      </c>
      <c r="O63" s="242">
        <f t="shared" si="51"/>
        <v>0</v>
      </c>
      <c r="P63" s="243">
        <f t="shared" si="52"/>
        <v>0</v>
      </c>
      <c r="Q63" s="243">
        <f t="shared" si="53"/>
        <v>0</v>
      </c>
      <c r="S63" s="225">
        <f t="shared" si="29"/>
        <v>0</v>
      </c>
      <c r="T63" s="226">
        <f t="shared" si="30"/>
        <v>0</v>
      </c>
      <c r="V63" s="123"/>
      <c r="W63" s="123"/>
      <c r="X63" s="123"/>
      <c r="Y63" s="123"/>
      <c r="AA63" s="190" t="e">
        <f t="shared" si="54"/>
        <v>#VALUE!</v>
      </c>
      <c r="AB63" s="190" t="e">
        <f t="shared" si="55"/>
        <v>#VALUE!</v>
      </c>
      <c r="AC63" s="191" t="e">
        <f t="shared" ca="1" si="56"/>
        <v>#VALUE!</v>
      </c>
      <c r="AD63" s="192">
        <f t="shared" ca="1" si="14"/>
        <v>44387</v>
      </c>
      <c r="AE63" s="191" t="e">
        <f t="shared" ca="1" si="57"/>
        <v>#VALUE!</v>
      </c>
      <c r="AF63" s="190" t="e">
        <f t="shared" si="58"/>
        <v>#VALUE!</v>
      </c>
      <c r="AG63" s="190" t="e">
        <f t="shared" si="59"/>
        <v>#VALUE!</v>
      </c>
      <c r="AH63" s="190" t="e">
        <f t="shared" si="60"/>
        <v>#VALUE!</v>
      </c>
      <c r="AI63" s="190" t="e">
        <f t="shared" si="61"/>
        <v>#VALUE!</v>
      </c>
      <c r="AJ63" s="190" t="e">
        <f t="shared" si="62"/>
        <v>#VALUE!</v>
      </c>
      <c r="AK63" s="190" t="e">
        <f t="shared" si="63"/>
        <v>#VALUE!</v>
      </c>
      <c r="AL63" s="190">
        <f t="shared" si="64"/>
        <v>0</v>
      </c>
    </row>
    <row r="64" spans="1:38" ht="23.25" customHeight="1" x14ac:dyDescent="0.15">
      <c r="A64" s="260">
        <f t="shared" si="65"/>
        <v>57</v>
      </c>
      <c r="B64" s="282" t="str">
        <f t="shared" si="3"/>
        <v>A팀</v>
      </c>
      <c r="C64" s="232"/>
      <c r="D64" s="233"/>
      <c r="E64" s="248" t="str">
        <f t="shared" si="66"/>
        <v/>
      </c>
      <c r="F64" s="248"/>
      <c r="G64" s="246" t="str">
        <f t="shared" si="27"/>
        <v/>
      </c>
      <c r="H64" s="281" t="str">
        <f t="shared" si="67"/>
        <v/>
      </c>
      <c r="I64" s="265" t="str">
        <f t="shared" si="68"/>
        <v/>
      </c>
      <c r="J64" s="247" t="str">
        <f t="shared" si="5"/>
        <v/>
      </c>
      <c r="K64" s="239"/>
      <c r="L64" s="240">
        <f t="shared" si="28"/>
        <v>0</v>
      </c>
      <c r="M64" s="241">
        <f t="shared" si="6"/>
        <v>0.03</v>
      </c>
      <c r="N64" s="242">
        <f t="shared" si="50"/>
        <v>0</v>
      </c>
      <c r="O64" s="242">
        <f t="shared" si="51"/>
        <v>0</v>
      </c>
      <c r="P64" s="243">
        <f t="shared" si="52"/>
        <v>0</v>
      </c>
      <c r="Q64" s="243">
        <f t="shared" si="53"/>
        <v>0</v>
      </c>
      <c r="S64" s="225">
        <f t="shared" si="29"/>
        <v>0</v>
      </c>
      <c r="T64" s="226">
        <f t="shared" si="30"/>
        <v>0</v>
      </c>
      <c r="V64" s="123"/>
      <c r="W64" s="123"/>
      <c r="X64" s="123"/>
      <c r="Y64" s="123"/>
      <c r="AA64" s="190" t="e">
        <f t="shared" si="54"/>
        <v>#VALUE!</v>
      </c>
      <c r="AB64" s="190" t="e">
        <f t="shared" si="55"/>
        <v>#VALUE!</v>
      </c>
      <c r="AC64" s="191" t="e">
        <f t="shared" ca="1" si="56"/>
        <v>#VALUE!</v>
      </c>
      <c r="AD64" s="192">
        <f t="shared" ca="1" si="14"/>
        <v>44387</v>
      </c>
      <c r="AE64" s="191" t="e">
        <f t="shared" ca="1" si="57"/>
        <v>#VALUE!</v>
      </c>
      <c r="AF64" s="190" t="e">
        <f t="shared" si="58"/>
        <v>#VALUE!</v>
      </c>
      <c r="AG64" s="190" t="e">
        <f t="shared" si="59"/>
        <v>#VALUE!</v>
      </c>
      <c r="AH64" s="190" t="e">
        <f t="shared" si="60"/>
        <v>#VALUE!</v>
      </c>
      <c r="AI64" s="190" t="e">
        <f t="shared" si="61"/>
        <v>#VALUE!</v>
      </c>
      <c r="AJ64" s="190" t="e">
        <f t="shared" si="62"/>
        <v>#VALUE!</v>
      </c>
      <c r="AK64" s="190" t="e">
        <f t="shared" si="63"/>
        <v>#VALUE!</v>
      </c>
      <c r="AL64" s="190">
        <f t="shared" si="64"/>
        <v>0</v>
      </c>
    </row>
    <row r="65" spans="1:38" ht="23.25" customHeight="1" x14ac:dyDescent="0.15">
      <c r="A65" s="260">
        <f t="shared" si="65"/>
        <v>58</v>
      </c>
      <c r="B65" s="282" t="str">
        <f t="shared" si="3"/>
        <v>A팀</v>
      </c>
      <c r="C65" s="232"/>
      <c r="D65" s="233"/>
      <c r="E65" s="248" t="str">
        <f t="shared" si="66"/>
        <v/>
      </c>
      <c r="F65" s="248"/>
      <c r="G65" s="246" t="str">
        <f t="shared" si="27"/>
        <v/>
      </c>
      <c r="H65" s="281" t="str">
        <f t="shared" si="67"/>
        <v/>
      </c>
      <c r="I65" s="265" t="str">
        <f t="shared" si="68"/>
        <v/>
      </c>
      <c r="J65" s="247" t="str">
        <f t="shared" si="5"/>
        <v/>
      </c>
      <c r="K65" s="239"/>
      <c r="L65" s="240">
        <f t="shared" si="28"/>
        <v>0</v>
      </c>
      <c r="M65" s="241">
        <f t="shared" si="6"/>
        <v>0.03</v>
      </c>
      <c r="N65" s="242">
        <f t="shared" si="50"/>
        <v>0</v>
      </c>
      <c r="O65" s="242">
        <f t="shared" si="51"/>
        <v>0</v>
      </c>
      <c r="P65" s="243">
        <f t="shared" si="52"/>
        <v>0</v>
      </c>
      <c r="Q65" s="243">
        <f t="shared" si="53"/>
        <v>0</v>
      </c>
      <c r="S65" s="225">
        <f t="shared" si="29"/>
        <v>0</v>
      </c>
      <c r="T65" s="226">
        <f t="shared" si="30"/>
        <v>0</v>
      </c>
      <c r="V65" s="123"/>
      <c r="W65" s="123"/>
      <c r="X65" s="123"/>
      <c r="Y65" s="123"/>
      <c r="AA65" s="190" t="e">
        <f t="shared" si="54"/>
        <v>#VALUE!</v>
      </c>
      <c r="AB65" s="190" t="e">
        <f t="shared" si="55"/>
        <v>#VALUE!</v>
      </c>
      <c r="AC65" s="191" t="e">
        <f t="shared" ca="1" si="56"/>
        <v>#VALUE!</v>
      </c>
      <c r="AD65" s="192">
        <f t="shared" ca="1" si="14"/>
        <v>44387</v>
      </c>
      <c r="AE65" s="191" t="e">
        <f t="shared" ca="1" si="57"/>
        <v>#VALUE!</v>
      </c>
      <c r="AF65" s="190" t="e">
        <f t="shared" si="58"/>
        <v>#VALUE!</v>
      </c>
      <c r="AG65" s="190" t="e">
        <f t="shared" si="59"/>
        <v>#VALUE!</v>
      </c>
      <c r="AH65" s="190" t="e">
        <f t="shared" si="60"/>
        <v>#VALUE!</v>
      </c>
      <c r="AI65" s="190" t="e">
        <f t="shared" si="61"/>
        <v>#VALUE!</v>
      </c>
      <c r="AJ65" s="190" t="e">
        <f t="shared" si="62"/>
        <v>#VALUE!</v>
      </c>
      <c r="AK65" s="190" t="e">
        <f t="shared" si="63"/>
        <v>#VALUE!</v>
      </c>
      <c r="AL65" s="190">
        <f t="shared" si="64"/>
        <v>0</v>
      </c>
    </row>
    <row r="66" spans="1:38" ht="23.25" customHeight="1" x14ac:dyDescent="0.15">
      <c r="A66" s="260">
        <f t="shared" si="65"/>
        <v>59</v>
      </c>
      <c r="B66" s="282" t="str">
        <f t="shared" si="3"/>
        <v>A팀</v>
      </c>
      <c r="C66" s="232"/>
      <c r="D66" s="233"/>
      <c r="E66" s="248" t="str">
        <f t="shared" si="66"/>
        <v/>
      </c>
      <c r="F66" s="248"/>
      <c r="G66" s="246" t="str">
        <f t="shared" si="27"/>
        <v/>
      </c>
      <c r="H66" s="281" t="str">
        <f t="shared" si="67"/>
        <v/>
      </c>
      <c r="I66" s="265" t="str">
        <f t="shared" si="68"/>
        <v/>
      </c>
      <c r="J66" s="247" t="str">
        <f t="shared" si="5"/>
        <v/>
      </c>
      <c r="K66" s="239"/>
      <c r="L66" s="240">
        <f t="shared" si="28"/>
        <v>0</v>
      </c>
      <c r="M66" s="241">
        <f t="shared" si="6"/>
        <v>0.03</v>
      </c>
      <c r="N66" s="242">
        <f t="shared" si="50"/>
        <v>0</v>
      </c>
      <c r="O66" s="242">
        <f t="shared" si="51"/>
        <v>0</v>
      </c>
      <c r="P66" s="243">
        <f t="shared" si="52"/>
        <v>0</v>
      </c>
      <c r="Q66" s="243">
        <f t="shared" si="53"/>
        <v>0</v>
      </c>
      <c r="S66" s="225">
        <f t="shared" si="29"/>
        <v>0</v>
      </c>
      <c r="T66" s="226">
        <f t="shared" si="30"/>
        <v>0</v>
      </c>
      <c r="V66" s="123"/>
      <c r="W66" s="123"/>
      <c r="X66" s="123"/>
      <c r="Y66" s="123"/>
      <c r="AA66" s="190" t="e">
        <f t="shared" si="54"/>
        <v>#VALUE!</v>
      </c>
      <c r="AB66" s="190" t="e">
        <f t="shared" si="55"/>
        <v>#VALUE!</v>
      </c>
      <c r="AC66" s="191" t="e">
        <f t="shared" ca="1" si="56"/>
        <v>#VALUE!</v>
      </c>
      <c r="AD66" s="192">
        <f t="shared" ca="1" si="14"/>
        <v>44387</v>
      </c>
      <c r="AE66" s="191" t="e">
        <f t="shared" ca="1" si="57"/>
        <v>#VALUE!</v>
      </c>
      <c r="AF66" s="190" t="e">
        <f t="shared" si="58"/>
        <v>#VALUE!</v>
      </c>
      <c r="AG66" s="190" t="e">
        <f t="shared" si="59"/>
        <v>#VALUE!</v>
      </c>
      <c r="AH66" s="190" t="e">
        <f t="shared" si="60"/>
        <v>#VALUE!</v>
      </c>
      <c r="AI66" s="190" t="e">
        <f t="shared" si="61"/>
        <v>#VALUE!</v>
      </c>
      <c r="AJ66" s="190" t="e">
        <f t="shared" si="62"/>
        <v>#VALUE!</v>
      </c>
      <c r="AK66" s="190" t="e">
        <f t="shared" si="63"/>
        <v>#VALUE!</v>
      </c>
      <c r="AL66" s="190">
        <f t="shared" si="64"/>
        <v>0</v>
      </c>
    </row>
    <row r="67" spans="1:38" ht="23.25" customHeight="1" x14ac:dyDescent="0.15">
      <c r="A67" s="260">
        <f t="shared" si="65"/>
        <v>60</v>
      </c>
      <c r="B67" s="282" t="str">
        <f t="shared" si="3"/>
        <v>A팀</v>
      </c>
      <c r="C67" s="232"/>
      <c r="D67" s="233"/>
      <c r="E67" s="248" t="str">
        <f t="shared" si="66"/>
        <v/>
      </c>
      <c r="F67" s="248"/>
      <c r="G67" s="246" t="str">
        <f t="shared" si="27"/>
        <v/>
      </c>
      <c r="H67" s="281" t="str">
        <f t="shared" si="67"/>
        <v/>
      </c>
      <c r="I67" s="265" t="str">
        <f t="shared" si="68"/>
        <v/>
      </c>
      <c r="J67" s="247" t="str">
        <f t="shared" si="5"/>
        <v/>
      </c>
      <c r="K67" s="239"/>
      <c r="L67" s="240">
        <f t="shared" si="28"/>
        <v>0</v>
      </c>
      <c r="M67" s="241">
        <f t="shared" si="6"/>
        <v>0.03</v>
      </c>
      <c r="N67" s="242">
        <f t="shared" si="50"/>
        <v>0</v>
      </c>
      <c r="O67" s="242">
        <f t="shared" si="51"/>
        <v>0</v>
      </c>
      <c r="P67" s="243">
        <f t="shared" si="52"/>
        <v>0</v>
      </c>
      <c r="Q67" s="243">
        <f t="shared" si="53"/>
        <v>0</v>
      </c>
      <c r="S67" s="225">
        <f t="shared" si="29"/>
        <v>0</v>
      </c>
      <c r="T67" s="226">
        <f t="shared" si="30"/>
        <v>0</v>
      </c>
      <c r="V67" s="123"/>
      <c r="W67" s="123"/>
      <c r="X67" s="123"/>
      <c r="Y67" s="123"/>
      <c r="AA67" s="190" t="e">
        <f t="shared" si="54"/>
        <v>#VALUE!</v>
      </c>
      <c r="AB67" s="190" t="e">
        <f t="shared" si="55"/>
        <v>#VALUE!</v>
      </c>
      <c r="AC67" s="191" t="e">
        <f t="shared" ca="1" si="56"/>
        <v>#VALUE!</v>
      </c>
      <c r="AD67" s="192">
        <f t="shared" ca="1" si="14"/>
        <v>44387</v>
      </c>
      <c r="AE67" s="191" t="e">
        <f t="shared" ca="1" si="57"/>
        <v>#VALUE!</v>
      </c>
      <c r="AF67" s="190" t="e">
        <f t="shared" si="58"/>
        <v>#VALUE!</v>
      </c>
      <c r="AG67" s="190" t="e">
        <f t="shared" si="59"/>
        <v>#VALUE!</v>
      </c>
      <c r="AH67" s="190" t="e">
        <f t="shared" si="60"/>
        <v>#VALUE!</v>
      </c>
      <c r="AI67" s="190" t="e">
        <f t="shared" si="61"/>
        <v>#VALUE!</v>
      </c>
      <c r="AJ67" s="190" t="e">
        <f t="shared" si="62"/>
        <v>#VALUE!</v>
      </c>
      <c r="AK67" s="190" t="e">
        <f t="shared" si="63"/>
        <v>#VALUE!</v>
      </c>
      <c r="AL67" s="190">
        <f t="shared" si="64"/>
        <v>0</v>
      </c>
    </row>
    <row r="68" spans="1:38" ht="23.25" customHeight="1" x14ac:dyDescent="0.15">
      <c r="A68" s="260">
        <f t="shared" si="65"/>
        <v>61</v>
      </c>
      <c r="B68" s="282" t="str">
        <f t="shared" si="3"/>
        <v>A팀</v>
      </c>
      <c r="C68" s="232"/>
      <c r="D68" s="233"/>
      <c r="E68" s="232"/>
      <c r="F68" s="232"/>
      <c r="G68" s="246" t="str">
        <f t="shared" ref="G68:G87" si="69">IF(E68="","",VLOOKUP(E68,종목,2))</f>
        <v/>
      </c>
      <c r="H68" s="281"/>
      <c r="I68" s="265"/>
      <c r="J68" s="247" t="str">
        <f t="shared" si="5"/>
        <v>토</v>
      </c>
      <c r="K68" s="239"/>
      <c r="L68" s="240">
        <f t="shared" ref="L68:L87" si="70">IF(OR($N$3=1,K68&lt;=33330),K68,TRUNC(K68/96.7%,-1))</f>
        <v>0</v>
      </c>
      <c r="M68" s="241">
        <f>$M$7</f>
        <v>0.03</v>
      </c>
      <c r="N68" s="242">
        <f>IF(L68&gt;33330,TRUNC(L68*$M$7,-1),0)</f>
        <v>0</v>
      </c>
      <c r="O68" s="242">
        <f>TRUNC(N68*10%,-1)</f>
        <v>0</v>
      </c>
      <c r="P68" s="243">
        <f>SUM(N68:O68)</f>
        <v>0</v>
      </c>
      <c r="Q68" s="243">
        <f>L68-P68</f>
        <v>0</v>
      </c>
      <c r="S68" s="225">
        <f t="shared" ref="S68:S87" si="71">IF($N$3=2,L68-(Q68-K68),0)</f>
        <v>0</v>
      </c>
      <c r="T68" s="226">
        <f t="shared" ref="T68:T87" si="72">IF($N$3=2,S68-L68,0)</f>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69"/>
        <v/>
      </c>
      <c r="H69" s="281" t="str">
        <f>IF(C69="","",$H$8)</f>
        <v/>
      </c>
      <c r="I69" s="265" t="str">
        <f>IF(C69="","",$I$8)</f>
        <v/>
      </c>
      <c r="J69" s="247" t="str">
        <f t="shared" si="5"/>
        <v/>
      </c>
      <c r="K69" s="239"/>
      <c r="L69" s="240">
        <f t="shared" si="70"/>
        <v>0</v>
      </c>
      <c r="M69" s="241">
        <f t="shared" si="6"/>
        <v>0.03</v>
      </c>
      <c r="N69" s="242">
        <f t="shared" ref="N69:N87" si="73">IF(L69&gt;33330,TRUNC(L69*$M$7,-1),0)</f>
        <v>0</v>
      </c>
      <c r="O69" s="242">
        <f t="shared" ref="O69:O87" si="74">TRUNC(N69*10%,-1)</f>
        <v>0</v>
      </c>
      <c r="P69" s="243">
        <f t="shared" ref="P69:P87" si="75">SUM(N69:O69)</f>
        <v>0</v>
      </c>
      <c r="Q69" s="243">
        <f t="shared" ref="Q69:Q87" si="76">L69-P69</f>
        <v>0</v>
      </c>
      <c r="S69" s="225">
        <f t="shared" si="71"/>
        <v>0</v>
      </c>
      <c r="T69" s="226">
        <f t="shared" si="72"/>
        <v>0</v>
      </c>
      <c r="V69" s="123"/>
      <c r="W69" s="123"/>
      <c r="X69" s="123"/>
      <c r="Y69" s="123"/>
      <c r="AA69" s="190" t="e">
        <f t="shared" ref="AA69:AA87" si="77">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87" si="78">IF(INT(RIGHT(D69,1))=AA69,"OK","주민오류")</f>
        <v>#VALUE!</v>
      </c>
      <c r="AC69" s="191" t="e">
        <f t="shared" ref="AC69:AC87" ca="1" si="79">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87" ca="1" si="80">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87" si="81">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87" si="82">CHOOSE(14-LEN(CLEAN(D69)),MID(D69,7,1),MID(D69,6,1),MID(D69,5,1),MID(D69,4,1))</f>
        <v>#VALUE!</v>
      </c>
      <c r="AH69" s="190" t="e">
        <f t="shared" ref="AH69:AH87" si="83">CHOOSE(AG69,"내국인","내국인","내국인","내국인","외국인","외국인","외국인","외국인")</f>
        <v>#VALUE!</v>
      </c>
      <c r="AI69" s="190" t="e">
        <f t="shared" ref="AI69:AI87" si="84">IF(AH69="외국인","고용허가체크","")</f>
        <v>#VALUE!</v>
      </c>
      <c r="AJ69" s="190" t="e">
        <f t="shared" ref="AJ69:AJ87" si="85">IF(LEN(CLEAN(D69))=12,MOD(MID(D69,7,1)*10+MID(D69,8,1),2),MOD(MID(D69,8,1)*10+MID(D69,9,1),2))</f>
        <v>#VALUE!</v>
      </c>
      <c r="AK69" s="190" t="e">
        <f t="shared" ref="AK69:AK87" si="86">IF(AJ69=0,"OK","")</f>
        <v>#VALUE!</v>
      </c>
      <c r="AL69" s="190">
        <f t="shared" ref="AL69:AL87" si="87">LEN(CLEAN(D69))</f>
        <v>0</v>
      </c>
    </row>
    <row r="70" spans="1:38" ht="23.25" customHeight="1" x14ac:dyDescent="0.15">
      <c r="A70" s="260">
        <f t="shared" ref="A70:A87" si="88">A69+1</f>
        <v>63</v>
      </c>
      <c r="B70" s="282" t="str">
        <f t="shared" si="3"/>
        <v>A팀</v>
      </c>
      <c r="C70" s="232"/>
      <c r="D70" s="233"/>
      <c r="E70" s="248" t="str">
        <f t="shared" ref="E70:E87" si="89">IF(C70="","",$E$8)</f>
        <v/>
      </c>
      <c r="F70" s="248"/>
      <c r="G70" s="246" t="str">
        <f t="shared" si="69"/>
        <v/>
      </c>
      <c r="H70" s="281" t="str">
        <f t="shared" ref="H70:H87" si="90">IF(C70="","",$H$8)</f>
        <v/>
      </c>
      <c r="I70" s="265" t="str">
        <f t="shared" ref="I70:I87" si="91">IF(C70="","",$I$8)</f>
        <v/>
      </c>
      <c r="J70" s="247" t="str">
        <f t="shared" si="5"/>
        <v/>
      </c>
      <c r="K70" s="239"/>
      <c r="L70" s="240">
        <f t="shared" si="70"/>
        <v>0</v>
      </c>
      <c r="M70" s="241">
        <f t="shared" si="6"/>
        <v>0.03</v>
      </c>
      <c r="N70" s="242">
        <f t="shared" si="73"/>
        <v>0</v>
      </c>
      <c r="O70" s="242">
        <f t="shared" si="74"/>
        <v>0</v>
      </c>
      <c r="P70" s="243">
        <f t="shared" si="75"/>
        <v>0</v>
      </c>
      <c r="Q70" s="243">
        <f t="shared" si="76"/>
        <v>0</v>
      </c>
      <c r="S70" s="225">
        <f t="shared" si="71"/>
        <v>0</v>
      </c>
      <c r="T70" s="226">
        <f t="shared" si="72"/>
        <v>0</v>
      </c>
      <c r="V70" s="123"/>
      <c r="W70" s="123"/>
      <c r="X70" s="123"/>
      <c r="Y70" s="123"/>
      <c r="AA70" s="190" t="e">
        <f t="shared" si="77"/>
        <v>#VALUE!</v>
      </c>
      <c r="AB70" s="190" t="e">
        <f t="shared" si="78"/>
        <v>#VALUE!</v>
      </c>
      <c r="AC70" s="191" t="e">
        <f t="shared" ca="1" si="79"/>
        <v>#VALUE!</v>
      </c>
      <c r="AD70" s="192">
        <f t="shared" ca="1" si="14"/>
        <v>44387</v>
      </c>
      <c r="AE70" s="191" t="e">
        <f t="shared" ca="1" si="80"/>
        <v>#VALUE!</v>
      </c>
      <c r="AF70" s="190" t="e">
        <f t="shared" si="81"/>
        <v>#VALUE!</v>
      </c>
      <c r="AG70" s="190" t="e">
        <f t="shared" si="82"/>
        <v>#VALUE!</v>
      </c>
      <c r="AH70" s="190" t="e">
        <f t="shared" si="83"/>
        <v>#VALUE!</v>
      </c>
      <c r="AI70" s="190" t="e">
        <f t="shared" si="84"/>
        <v>#VALUE!</v>
      </c>
      <c r="AJ70" s="190" t="e">
        <f t="shared" si="85"/>
        <v>#VALUE!</v>
      </c>
      <c r="AK70" s="190" t="e">
        <f t="shared" si="86"/>
        <v>#VALUE!</v>
      </c>
      <c r="AL70" s="190">
        <f t="shared" si="87"/>
        <v>0</v>
      </c>
    </row>
    <row r="71" spans="1:38" ht="23.25" customHeight="1" x14ac:dyDescent="0.15">
      <c r="A71" s="260">
        <f t="shared" si="88"/>
        <v>64</v>
      </c>
      <c r="B71" s="282" t="str">
        <f t="shared" si="3"/>
        <v>A팀</v>
      </c>
      <c r="C71" s="232"/>
      <c r="D71" s="233"/>
      <c r="E71" s="248" t="str">
        <f t="shared" si="89"/>
        <v/>
      </c>
      <c r="F71" s="248"/>
      <c r="G71" s="246" t="str">
        <f t="shared" si="69"/>
        <v/>
      </c>
      <c r="H71" s="281" t="str">
        <f t="shared" si="90"/>
        <v/>
      </c>
      <c r="I71" s="265" t="str">
        <f t="shared" si="91"/>
        <v/>
      </c>
      <c r="J71" s="247" t="str">
        <f t="shared" ref="J71:J87" si="92">TEXT(I71,"aaa")</f>
        <v/>
      </c>
      <c r="K71" s="239"/>
      <c r="L71" s="240">
        <f t="shared" si="70"/>
        <v>0</v>
      </c>
      <c r="M71" s="241">
        <f t="shared" si="6"/>
        <v>0.03</v>
      </c>
      <c r="N71" s="242">
        <f t="shared" si="73"/>
        <v>0</v>
      </c>
      <c r="O71" s="242">
        <f t="shared" si="74"/>
        <v>0</v>
      </c>
      <c r="P71" s="243">
        <f t="shared" si="75"/>
        <v>0</v>
      </c>
      <c r="Q71" s="243">
        <f t="shared" si="76"/>
        <v>0</v>
      </c>
      <c r="S71" s="225">
        <f t="shared" si="71"/>
        <v>0</v>
      </c>
      <c r="T71" s="226">
        <f t="shared" si="72"/>
        <v>0</v>
      </c>
      <c r="V71" s="123"/>
      <c r="W71" s="123"/>
      <c r="X71" s="123"/>
      <c r="Y71" s="123"/>
      <c r="AA71" s="190" t="e">
        <f t="shared" si="77"/>
        <v>#VALUE!</v>
      </c>
      <c r="AB71" s="190" t="e">
        <f t="shared" si="78"/>
        <v>#VALUE!</v>
      </c>
      <c r="AC71" s="191" t="e">
        <f t="shared" ca="1" si="79"/>
        <v>#VALUE!</v>
      </c>
      <c r="AD71" s="192">
        <f t="shared" ca="1" si="14"/>
        <v>44387</v>
      </c>
      <c r="AE71" s="191" t="e">
        <f t="shared" ca="1" si="80"/>
        <v>#VALUE!</v>
      </c>
      <c r="AF71" s="190" t="e">
        <f t="shared" si="81"/>
        <v>#VALUE!</v>
      </c>
      <c r="AG71" s="190" t="e">
        <f t="shared" si="82"/>
        <v>#VALUE!</v>
      </c>
      <c r="AH71" s="190" t="e">
        <f t="shared" si="83"/>
        <v>#VALUE!</v>
      </c>
      <c r="AI71" s="190" t="e">
        <f t="shared" si="84"/>
        <v>#VALUE!</v>
      </c>
      <c r="AJ71" s="190" t="e">
        <f t="shared" si="85"/>
        <v>#VALUE!</v>
      </c>
      <c r="AK71" s="190" t="e">
        <f t="shared" si="86"/>
        <v>#VALUE!</v>
      </c>
      <c r="AL71" s="190">
        <f t="shared" si="87"/>
        <v>0</v>
      </c>
    </row>
    <row r="72" spans="1:38" ht="23.25" customHeight="1" x14ac:dyDescent="0.15">
      <c r="A72" s="260">
        <f t="shared" si="88"/>
        <v>65</v>
      </c>
      <c r="B72" s="282" t="str">
        <f t="shared" si="3"/>
        <v>A팀</v>
      </c>
      <c r="C72" s="232"/>
      <c r="D72" s="233"/>
      <c r="E72" s="248" t="str">
        <f t="shared" si="89"/>
        <v/>
      </c>
      <c r="F72" s="248"/>
      <c r="G72" s="246" t="str">
        <f t="shared" si="69"/>
        <v/>
      </c>
      <c r="H72" s="281" t="str">
        <f t="shared" si="90"/>
        <v/>
      </c>
      <c r="I72" s="265" t="str">
        <f t="shared" si="91"/>
        <v/>
      </c>
      <c r="J72" s="247" t="str">
        <f t="shared" si="92"/>
        <v/>
      </c>
      <c r="K72" s="239"/>
      <c r="L72" s="240">
        <f t="shared" si="70"/>
        <v>0</v>
      </c>
      <c r="M72" s="241">
        <f t="shared" si="6"/>
        <v>0.03</v>
      </c>
      <c r="N72" s="242">
        <f t="shared" si="73"/>
        <v>0</v>
      </c>
      <c r="O72" s="242">
        <f t="shared" si="74"/>
        <v>0</v>
      </c>
      <c r="P72" s="243">
        <f t="shared" si="75"/>
        <v>0</v>
      </c>
      <c r="Q72" s="243">
        <f t="shared" si="76"/>
        <v>0</v>
      </c>
      <c r="S72" s="225">
        <f t="shared" si="71"/>
        <v>0</v>
      </c>
      <c r="T72" s="226">
        <f t="shared" si="72"/>
        <v>0</v>
      </c>
      <c r="V72" s="123"/>
      <c r="W72" s="123"/>
      <c r="X72" s="123"/>
      <c r="Y72" s="123"/>
      <c r="AA72" s="190" t="e">
        <f t="shared" si="77"/>
        <v>#VALUE!</v>
      </c>
      <c r="AB72" s="190" t="e">
        <f t="shared" si="78"/>
        <v>#VALUE!</v>
      </c>
      <c r="AC72" s="191" t="e">
        <f t="shared" ca="1" si="79"/>
        <v>#VALUE!</v>
      </c>
      <c r="AD72" s="192">
        <f t="shared" ca="1" si="14"/>
        <v>44387</v>
      </c>
      <c r="AE72" s="191" t="e">
        <f t="shared" ca="1" si="80"/>
        <v>#VALUE!</v>
      </c>
      <c r="AF72" s="190" t="e">
        <f t="shared" si="81"/>
        <v>#VALUE!</v>
      </c>
      <c r="AG72" s="190" t="e">
        <f t="shared" si="82"/>
        <v>#VALUE!</v>
      </c>
      <c r="AH72" s="190" t="e">
        <f t="shared" si="83"/>
        <v>#VALUE!</v>
      </c>
      <c r="AI72" s="190" t="e">
        <f t="shared" si="84"/>
        <v>#VALUE!</v>
      </c>
      <c r="AJ72" s="190" t="e">
        <f t="shared" si="85"/>
        <v>#VALUE!</v>
      </c>
      <c r="AK72" s="190" t="e">
        <f t="shared" si="86"/>
        <v>#VALUE!</v>
      </c>
      <c r="AL72" s="190">
        <f t="shared" si="87"/>
        <v>0</v>
      </c>
    </row>
    <row r="73" spans="1:38" ht="23.25" customHeight="1" x14ac:dyDescent="0.15">
      <c r="A73" s="260">
        <f t="shared" si="88"/>
        <v>66</v>
      </c>
      <c r="B73" s="282" t="str">
        <f t="shared" ref="B73:B107" si="93">$N$4</f>
        <v>A팀</v>
      </c>
      <c r="C73" s="232"/>
      <c r="D73" s="233"/>
      <c r="E73" s="248" t="str">
        <f t="shared" si="89"/>
        <v/>
      </c>
      <c r="F73" s="248"/>
      <c r="G73" s="246" t="str">
        <f t="shared" si="69"/>
        <v/>
      </c>
      <c r="H73" s="281" t="str">
        <f t="shared" si="90"/>
        <v/>
      </c>
      <c r="I73" s="265" t="str">
        <f t="shared" si="91"/>
        <v/>
      </c>
      <c r="J73" s="247" t="str">
        <f t="shared" si="92"/>
        <v/>
      </c>
      <c r="K73" s="239"/>
      <c r="L73" s="240">
        <f t="shared" si="70"/>
        <v>0</v>
      </c>
      <c r="M73" s="241">
        <f t="shared" ref="M73:M107" si="94">$M$7</f>
        <v>0.03</v>
      </c>
      <c r="N73" s="242">
        <f t="shared" si="73"/>
        <v>0</v>
      </c>
      <c r="O73" s="242">
        <f t="shared" si="74"/>
        <v>0</v>
      </c>
      <c r="P73" s="243">
        <f t="shared" si="75"/>
        <v>0</v>
      </c>
      <c r="Q73" s="243">
        <f t="shared" si="76"/>
        <v>0</v>
      </c>
      <c r="S73" s="225">
        <f t="shared" si="71"/>
        <v>0</v>
      </c>
      <c r="T73" s="226">
        <f t="shared" si="72"/>
        <v>0</v>
      </c>
      <c r="V73" s="123"/>
      <c r="W73" s="123"/>
      <c r="X73" s="123"/>
      <c r="Y73" s="123"/>
      <c r="AA73" s="190" t="e">
        <f t="shared" si="77"/>
        <v>#VALUE!</v>
      </c>
      <c r="AB73" s="190" t="e">
        <f t="shared" si="78"/>
        <v>#VALUE!</v>
      </c>
      <c r="AC73" s="191" t="e">
        <f t="shared" ca="1" si="79"/>
        <v>#VALUE!</v>
      </c>
      <c r="AD73" s="192">
        <f t="shared" ref="AD73:AD107" ca="1" si="95">TODAY()</f>
        <v>44387</v>
      </c>
      <c r="AE73" s="191" t="e">
        <f t="shared" ca="1" si="80"/>
        <v>#VALUE!</v>
      </c>
      <c r="AF73" s="190" t="e">
        <f t="shared" si="81"/>
        <v>#VALUE!</v>
      </c>
      <c r="AG73" s="190" t="e">
        <f t="shared" si="82"/>
        <v>#VALUE!</v>
      </c>
      <c r="AH73" s="190" t="e">
        <f t="shared" si="83"/>
        <v>#VALUE!</v>
      </c>
      <c r="AI73" s="190" t="e">
        <f t="shared" si="84"/>
        <v>#VALUE!</v>
      </c>
      <c r="AJ73" s="190" t="e">
        <f t="shared" si="85"/>
        <v>#VALUE!</v>
      </c>
      <c r="AK73" s="190" t="e">
        <f t="shared" si="86"/>
        <v>#VALUE!</v>
      </c>
      <c r="AL73" s="190">
        <f t="shared" si="87"/>
        <v>0</v>
      </c>
    </row>
    <row r="74" spans="1:38" ht="23.25" customHeight="1" x14ac:dyDescent="0.15">
      <c r="A74" s="260">
        <f t="shared" si="88"/>
        <v>67</v>
      </c>
      <c r="B74" s="282" t="str">
        <f t="shared" si="93"/>
        <v>A팀</v>
      </c>
      <c r="C74" s="232"/>
      <c r="D74" s="233"/>
      <c r="E74" s="248" t="str">
        <f t="shared" si="89"/>
        <v/>
      </c>
      <c r="F74" s="248"/>
      <c r="G74" s="246" t="str">
        <f t="shared" si="69"/>
        <v/>
      </c>
      <c r="H74" s="281" t="str">
        <f t="shared" si="90"/>
        <v/>
      </c>
      <c r="I74" s="265" t="str">
        <f t="shared" si="91"/>
        <v/>
      </c>
      <c r="J74" s="247" t="str">
        <f t="shared" si="92"/>
        <v/>
      </c>
      <c r="K74" s="239"/>
      <c r="L74" s="240">
        <f t="shared" si="70"/>
        <v>0</v>
      </c>
      <c r="M74" s="241">
        <f t="shared" si="94"/>
        <v>0.03</v>
      </c>
      <c r="N74" s="242">
        <f t="shared" si="73"/>
        <v>0</v>
      </c>
      <c r="O74" s="242">
        <f t="shared" si="74"/>
        <v>0</v>
      </c>
      <c r="P74" s="243">
        <f t="shared" si="75"/>
        <v>0</v>
      </c>
      <c r="Q74" s="243">
        <f t="shared" si="76"/>
        <v>0</v>
      </c>
      <c r="S74" s="225">
        <f t="shared" si="71"/>
        <v>0</v>
      </c>
      <c r="T74" s="226">
        <f t="shared" si="72"/>
        <v>0</v>
      </c>
      <c r="V74" s="123"/>
      <c r="W74" s="123"/>
      <c r="X74" s="123"/>
      <c r="Y74" s="123"/>
      <c r="AA74" s="190" t="e">
        <f t="shared" si="77"/>
        <v>#VALUE!</v>
      </c>
      <c r="AB74" s="190" t="e">
        <f t="shared" si="78"/>
        <v>#VALUE!</v>
      </c>
      <c r="AC74" s="191" t="e">
        <f t="shared" ca="1" si="79"/>
        <v>#VALUE!</v>
      </c>
      <c r="AD74" s="192">
        <f t="shared" ca="1" si="95"/>
        <v>44387</v>
      </c>
      <c r="AE74" s="191" t="e">
        <f t="shared" ca="1" si="80"/>
        <v>#VALUE!</v>
      </c>
      <c r="AF74" s="190" t="e">
        <f t="shared" si="81"/>
        <v>#VALUE!</v>
      </c>
      <c r="AG74" s="190" t="e">
        <f t="shared" si="82"/>
        <v>#VALUE!</v>
      </c>
      <c r="AH74" s="190" t="e">
        <f t="shared" si="83"/>
        <v>#VALUE!</v>
      </c>
      <c r="AI74" s="190" t="e">
        <f t="shared" si="84"/>
        <v>#VALUE!</v>
      </c>
      <c r="AJ74" s="190" t="e">
        <f t="shared" si="85"/>
        <v>#VALUE!</v>
      </c>
      <c r="AK74" s="190" t="e">
        <f t="shared" si="86"/>
        <v>#VALUE!</v>
      </c>
      <c r="AL74" s="190">
        <f t="shared" si="87"/>
        <v>0</v>
      </c>
    </row>
    <row r="75" spans="1:38" ht="23.25" customHeight="1" x14ac:dyDescent="0.15">
      <c r="A75" s="260">
        <f t="shared" si="88"/>
        <v>68</v>
      </c>
      <c r="B75" s="282" t="str">
        <f t="shared" si="93"/>
        <v>A팀</v>
      </c>
      <c r="C75" s="232"/>
      <c r="D75" s="233"/>
      <c r="E75" s="248" t="str">
        <f t="shared" si="89"/>
        <v/>
      </c>
      <c r="F75" s="248"/>
      <c r="G75" s="246" t="str">
        <f t="shared" si="69"/>
        <v/>
      </c>
      <c r="H75" s="281" t="str">
        <f t="shared" si="90"/>
        <v/>
      </c>
      <c r="I75" s="265" t="str">
        <f t="shared" si="91"/>
        <v/>
      </c>
      <c r="J75" s="247" t="str">
        <f t="shared" si="92"/>
        <v/>
      </c>
      <c r="K75" s="239"/>
      <c r="L75" s="240">
        <f t="shared" si="70"/>
        <v>0</v>
      </c>
      <c r="M75" s="241">
        <f t="shared" si="94"/>
        <v>0.03</v>
      </c>
      <c r="N75" s="242">
        <f t="shared" si="73"/>
        <v>0</v>
      </c>
      <c r="O75" s="242">
        <f t="shared" si="74"/>
        <v>0</v>
      </c>
      <c r="P75" s="243">
        <f t="shared" si="75"/>
        <v>0</v>
      </c>
      <c r="Q75" s="243">
        <f t="shared" si="76"/>
        <v>0</v>
      </c>
      <c r="S75" s="225">
        <f t="shared" si="71"/>
        <v>0</v>
      </c>
      <c r="T75" s="226">
        <f t="shared" si="72"/>
        <v>0</v>
      </c>
      <c r="V75" s="123"/>
      <c r="W75" s="123"/>
      <c r="X75" s="123"/>
      <c r="Y75" s="123"/>
      <c r="AA75" s="190" t="e">
        <f t="shared" si="77"/>
        <v>#VALUE!</v>
      </c>
      <c r="AB75" s="190" t="e">
        <f t="shared" si="78"/>
        <v>#VALUE!</v>
      </c>
      <c r="AC75" s="191" t="e">
        <f t="shared" ca="1" si="79"/>
        <v>#VALUE!</v>
      </c>
      <c r="AD75" s="192">
        <f t="shared" ca="1" si="95"/>
        <v>44387</v>
      </c>
      <c r="AE75" s="191" t="e">
        <f t="shared" ca="1" si="80"/>
        <v>#VALUE!</v>
      </c>
      <c r="AF75" s="190" t="e">
        <f t="shared" si="81"/>
        <v>#VALUE!</v>
      </c>
      <c r="AG75" s="190" t="e">
        <f t="shared" si="82"/>
        <v>#VALUE!</v>
      </c>
      <c r="AH75" s="190" t="e">
        <f t="shared" si="83"/>
        <v>#VALUE!</v>
      </c>
      <c r="AI75" s="190" t="e">
        <f t="shared" si="84"/>
        <v>#VALUE!</v>
      </c>
      <c r="AJ75" s="190" t="e">
        <f t="shared" si="85"/>
        <v>#VALUE!</v>
      </c>
      <c r="AK75" s="190" t="e">
        <f t="shared" si="86"/>
        <v>#VALUE!</v>
      </c>
      <c r="AL75" s="190">
        <f t="shared" si="87"/>
        <v>0</v>
      </c>
    </row>
    <row r="76" spans="1:38" ht="23.25" customHeight="1" x14ac:dyDescent="0.15">
      <c r="A76" s="260">
        <f t="shared" si="88"/>
        <v>69</v>
      </c>
      <c r="B76" s="282" t="str">
        <f t="shared" si="93"/>
        <v>A팀</v>
      </c>
      <c r="C76" s="232"/>
      <c r="D76" s="233"/>
      <c r="E76" s="248" t="str">
        <f t="shared" si="89"/>
        <v/>
      </c>
      <c r="F76" s="248"/>
      <c r="G76" s="246" t="str">
        <f t="shared" si="69"/>
        <v/>
      </c>
      <c r="H76" s="281" t="str">
        <f t="shared" si="90"/>
        <v/>
      </c>
      <c r="I76" s="265" t="str">
        <f t="shared" si="91"/>
        <v/>
      </c>
      <c r="J76" s="247" t="str">
        <f t="shared" si="92"/>
        <v/>
      </c>
      <c r="K76" s="239"/>
      <c r="L76" s="240">
        <f t="shared" si="70"/>
        <v>0</v>
      </c>
      <c r="M76" s="241">
        <f t="shared" si="94"/>
        <v>0.03</v>
      </c>
      <c r="N76" s="242">
        <f t="shared" si="73"/>
        <v>0</v>
      </c>
      <c r="O76" s="242">
        <f t="shared" si="74"/>
        <v>0</v>
      </c>
      <c r="P76" s="243">
        <f t="shared" si="75"/>
        <v>0</v>
      </c>
      <c r="Q76" s="243">
        <f t="shared" si="76"/>
        <v>0</v>
      </c>
      <c r="S76" s="225">
        <f t="shared" si="71"/>
        <v>0</v>
      </c>
      <c r="T76" s="226">
        <f t="shared" si="72"/>
        <v>0</v>
      </c>
      <c r="V76" s="123"/>
      <c r="W76" s="123"/>
      <c r="X76" s="123"/>
      <c r="Y76" s="123"/>
      <c r="AA76" s="190" t="e">
        <f t="shared" si="77"/>
        <v>#VALUE!</v>
      </c>
      <c r="AB76" s="190" t="e">
        <f t="shared" si="78"/>
        <v>#VALUE!</v>
      </c>
      <c r="AC76" s="191" t="e">
        <f t="shared" ca="1" si="79"/>
        <v>#VALUE!</v>
      </c>
      <c r="AD76" s="192">
        <f t="shared" ca="1" si="95"/>
        <v>44387</v>
      </c>
      <c r="AE76" s="191" t="e">
        <f t="shared" ca="1" si="80"/>
        <v>#VALUE!</v>
      </c>
      <c r="AF76" s="190" t="e">
        <f t="shared" si="81"/>
        <v>#VALUE!</v>
      </c>
      <c r="AG76" s="190" t="e">
        <f t="shared" si="82"/>
        <v>#VALUE!</v>
      </c>
      <c r="AH76" s="190" t="e">
        <f t="shared" si="83"/>
        <v>#VALUE!</v>
      </c>
      <c r="AI76" s="190" t="e">
        <f t="shared" si="84"/>
        <v>#VALUE!</v>
      </c>
      <c r="AJ76" s="190" t="e">
        <f t="shared" si="85"/>
        <v>#VALUE!</v>
      </c>
      <c r="AK76" s="190" t="e">
        <f t="shared" si="86"/>
        <v>#VALUE!</v>
      </c>
      <c r="AL76" s="190">
        <f t="shared" si="87"/>
        <v>0</v>
      </c>
    </row>
    <row r="77" spans="1:38" ht="23.25" customHeight="1" x14ac:dyDescent="0.15">
      <c r="A77" s="260">
        <f t="shared" si="88"/>
        <v>70</v>
      </c>
      <c r="B77" s="282" t="str">
        <f t="shared" si="93"/>
        <v>A팀</v>
      </c>
      <c r="C77" s="232"/>
      <c r="D77" s="233"/>
      <c r="E77" s="248" t="str">
        <f t="shared" si="89"/>
        <v/>
      </c>
      <c r="F77" s="248"/>
      <c r="G77" s="246" t="str">
        <f t="shared" si="69"/>
        <v/>
      </c>
      <c r="H77" s="281" t="str">
        <f t="shared" si="90"/>
        <v/>
      </c>
      <c r="I77" s="265" t="str">
        <f t="shared" si="91"/>
        <v/>
      </c>
      <c r="J77" s="247" t="str">
        <f t="shared" si="92"/>
        <v/>
      </c>
      <c r="K77" s="239"/>
      <c r="L77" s="240">
        <f t="shared" si="70"/>
        <v>0</v>
      </c>
      <c r="M77" s="241">
        <f t="shared" si="94"/>
        <v>0.03</v>
      </c>
      <c r="N77" s="242">
        <f t="shared" si="73"/>
        <v>0</v>
      </c>
      <c r="O77" s="242">
        <f t="shared" si="74"/>
        <v>0</v>
      </c>
      <c r="P77" s="243">
        <f t="shared" si="75"/>
        <v>0</v>
      </c>
      <c r="Q77" s="243">
        <f t="shared" si="76"/>
        <v>0</v>
      </c>
      <c r="S77" s="225">
        <f t="shared" si="71"/>
        <v>0</v>
      </c>
      <c r="T77" s="226">
        <f t="shared" si="72"/>
        <v>0</v>
      </c>
      <c r="V77" s="123"/>
      <c r="W77" s="123"/>
      <c r="X77" s="123"/>
      <c r="Y77" s="123"/>
      <c r="AA77" s="190" t="e">
        <f t="shared" si="77"/>
        <v>#VALUE!</v>
      </c>
      <c r="AB77" s="190" t="e">
        <f t="shared" si="78"/>
        <v>#VALUE!</v>
      </c>
      <c r="AC77" s="191" t="e">
        <f t="shared" ca="1" si="79"/>
        <v>#VALUE!</v>
      </c>
      <c r="AD77" s="192">
        <f t="shared" ca="1" si="95"/>
        <v>44387</v>
      </c>
      <c r="AE77" s="191" t="e">
        <f t="shared" ca="1" si="80"/>
        <v>#VALUE!</v>
      </c>
      <c r="AF77" s="190" t="e">
        <f t="shared" si="81"/>
        <v>#VALUE!</v>
      </c>
      <c r="AG77" s="190" t="e">
        <f t="shared" si="82"/>
        <v>#VALUE!</v>
      </c>
      <c r="AH77" s="190" t="e">
        <f t="shared" si="83"/>
        <v>#VALUE!</v>
      </c>
      <c r="AI77" s="190" t="e">
        <f t="shared" si="84"/>
        <v>#VALUE!</v>
      </c>
      <c r="AJ77" s="190" t="e">
        <f t="shared" si="85"/>
        <v>#VALUE!</v>
      </c>
      <c r="AK77" s="190" t="e">
        <f t="shared" si="86"/>
        <v>#VALUE!</v>
      </c>
      <c r="AL77" s="190">
        <f t="shared" si="87"/>
        <v>0</v>
      </c>
    </row>
    <row r="78" spans="1:38" ht="23.25" customHeight="1" x14ac:dyDescent="0.15">
      <c r="A78" s="260">
        <f t="shared" si="88"/>
        <v>71</v>
      </c>
      <c r="B78" s="282" t="str">
        <f t="shared" si="93"/>
        <v>A팀</v>
      </c>
      <c r="C78" s="232"/>
      <c r="D78" s="233"/>
      <c r="E78" s="248" t="str">
        <f t="shared" si="89"/>
        <v/>
      </c>
      <c r="F78" s="248"/>
      <c r="G78" s="246" t="str">
        <f t="shared" si="69"/>
        <v/>
      </c>
      <c r="H78" s="281" t="str">
        <f t="shared" si="90"/>
        <v/>
      </c>
      <c r="I78" s="265" t="str">
        <f t="shared" si="91"/>
        <v/>
      </c>
      <c r="J78" s="247" t="str">
        <f t="shared" si="92"/>
        <v/>
      </c>
      <c r="K78" s="239"/>
      <c r="L78" s="240">
        <f t="shared" si="70"/>
        <v>0</v>
      </c>
      <c r="M78" s="241">
        <f t="shared" si="94"/>
        <v>0.03</v>
      </c>
      <c r="N78" s="242">
        <f t="shared" si="73"/>
        <v>0</v>
      </c>
      <c r="O78" s="242">
        <f t="shared" si="74"/>
        <v>0</v>
      </c>
      <c r="P78" s="243">
        <f t="shared" si="75"/>
        <v>0</v>
      </c>
      <c r="Q78" s="243">
        <f t="shared" si="76"/>
        <v>0</v>
      </c>
      <c r="S78" s="225">
        <f t="shared" si="71"/>
        <v>0</v>
      </c>
      <c r="T78" s="226">
        <f t="shared" si="72"/>
        <v>0</v>
      </c>
      <c r="V78" s="123"/>
      <c r="W78" s="123"/>
      <c r="X78" s="123"/>
      <c r="Y78" s="123"/>
      <c r="AA78" s="190" t="e">
        <f t="shared" si="77"/>
        <v>#VALUE!</v>
      </c>
      <c r="AB78" s="190" t="e">
        <f t="shared" si="78"/>
        <v>#VALUE!</v>
      </c>
      <c r="AC78" s="191" t="e">
        <f t="shared" ca="1" si="79"/>
        <v>#VALUE!</v>
      </c>
      <c r="AD78" s="192">
        <f t="shared" ca="1" si="95"/>
        <v>44387</v>
      </c>
      <c r="AE78" s="191" t="e">
        <f t="shared" ca="1" si="80"/>
        <v>#VALUE!</v>
      </c>
      <c r="AF78" s="190" t="e">
        <f t="shared" si="81"/>
        <v>#VALUE!</v>
      </c>
      <c r="AG78" s="190" t="e">
        <f t="shared" si="82"/>
        <v>#VALUE!</v>
      </c>
      <c r="AH78" s="190" t="e">
        <f t="shared" si="83"/>
        <v>#VALUE!</v>
      </c>
      <c r="AI78" s="190" t="e">
        <f t="shared" si="84"/>
        <v>#VALUE!</v>
      </c>
      <c r="AJ78" s="190" t="e">
        <f t="shared" si="85"/>
        <v>#VALUE!</v>
      </c>
      <c r="AK78" s="190" t="e">
        <f t="shared" si="86"/>
        <v>#VALUE!</v>
      </c>
      <c r="AL78" s="190">
        <f t="shared" si="87"/>
        <v>0</v>
      </c>
    </row>
    <row r="79" spans="1:38" ht="23.25" customHeight="1" x14ac:dyDescent="0.15">
      <c r="A79" s="260">
        <f t="shared" si="88"/>
        <v>72</v>
      </c>
      <c r="B79" s="282" t="str">
        <f t="shared" si="93"/>
        <v>A팀</v>
      </c>
      <c r="C79" s="232"/>
      <c r="D79" s="233"/>
      <c r="E79" s="248" t="str">
        <f t="shared" si="89"/>
        <v/>
      </c>
      <c r="F79" s="248"/>
      <c r="G79" s="246" t="str">
        <f t="shared" si="69"/>
        <v/>
      </c>
      <c r="H79" s="281" t="str">
        <f t="shared" si="90"/>
        <v/>
      </c>
      <c r="I79" s="265" t="str">
        <f t="shared" si="91"/>
        <v/>
      </c>
      <c r="J79" s="247" t="str">
        <f t="shared" si="92"/>
        <v/>
      </c>
      <c r="K79" s="239"/>
      <c r="L79" s="240">
        <f t="shared" si="70"/>
        <v>0</v>
      </c>
      <c r="M79" s="241">
        <f t="shared" si="94"/>
        <v>0.03</v>
      </c>
      <c r="N79" s="242">
        <f t="shared" si="73"/>
        <v>0</v>
      </c>
      <c r="O79" s="242">
        <f t="shared" si="74"/>
        <v>0</v>
      </c>
      <c r="P79" s="243">
        <f t="shared" si="75"/>
        <v>0</v>
      </c>
      <c r="Q79" s="243">
        <f t="shared" si="76"/>
        <v>0</v>
      </c>
      <c r="S79" s="225">
        <f t="shared" si="71"/>
        <v>0</v>
      </c>
      <c r="T79" s="226">
        <f t="shared" si="72"/>
        <v>0</v>
      </c>
      <c r="V79" s="123"/>
      <c r="W79" s="123"/>
      <c r="X79" s="123"/>
      <c r="Y79" s="123"/>
      <c r="AA79" s="190" t="e">
        <f t="shared" si="77"/>
        <v>#VALUE!</v>
      </c>
      <c r="AB79" s="190" t="e">
        <f t="shared" si="78"/>
        <v>#VALUE!</v>
      </c>
      <c r="AC79" s="191" t="e">
        <f t="shared" ca="1" si="79"/>
        <v>#VALUE!</v>
      </c>
      <c r="AD79" s="192">
        <f t="shared" ca="1" si="95"/>
        <v>44387</v>
      </c>
      <c r="AE79" s="191" t="e">
        <f t="shared" ca="1" si="80"/>
        <v>#VALUE!</v>
      </c>
      <c r="AF79" s="190" t="e">
        <f t="shared" si="81"/>
        <v>#VALUE!</v>
      </c>
      <c r="AG79" s="190" t="e">
        <f t="shared" si="82"/>
        <v>#VALUE!</v>
      </c>
      <c r="AH79" s="190" t="e">
        <f t="shared" si="83"/>
        <v>#VALUE!</v>
      </c>
      <c r="AI79" s="190" t="e">
        <f t="shared" si="84"/>
        <v>#VALUE!</v>
      </c>
      <c r="AJ79" s="190" t="e">
        <f t="shared" si="85"/>
        <v>#VALUE!</v>
      </c>
      <c r="AK79" s="190" t="e">
        <f t="shared" si="86"/>
        <v>#VALUE!</v>
      </c>
      <c r="AL79" s="190">
        <f t="shared" si="87"/>
        <v>0</v>
      </c>
    </row>
    <row r="80" spans="1:38" ht="23.25" customHeight="1" x14ac:dyDescent="0.15">
      <c r="A80" s="260">
        <f t="shared" si="88"/>
        <v>73</v>
      </c>
      <c r="B80" s="282" t="str">
        <f t="shared" si="93"/>
        <v>A팀</v>
      </c>
      <c r="C80" s="232"/>
      <c r="D80" s="233"/>
      <c r="E80" s="248" t="str">
        <f t="shared" si="89"/>
        <v/>
      </c>
      <c r="F80" s="248"/>
      <c r="G80" s="246" t="str">
        <f t="shared" si="69"/>
        <v/>
      </c>
      <c r="H80" s="281" t="str">
        <f t="shared" si="90"/>
        <v/>
      </c>
      <c r="I80" s="265" t="str">
        <f t="shared" si="91"/>
        <v/>
      </c>
      <c r="J80" s="247" t="str">
        <f t="shared" si="92"/>
        <v/>
      </c>
      <c r="K80" s="239"/>
      <c r="L80" s="240">
        <f t="shared" si="70"/>
        <v>0</v>
      </c>
      <c r="M80" s="241">
        <f t="shared" si="94"/>
        <v>0.03</v>
      </c>
      <c r="N80" s="242">
        <f t="shared" si="73"/>
        <v>0</v>
      </c>
      <c r="O80" s="242">
        <f t="shared" si="74"/>
        <v>0</v>
      </c>
      <c r="P80" s="243">
        <f t="shared" si="75"/>
        <v>0</v>
      </c>
      <c r="Q80" s="243">
        <f t="shared" si="76"/>
        <v>0</v>
      </c>
      <c r="S80" s="225">
        <f t="shared" si="71"/>
        <v>0</v>
      </c>
      <c r="T80" s="226">
        <f t="shared" si="72"/>
        <v>0</v>
      </c>
      <c r="V80" s="123"/>
      <c r="W80" s="123"/>
      <c r="X80" s="123"/>
      <c r="Y80" s="123"/>
      <c r="AA80" s="190" t="e">
        <f t="shared" si="77"/>
        <v>#VALUE!</v>
      </c>
      <c r="AB80" s="190" t="e">
        <f t="shared" si="78"/>
        <v>#VALUE!</v>
      </c>
      <c r="AC80" s="191" t="e">
        <f t="shared" ca="1" si="79"/>
        <v>#VALUE!</v>
      </c>
      <c r="AD80" s="192">
        <f t="shared" ca="1" si="95"/>
        <v>44387</v>
      </c>
      <c r="AE80" s="191" t="e">
        <f t="shared" ca="1" si="80"/>
        <v>#VALUE!</v>
      </c>
      <c r="AF80" s="190" t="e">
        <f t="shared" si="81"/>
        <v>#VALUE!</v>
      </c>
      <c r="AG80" s="190" t="e">
        <f t="shared" si="82"/>
        <v>#VALUE!</v>
      </c>
      <c r="AH80" s="190" t="e">
        <f t="shared" si="83"/>
        <v>#VALUE!</v>
      </c>
      <c r="AI80" s="190" t="e">
        <f t="shared" si="84"/>
        <v>#VALUE!</v>
      </c>
      <c r="AJ80" s="190" t="e">
        <f t="shared" si="85"/>
        <v>#VALUE!</v>
      </c>
      <c r="AK80" s="190" t="e">
        <f t="shared" si="86"/>
        <v>#VALUE!</v>
      </c>
      <c r="AL80" s="190">
        <f t="shared" si="87"/>
        <v>0</v>
      </c>
    </row>
    <row r="81" spans="1:38" ht="23.25" customHeight="1" x14ac:dyDescent="0.15">
      <c r="A81" s="260">
        <f t="shared" si="88"/>
        <v>74</v>
      </c>
      <c r="B81" s="282" t="str">
        <f t="shared" si="93"/>
        <v>A팀</v>
      </c>
      <c r="C81" s="232"/>
      <c r="D81" s="233"/>
      <c r="E81" s="248" t="str">
        <f t="shared" si="89"/>
        <v/>
      </c>
      <c r="F81" s="248"/>
      <c r="G81" s="246" t="str">
        <f t="shared" si="69"/>
        <v/>
      </c>
      <c r="H81" s="281" t="str">
        <f t="shared" si="90"/>
        <v/>
      </c>
      <c r="I81" s="265" t="str">
        <f t="shared" si="91"/>
        <v/>
      </c>
      <c r="J81" s="247" t="str">
        <f t="shared" si="92"/>
        <v/>
      </c>
      <c r="K81" s="239"/>
      <c r="L81" s="240">
        <f t="shared" si="70"/>
        <v>0</v>
      </c>
      <c r="M81" s="241">
        <f t="shared" si="94"/>
        <v>0.03</v>
      </c>
      <c r="N81" s="242">
        <f t="shared" si="73"/>
        <v>0</v>
      </c>
      <c r="O81" s="242">
        <f t="shared" si="74"/>
        <v>0</v>
      </c>
      <c r="P81" s="243">
        <f t="shared" si="75"/>
        <v>0</v>
      </c>
      <c r="Q81" s="243">
        <f t="shared" si="76"/>
        <v>0</v>
      </c>
      <c r="S81" s="225">
        <f t="shared" si="71"/>
        <v>0</v>
      </c>
      <c r="T81" s="226">
        <f t="shared" si="72"/>
        <v>0</v>
      </c>
      <c r="V81" s="123"/>
      <c r="W81" s="123"/>
      <c r="X81" s="123"/>
      <c r="Y81" s="123"/>
      <c r="AA81" s="190" t="e">
        <f t="shared" si="77"/>
        <v>#VALUE!</v>
      </c>
      <c r="AB81" s="190" t="e">
        <f t="shared" si="78"/>
        <v>#VALUE!</v>
      </c>
      <c r="AC81" s="191" t="e">
        <f t="shared" ca="1" si="79"/>
        <v>#VALUE!</v>
      </c>
      <c r="AD81" s="192">
        <f t="shared" ca="1" si="95"/>
        <v>44387</v>
      </c>
      <c r="AE81" s="191" t="e">
        <f t="shared" ca="1" si="80"/>
        <v>#VALUE!</v>
      </c>
      <c r="AF81" s="190" t="e">
        <f t="shared" si="81"/>
        <v>#VALUE!</v>
      </c>
      <c r="AG81" s="190" t="e">
        <f t="shared" si="82"/>
        <v>#VALUE!</v>
      </c>
      <c r="AH81" s="190" t="e">
        <f t="shared" si="83"/>
        <v>#VALUE!</v>
      </c>
      <c r="AI81" s="190" t="e">
        <f t="shared" si="84"/>
        <v>#VALUE!</v>
      </c>
      <c r="AJ81" s="190" t="e">
        <f t="shared" si="85"/>
        <v>#VALUE!</v>
      </c>
      <c r="AK81" s="190" t="e">
        <f t="shared" si="86"/>
        <v>#VALUE!</v>
      </c>
      <c r="AL81" s="190">
        <f t="shared" si="87"/>
        <v>0</v>
      </c>
    </row>
    <row r="82" spans="1:38" ht="23.25" customHeight="1" x14ac:dyDescent="0.15">
      <c r="A82" s="260">
        <f t="shared" si="88"/>
        <v>75</v>
      </c>
      <c r="B82" s="282" t="str">
        <f t="shared" si="93"/>
        <v>A팀</v>
      </c>
      <c r="C82" s="232"/>
      <c r="D82" s="233"/>
      <c r="E82" s="248" t="str">
        <f t="shared" si="89"/>
        <v/>
      </c>
      <c r="F82" s="248"/>
      <c r="G82" s="246" t="str">
        <f t="shared" si="69"/>
        <v/>
      </c>
      <c r="H82" s="281" t="str">
        <f t="shared" si="90"/>
        <v/>
      </c>
      <c r="I82" s="265" t="str">
        <f t="shared" si="91"/>
        <v/>
      </c>
      <c r="J82" s="247" t="str">
        <f t="shared" si="92"/>
        <v/>
      </c>
      <c r="K82" s="239"/>
      <c r="L82" s="240">
        <f t="shared" si="70"/>
        <v>0</v>
      </c>
      <c r="M82" s="241">
        <f t="shared" si="94"/>
        <v>0.03</v>
      </c>
      <c r="N82" s="242">
        <f t="shared" si="73"/>
        <v>0</v>
      </c>
      <c r="O82" s="242">
        <f t="shared" si="74"/>
        <v>0</v>
      </c>
      <c r="P82" s="243">
        <f t="shared" si="75"/>
        <v>0</v>
      </c>
      <c r="Q82" s="243">
        <f t="shared" si="76"/>
        <v>0</v>
      </c>
      <c r="S82" s="225">
        <f t="shared" si="71"/>
        <v>0</v>
      </c>
      <c r="T82" s="226">
        <f t="shared" si="72"/>
        <v>0</v>
      </c>
      <c r="V82" s="123"/>
      <c r="W82" s="123"/>
      <c r="X82" s="123"/>
      <c r="Y82" s="123"/>
      <c r="AA82" s="190" t="e">
        <f t="shared" si="77"/>
        <v>#VALUE!</v>
      </c>
      <c r="AB82" s="190" t="e">
        <f t="shared" si="78"/>
        <v>#VALUE!</v>
      </c>
      <c r="AC82" s="191" t="e">
        <f t="shared" ca="1" si="79"/>
        <v>#VALUE!</v>
      </c>
      <c r="AD82" s="192">
        <f t="shared" ca="1" si="95"/>
        <v>44387</v>
      </c>
      <c r="AE82" s="191" t="e">
        <f t="shared" ca="1" si="80"/>
        <v>#VALUE!</v>
      </c>
      <c r="AF82" s="190" t="e">
        <f t="shared" si="81"/>
        <v>#VALUE!</v>
      </c>
      <c r="AG82" s="190" t="e">
        <f t="shared" si="82"/>
        <v>#VALUE!</v>
      </c>
      <c r="AH82" s="190" t="e">
        <f t="shared" si="83"/>
        <v>#VALUE!</v>
      </c>
      <c r="AI82" s="190" t="e">
        <f t="shared" si="84"/>
        <v>#VALUE!</v>
      </c>
      <c r="AJ82" s="190" t="e">
        <f t="shared" si="85"/>
        <v>#VALUE!</v>
      </c>
      <c r="AK82" s="190" t="e">
        <f t="shared" si="86"/>
        <v>#VALUE!</v>
      </c>
      <c r="AL82" s="190">
        <f t="shared" si="87"/>
        <v>0</v>
      </c>
    </row>
    <row r="83" spans="1:38" ht="23.25" customHeight="1" x14ac:dyDescent="0.15">
      <c r="A83" s="260">
        <f t="shared" si="88"/>
        <v>76</v>
      </c>
      <c r="B83" s="282" t="str">
        <f t="shared" si="93"/>
        <v>A팀</v>
      </c>
      <c r="C83" s="232"/>
      <c r="D83" s="233"/>
      <c r="E83" s="248" t="str">
        <f t="shared" si="89"/>
        <v/>
      </c>
      <c r="F83" s="248"/>
      <c r="G83" s="246" t="str">
        <f t="shared" si="69"/>
        <v/>
      </c>
      <c r="H83" s="281" t="str">
        <f t="shared" si="90"/>
        <v/>
      </c>
      <c r="I83" s="265" t="str">
        <f t="shared" si="91"/>
        <v/>
      </c>
      <c r="J83" s="247" t="str">
        <f t="shared" si="92"/>
        <v/>
      </c>
      <c r="K83" s="239"/>
      <c r="L83" s="240">
        <f t="shared" si="70"/>
        <v>0</v>
      </c>
      <c r="M83" s="241">
        <f t="shared" si="94"/>
        <v>0.03</v>
      </c>
      <c r="N83" s="242">
        <f t="shared" si="73"/>
        <v>0</v>
      </c>
      <c r="O83" s="242">
        <f t="shared" si="74"/>
        <v>0</v>
      </c>
      <c r="P83" s="243">
        <f t="shared" si="75"/>
        <v>0</v>
      </c>
      <c r="Q83" s="243">
        <f t="shared" si="76"/>
        <v>0</v>
      </c>
      <c r="S83" s="225">
        <f t="shared" si="71"/>
        <v>0</v>
      </c>
      <c r="T83" s="226">
        <f t="shared" si="72"/>
        <v>0</v>
      </c>
      <c r="V83" s="123"/>
      <c r="W83" s="123"/>
      <c r="X83" s="123"/>
      <c r="Y83" s="123"/>
      <c r="AA83" s="190" t="e">
        <f t="shared" si="77"/>
        <v>#VALUE!</v>
      </c>
      <c r="AB83" s="190" t="e">
        <f t="shared" si="78"/>
        <v>#VALUE!</v>
      </c>
      <c r="AC83" s="191" t="e">
        <f t="shared" ca="1" si="79"/>
        <v>#VALUE!</v>
      </c>
      <c r="AD83" s="192">
        <f t="shared" ca="1" si="95"/>
        <v>44387</v>
      </c>
      <c r="AE83" s="191" t="e">
        <f t="shared" ca="1" si="80"/>
        <v>#VALUE!</v>
      </c>
      <c r="AF83" s="190" t="e">
        <f t="shared" si="81"/>
        <v>#VALUE!</v>
      </c>
      <c r="AG83" s="190" t="e">
        <f t="shared" si="82"/>
        <v>#VALUE!</v>
      </c>
      <c r="AH83" s="190" t="e">
        <f t="shared" si="83"/>
        <v>#VALUE!</v>
      </c>
      <c r="AI83" s="190" t="e">
        <f t="shared" si="84"/>
        <v>#VALUE!</v>
      </c>
      <c r="AJ83" s="190" t="e">
        <f t="shared" si="85"/>
        <v>#VALUE!</v>
      </c>
      <c r="AK83" s="190" t="e">
        <f t="shared" si="86"/>
        <v>#VALUE!</v>
      </c>
      <c r="AL83" s="190">
        <f t="shared" si="87"/>
        <v>0</v>
      </c>
    </row>
    <row r="84" spans="1:38" ht="23.25" customHeight="1" x14ac:dyDescent="0.15">
      <c r="A84" s="260">
        <f t="shared" si="88"/>
        <v>77</v>
      </c>
      <c r="B84" s="282" t="str">
        <f t="shared" si="93"/>
        <v>A팀</v>
      </c>
      <c r="C84" s="232"/>
      <c r="D84" s="233"/>
      <c r="E84" s="248" t="str">
        <f t="shared" si="89"/>
        <v/>
      </c>
      <c r="F84" s="248"/>
      <c r="G84" s="246" t="str">
        <f t="shared" si="69"/>
        <v/>
      </c>
      <c r="H84" s="281" t="str">
        <f t="shared" si="90"/>
        <v/>
      </c>
      <c r="I84" s="265" t="str">
        <f t="shared" si="91"/>
        <v/>
      </c>
      <c r="J84" s="247" t="str">
        <f t="shared" si="92"/>
        <v/>
      </c>
      <c r="K84" s="239"/>
      <c r="L84" s="240">
        <f t="shared" si="70"/>
        <v>0</v>
      </c>
      <c r="M84" s="241">
        <f t="shared" si="94"/>
        <v>0.03</v>
      </c>
      <c r="N84" s="242">
        <f t="shared" si="73"/>
        <v>0</v>
      </c>
      <c r="O84" s="242">
        <f t="shared" si="74"/>
        <v>0</v>
      </c>
      <c r="P84" s="243">
        <f t="shared" si="75"/>
        <v>0</v>
      </c>
      <c r="Q84" s="243">
        <f t="shared" si="76"/>
        <v>0</v>
      </c>
      <c r="S84" s="225">
        <f t="shared" si="71"/>
        <v>0</v>
      </c>
      <c r="T84" s="226">
        <f t="shared" si="72"/>
        <v>0</v>
      </c>
      <c r="V84" s="123"/>
      <c r="W84" s="123"/>
      <c r="X84" s="123"/>
      <c r="Y84" s="123"/>
      <c r="AA84" s="190" t="e">
        <f t="shared" si="77"/>
        <v>#VALUE!</v>
      </c>
      <c r="AB84" s="190" t="e">
        <f t="shared" si="78"/>
        <v>#VALUE!</v>
      </c>
      <c r="AC84" s="191" t="e">
        <f t="shared" ca="1" si="79"/>
        <v>#VALUE!</v>
      </c>
      <c r="AD84" s="192">
        <f t="shared" ca="1" si="95"/>
        <v>44387</v>
      </c>
      <c r="AE84" s="191" t="e">
        <f t="shared" ca="1" si="80"/>
        <v>#VALUE!</v>
      </c>
      <c r="AF84" s="190" t="e">
        <f t="shared" si="81"/>
        <v>#VALUE!</v>
      </c>
      <c r="AG84" s="190" t="e">
        <f t="shared" si="82"/>
        <v>#VALUE!</v>
      </c>
      <c r="AH84" s="190" t="e">
        <f t="shared" si="83"/>
        <v>#VALUE!</v>
      </c>
      <c r="AI84" s="190" t="e">
        <f t="shared" si="84"/>
        <v>#VALUE!</v>
      </c>
      <c r="AJ84" s="190" t="e">
        <f t="shared" si="85"/>
        <v>#VALUE!</v>
      </c>
      <c r="AK84" s="190" t="e">
        <f t="shared" si="86"/>
        <v>#VALUE!</v>
      </c>
      <c r="AL84" s="190">
        <f t="shared" si="87"/>
        <v>0</v>
      </c>
    </row>
    <row r="85" spans="1:38" ht="23.25" customHeight="1" x14ac:dyDescent="0.15">
      <c r="A85" s="260">
        <f t="shared" si="88"/>
        <v>78</v>
      </c>
      <c r="B85" s="282" t="str">
        <f t="shared" si="93"/>
        <v>A팀</v>
      </c>
      <c r="C85" s="232"/>
      <c r="D85" s="233"/>
      <c r="E85" s="248" t="str">
        <f t="shared" si="89"/>
        <v/>
      </c>
      <c r="F85" s="248"/>
      <c r="G85" s="246" t="str">
        <f t="shared" si="69"/>
        <v/>
      </c>
      <c r="H85" s="281" t="str">
        <f t="shared" si="90"/>
        <v/>
      </c>
      <c r="I85" s="265" t="str">
        <f t="shared" si="91"/>
        <v/>
      </c>
      <c r="J85" s="247" t="str">
        <f t="shared" si="92"/>
        <v/>
      </c>
      <c r="K85" s="239"/>
      <c r="L85" s="240">
        <f t="shared" si="70"/>
        <v>0</v>
      </c>
      <c r="M85" s="241">
        <f t="shared" si="94"/>
        <v>0.03</v>
      </c>
      <c r="N85" s="242">
        <f t="shared" si="73"/>
        <v>0</v>
      </c>
      <c r="O85" s="242">
        <f t="shared" si="74"/>
        <v>0</v>
      </c>
      <c r="P85" s="243">
        <f t="shared" si="75"/>
        <v>0</v>
      </c>
      <c r="Q85" s="243">
        <f t="shared" si="76"/>
        <v>0</v>
      </c>
      <c r="S85" s="225">
        <f t="shared" si="71"/>
        <v>0</v>
      </c>
      <c r="T85" s="226">
        <f t="shared" si="72"/>
        <v>0</v>
      </c>
      <c r="V85" s="123"/>
      <c r="W85" s="123"/>
      <c r="X85" s="123"/>
      <c r="Y85" s="123"/>
      <c r="AA85" s="190" t="e">
        <f t="shared" si="77"/>
        <v>#VALUE!</v>
      </c>
      <c r="AB85" s="190" t="e">
        <f t="shared" si="78"/>
        <v>#VALUE!</v>
      </c>
      <c r="AC85" s="191" t="e">
        <f t="shared" ca="1" si="79"/>
        <v>#VALUE!</v>
      </c>
      <c r="AD85" s="192">
        <f t="shared" ca="1" si="95"/>
        <v>44387</v>
      </c>
      <c r="AE85" s="191" t="e">
        <f t="shared" ca="1" si="80"/>
        <v>#VALUE!</v>
      </c>
      <c r="AF85" s="190" t="e">
        <f t="shared" si="81"/>
        <v>#VALUE!</v>
      </c>
      <c r="AG85" s="190" t="e">
        <f t="shared" si="82"/>
        <v>#VALUE!</v>
      </c>
      <c r="AH85" s="190" t="e">
        <f t="shared" si="83"/>
        <v>#VALUE!</v>
      </c>
      <c r="AI85" s="190" t="e">
        <f t="shared" si="84"/>
        <v>#VALUE!</v>
      </c>
      <c r="AJ85" s="190" t="e">
        <f t="shared" si="85"/>
        <v>#VALUE!</v>
      </c>
      <c r="AK85" s="190" t="e">
        <f t="shared" si="86"/>
        <v>#VALUE!</v>
      </c>
      <c r="AL85" s="190">
        <f t="shared" si="87"/>
        <v>0</v>
      </c>
    </row>
    <row r="86" spans="1:38" ht="23.25" customHeight="1" x14ac:dyDescent="0.15">
      <c r="A86" s="260">
        <f t="shared" si="88"/>
        <v>79</v>
      </c>
      <c r="B86" s="282" t="str">
        <f t="shared" si="93"/>
        <v>A팀</v>
      </c>
      <c r="C86" s="232"/>
      <c r="D86" s="233"/>
      <c r="E86" s="248" t="str">
        <f t="shared" si="89"/>
        <v/>
      </c>
      <c r="F86" s="248"/>
      <c r="G86" s="246" t="str">
        <f t="shared" si="69"/>
        <v/>
      </c>
      <c r="H86" s="281" t="str">
        <f t="shared" si="90"/>
        <v/>
      </c>
      <c r="I86" s="265" t="str">
        <f t="shared" si="91"/>
        <v/>
      </c>
      <c r="J86" s="247" t="str">
        <f t="shared" si="92"/>
        <v/>
      </c>
      <c r="K86" s="239"/>
      <c r="L86" s="240">
        <f t="shared" si="70"/>
        <v>0</v>
      </c>
      <c r="M86" s="241">
        <f t="shared" si="94"/>
        <v>0.03</v>
      </c>
      <c r="N86" s="242">
        <f t="shared" si="73"/>
        <v>0</v>
      </c>
      <c r="O86" s="242">
        <f t="shared" si="74"/>
        <v>0</v>
      </c>
      <c r="P86" s="243">
        <f t="shared" si="75"/>
        <v>0</v>
      </c>
      <c r="Q86" s="243">
        <f t="shared" si="76"/>
        <v>0</v>
      </c>
      <c r="S86" s="225">
        <f t="shared" si="71"/>
        <v>0</v>
      </c>
      <c r="T86" s="226">
        <f t="shared" si="72"/>
        <v>0</v>
      </c>
      <c r="V86" s="123"/>
      <c r="W86" s="123"/>
      <c r="X86" s="123"/>
      <c r="Y86" s="123"/>
      <c r="AA86" s="190" t="e">
        <f t="shared" si="77"/>
        <v>#VALUE!</v>
      </c>
      <c r="AB86" s="190" t="e">
        <f t="shared" si="78"/>
        <v>#VALUE!</v>
      </c>
      <c r="AC86" s="191" t="e">
        <f t="shared" ca="1" si="79"/>
        <v>#VALUE!</v>
      </c>
      <c r="AD86" s="192">
        <f t="shared" ca="1" si="95"/>
        <v>44387</v>
      </c>
      <c r="AE86" s="191" t="e">
        <f t="shared" ca="1" si="80"/>
        <v>#VALUE!</v>
      </c>
      <c r="AF86" s="190" t="e">
        <f t="shared" si="81"/>
        <v>#VALUE!</v>
      </c>
      <c r="AG86" s="190" t="e">
        <f t="shared" si="82"/>
        <v>#VALUE!</v>
      </c>
      <c r="AH86" s="190" t="e">
        <f t="shared" si="83"/>
        <v>#VALUE!</v>
      </c>
      <c r="AI86" s="190" t="e">
        <f t="shared" si="84"/>
        <v>#VALUE!</v>
      </c>
      <c r="AJ86" s="190" t="e">
        <f t="shared" si="85"/>
        <v>#VALUE!</v>
      </c>
      <c r="AK86" s="190" t="e">
        <f t="shared" si="86"/>
        <v>#VALUE!</v>
      </c>
      <c r="AL86" s="190">
        <f t="shared" si="87"/>
        <v>0</v>
      </c>
    </row>
    <row r="87" spans="1:38" ht="23.25" customHeight="1" x14ac:dyDescent="0.15">
      <c r="A87" s="260">
        <f t="shared" si="88"/>
        <v>80</v>
      </c>
      <c r="B87" s="282" t="str">
        <f t="shared" si="93"/>
        <v>A팀</v>
      </c>
      <c r="C87" s="232"/>
      <c r="D87" s="233"/>
      <c r="E87" s="248" t="str">
        <f t="shared" si="89"/>
        <v/>
      </c>
      <c r="F87" s="248"/>
      <c r="G87" s="246" t="str">
        <f t="shared" si="69"/>
        <v/>
      </c>
      <c r="H87" s="281" t="str">
        <f t="shared" si="90"/>
        <v/>
      </c>
      <c r="I87" s="265" t="str">
        <f t="shared" si="91"/>
        <v/>
      </c>
      <c r="J87" s="247" t="str">
        <f t="shared" si="92"/>
        <v/>
      </c>
      <c r="K87" s="239"/>
      <c r="L87" s="240">
        <f t="shared" si="70"/>
        <v>0</v>
      </c>
      <c r="M87" s="241">
        <f t="shared" si="94"/>
        <v>0.03</v>
      </c>
      <c r="N87" s="242">
        <f t="shared" si="73"/>
        <v>0</v>
      </c>
      <c r="O87" s="242">
        <f t="shared" si="74"/>
        <v>0</v>
      </c>
      <c r="P87" s="243">
        <f t="shared" si="75"/>
        <v>0</v>
      </c>
      <c r="Q87" s="243">
        <f t="shared" si="76"/>
        <v>0</v>
      </c>
      <c r="S87" s="225">
        <f t="shared" si="71"/>
        <v>0</v>
      </c>
      <c r="T87" s="226">
        <f t="shared" si="72"/>
        <v>0</v>
      </c>
      <c r="V87" s="123"/>
      <c r="W87" s="123"/>
      <c r="X87" s="123"/>
      <c r="Y87" s="123"/>
      <c r="AA87" s="190" t="e">
        <f t="shared" si="77"/>
        <v>#VALUE!</v>
      </c>
      <c r="AB87" s="190" t="e">
        <f t="shared" si="78"/>
        <v>#VALUE!</v>
      </c>
      <c r="AC87" s="191" t="e">
        <f t="shared" ca="1" si="79"/>
        <v>#VALUE!</v>
      </c>
      <c r="AD87" s="192">
        <f t="shared" ca="1" si="95"/>
        <v>44387</v>
      </c>
      <c r="AE87" s="191" t="e">
        <f t="shared" ca="1" si="80"/>
        <v>#VALUE!</v>
      </c>
      <c r="AF87" s="190" t="e">
        <f t="shared" si="81"/>
        <v>#VALUE!</v>
      </c>
      <c r="AG87" s="190" t="e">
        <f t="shared" si="82"/>
        <v>#VALUE!</v>
      </c>
      <c r="AH87" s="190" t="e">
        <f t="shared" si="83"/>
        <v>#VALUE!</v>
      </c>
      <c r="AI87" s="190" t="e">
        <f t="shared" si="84"/>
        <v>#VALUE!</v>
      </c>
      <c r="AJ87" s="190" t="e">
        <f t="shared" si="85"/>
        <v>#VALUE!</v>
      </c>
      <c r="AK87" s="190" t="e">
        <f t="shared" si="86"/>
        <v>#VALUE!</v>
      </c>
      <c r="AL87" s="190">
        <f t="shared" si="87"/>
        <v>0</v>
      </c>
    </row>
    <row r="88" spans="1:38" ht="23.25" customHeight="1" x14ac:dyDescent="0.15">
      <c r="A88" s="260">
        <f t="shared" ref="A88:A101" si="96">A87+1</f>
        <v>81</v>
      </c>
      <c r="B88" s="282" t="str">
        <f t="shared" si="93"/>
        <v>A팀</v>
      </c>
      <c r="C88" s="232"/>
      <c r="D88" s="233"/>
      <c r="E88" s="248" t="str">
        <f t="shared" ref="E88:E101" si="97">IF(C88="","",$E$8)</f>
        <v/>
      </c>
      <c r="F88" s="248"/>
      <c r="G88" s="246" t="str">
        <f t="shared" ref="G88:G101" si="98">IF(E88="","",VLOOKUP(E88,종목,2))</f>
        <v/>
      </c>
      <c r="H88" s="281" t="str">
        <f t="shared" ref="H88:H101" si="99">IF(C88="","",$H$8)</f>
        <v/>
      </c>
      <c r="I88" s="265" t="str">
        <f t="shared" ref="I88:I101" si="100">IF(C88="","",$I$8)</f>
        <v/>
      </c>
      <c r="J88" s="247" t="str">
        <f t="shared" ref="J88:J101" si="101">TEXT(I88,"aaa")</f>
        <v/>
      </c>
      <c r="K88" s="239"/>
      <c r="L88" s="240">
        <f t="shared" ref="L88:L101" si="102">IF(OR($N$3=1,K88&lt;=33330),K88,TRUNC(K88/96.7%,-1))</f>
        <v>0</v>
      </c>
      <c r="M88" s="241">
        <f t="shared" si="94"/>
        <v>0.03</v>
      </c>
      <c r="N88" s="242">
        <f t="shared" ref="N88:N101" si="103">IF(L88&gt;33330,TRUNC(L88*$M$7,-1),0)</f>
        <v>0</v>
      </c>
      <c r="O88" s="242">
        <f t="shared" ref="O88:O101" si="104">TRUNC(N88*10%,-1)</f>
        <v>0</v>
      </c>
      <c r="P88" s="243">
        <f t="shared" ref="P88:P101" si="105">SUM(N88:O88)</f>
        <v>0</v>
      </c>
      <c r="Q88" s="243">
        <f t="shared" ref="Q88:Q101" si="106">L88-P88</f>
        <v>0</v>
      </c>
      <c r="S88" s="225">
        <f t="shared" ref="S88:S101" si="107">IF($N$3=2,L88-(Q88-K88),0)</f>
        <v>0</v>
      </c>
      <c r="T88" s="226">
        <f t="shared" ref="T88:T101" si="108">IF($N$3=2,S88-L88,0)</f>
        <v>0</v>
      </c>
      <c r="V88" s="123"/>
      <c r="W88" s="123"/>
      <c r="X88" s="123"/>
      <c r="Y88" s="123"/>
      <c r="AA88" s="190" t="e">
        <f t="shared" ref="AA88:AA101" si="109">IF(LEN(CLEAN(D88))=10,IF(AND(VALUE(MID(D88,4,1))&gt;=1,VALUE(MID(D88,4,1))&lt;=4),MOD(11-MOD(0*2+0*3+0*4+MID(D88,1,1)*5+MID(D88,2,1)*6+MID(D88,3,1)*7+MID(D88,4,1)*8+MID(D88,5,1)*9+MID(D88,6,1)*2+MID(D88,7,1)*3+MID(D88,8,1)*4+MID(D88,9,1)*5,11),10),IF(AND(VALUE(MID(D88,4,1))&gt;=5,VALUE(MID(D88,4,1))&lt;=8),MOD(11-MOD(0*2+0*3+0*4+MID(D88,1,1)*5+MID(D88,2,1)*6+MID(D88,3,1)*7+MID(D88,4,1)*8+MID(D88,5,1)*9+MID(D88,6,1)*2+MID(D88,7,1)*3+MID(D88,8,1)*4+MID(D88,9,1)*5,11),10),"오류")),IF(LEN(CLEAN(D88))=11,IF(AND(VALUE(MID(D88,5,1))&gt;=1,VALUE(MID(D88,5,1))&lt;=4),MOD(11-MOD(0*2+0*3+MID(D88,1,1)*4+MID(D88,2,1)*5+MID(D88,3,1)*6+MID(D88,4,1)*7+MID(D88,5,1)*8+MID(D88,6,1)*9+MID(D88,7,1)*2+MID(D88,8,1)*3+MID(D88,9,1)*4+MID(D88,10,1)*5,11),10),IF(AND(VALUE(MID(D88,5,1))&gt;=5,VALUE(MID(D88,5,1))&lt;=8),MOD(11-MOD(0*2+0*3+MID(D88,1,1)*4+MID(D88,2,1)*5+MID(D88,3,1)*6+MID(D88,4,1)*7+MID(D88,5,1)*8+MID(D88,6,1)*9+MID(D88,7,1)*2+MID(D88,8,1)*3+MID(D88,9,1)*4+MID(D88,10,1)*5,11),10),"오류")),IF(LEN(CLEAN(D88))=12,IF(AND(VALUE(MID(D88,6,1))&gt;=1,VALUE(MID(D88,6,1))&lt;=4),MOD(11-MOD(0*2+MID(D88,1,1)*3+MID(D88,2,1)*4+MID(D88,3,1)*5+MID(D88,4,1)*6+MID(D88,5,1)*7+MID(D88,6,1)*8+MID(D88,7,1)*9+MID(D88,8,1)*2+MID(D88,9,1)*3+MID(D88,10,1)*4+MID(D88,11,1)*5,11),10),IF(AND(VALUE(MID(D88,7,1))&gt;=5,VALUE(MID(D88,7,1))&lt;=8),MOD(11-MOD(0*2+MID(D88,1,1)*3+MID(D88,2,1)*4+MID(D88,3,1)*5+MID(D88,4,1)*6+MID(D88,5,1)*7+MID(D88,6,1)*8+MID(D88,7,1)*9+MID(D88,8,1)*2+MID(D88,9,1)*3+MID(D88,10,1)*4+MID(D88,11,1)*5,11),10),"오류")),IF(AND(VALUE(MID(D88,7,1))&gt;=1,VALUE(MID(D88,7,1))&lt;=4),MOD(11-MOD(MID(D88,1,1)*2+MID(D88,2,1)*3+MID(D88,3,1)*4+MID(D88,4,1)*5+MID(D88,5,1)*6+MID(D88,6,1)*7+MID(D88,7,1)*8+MID(D88,8,1)*9+MID(D88,9,1)*2+MID(D88,10,1)*3+MID(D88,11,1)*4+MID(D88,12,1)*5,11),10),IF(AND(VALUE(MID(D88,7,1))&gt;=5,VALUE(MID(D88,7,1))&lt;=8),IF(LEN(CLEAN(D88))=12,MOD(MOD(11-MOD(0*2+MID(D88,1,1)*3+MID(D88,2,1)*4+MID(D88,3,1)*5+MID(D88,4,1)*6+MID(D88,5,1)*7+MID(D88,6,1)*8+MID(D88,7,1)*9+MID(D88,8,1)*2+MID(D88,9,1)*3+MID(D88,10,1)*4+MID(D88,11,1)*5,11),10)+2,10),MOD(MOD(11-MOD(MID(D88,1,1)*2+MID(D88,2,1)*3+MID(D88,3,1)*4+MID(D88,4,1)*5+MID(D88,5,1)*6+MID(D88,6,1)*7+MID(D88,7,1)*8+MID(D88,8,1)*9+MID(D88,9,1)*2+MID(D88,10,1)*3+MID(D88,11,1)*4+MID(D88,12,1)*5,11),10)+2,10)))))))</f>
        <v>#VALUE!</v>
      </c>
      <c r="AB88" s="190" t="e">
        <f t="shared" ref="AB88:AB101" si="110">IF(INT(RIGHT(D88,1))=AA88,"OK","주민오류")</f>
        <v>#VALUE!</v>
      </c>
      <c r="AC88" s="191" t="e">
        <f t="shared" ref="AC88:AC101" ca="1" si="111">DATEDIF(IF(OR(MID(D88,LEN(CLEAN(D88))-6,1)&lt;="2",MID(D88,LEN(CLEAN(D88))-6,1)="5",MID(D88,LEN(CLEAN(D88))-6,1)="6"),DATE(MID(D88,1,2),MID(D88,3,2),MID(D88,5,2)),CHOOSE(14-LEN(CLEAN(D88)), DATE(MID(D88,1,2)+100,MID(D88,3,2),MID(D88,5,2)), DATE(MID(D88,1,1)+100,MID(D88,2,2),MID(D88,4,2)),DATE(2000,MID(D88,1,2),MID(D88,3,2)),DATE(2000,MID(D88,1,1),MID(D88,2,2)))),TODAY(),"y")</f>
        <v>#VALUE!</v>
      </c>
      <c r="AD88" s="192">
        <f t="shared" ca="1" si="95"/>
        <v>44387</v>
      </c>
      <c r="AE88" s="191" t="e">
        <f t="shared" ref="AE88:AE101" ca="1" si="112">DATEDIF(IF(OR(MID(D88,LEN(CLEAN(D88))-6,1)&lt;="2",MID(D88,LEN(CLEAN(D88))-6,1)="5",MID(D88,LEN(CLEAN(D88))-6,1)="6"),DATE(MID(D88,1,2),MID(D88,3,2),MID(D88,5,2)),CHOOSE(14-LEN(CLEAN(D88)), DATE(MID(D88,1,2)+100,MID(D88,3,2),MID(D88,5,2)), DATE(MID(D88,1,1)+100,MID(D88,2,2),MID(D88,4,2)),DATE(2000,MID(D88,1,2),MID(D88,3,2)),DATE(2000,MID(D88,1,1),MID(D88,2,2)))),AD88,"y")</f>
        <v>#VALUE!</v>
      </c>
      <c r="AF88" s="190" t="e">
        <f t="shared" ref="AF88:AF101" si="113">CHOOSE(14-LEN(CLEAN(D88)),CHOOSE(MID(D88,7,1),"남","여","남","여","남","여","남","여","남","여"),CHOOSE(MID(D88,6,1),"남","여","남","여","남","여","남","여","남","여"),CHOOSE(MID(D88,5,1),"남","여","남","여","남","여","남","여","남","여"),CHOOSE(MID(D88,4,1),"남","여","남","여","남","여","남","여","남","여"),CHOOSE(MID(D88,3,1),"남","여","남","여","남","여","남","여","남","여"))</f>
        <v>#VALUE!</v>
      </c>
      <c r="AG88" s="190" t="e">
        <f t="shared" ref="AG88:AG101" si="114">CHOOSE(14-LEN(CLEAN(D88)),MID(D88,7,1),MID(D88,6,1),MID(D88,5,1),MID(D88,4,1))</f>
        <v>#VALUE!</v>
      </c>
      <c r="AH88" s="190" t="e">
        <f t="shared" ref="AH88:AH101" si="115">CHOOSE(AG88,"내국인","내국인","내국인","내국인","외국인","외국인","외국인","외국인")</f>
        <v>#VALUE!</v>
      </c>
      <c r="AI88" s="190" t="e">
        <f t="shared" ref="AI88:AI101" si="116">IF(AH88="외국인","고용허가체크","")</f>
        <v>#VALUE!</v>
      </c>
      <c r="AJ88" s="190" t="e">
        <f t="shared" ref="AJ88:AJ101" si="117">IF(LEN(CLEAN(D88))=12,MOD(MID(D88,7,1)*10+MID(D88,8,1),2),MOD(MID(D88,8,1)*10+MID(D88,9,1),2))</f>
        <v>#VALUE!</v>
      </c>
      <c r="AK88" s="190" t="e">
        <f t="shared" ref="AK88:AK101" si="118">IF(AJ88=0,"OK","")</f>
        <v>#VALUE!</v>
      </c>
      <c r="AL88" s="190">
        <f t="shared" ref="AL88:AL101" si="119">LEN(CLEAN(D88))</f>
        <v>0</v>
      </c>
    </row>
    <row r="89" spans="1:38" ht="23.25" customHeight="1" x14ac:dyDescent="0.15">
      <c r="A89" s="260">
        <f t="shared" si="96"/>
        <v>82</v>
      </c>
      <c r="B89" s="282" t="str">
        <f t="shared" si="93"/>
        <v>A팀</v>
      </c>
      <c r="C89" s="232"/>
      <c r="D89" s="233"/>
      <c r="E89" s="248" t="str">
        <f t="shared" si="97"/>
        <v/>
      </c>
      <c r="F89" s="248"/>
      <c r="G89" s="246" t="str">
        <f t="shared" si="98"/>
        <v/>
      </c>
      <c r="H89" s="281" t="str">
        <f t="shared" si="99"/>
        <v/>
      </c>
      <c r="I89" s="265" t="str">
        <f t="shared" si="100"/>
        <v/>
      </c>
      <c r="J89" s="247" t="str">
        <f t="shared" si="101"/>
        <v/>
      </c>
      <c r="K89" s="239"/>
      <c r="L89" s="240">
        <f t="shared" si="102"/>
        <v>0</v>
      </c>
      <c r="M89" s="241">
        <f t="shared" si="94"/>
        <v>0.03</v>
      </c>
      <c r="N89" s="242">
        <f t="shared" si="103"/>
        <v>0</v>
      </c>
      <c r="O89" s="242">
        <f t="shared" si="104"/>
        <v>0</v>
      </c>
      <c r="P89" s="243">
        <f t="shared" si="105"/>
        <v>0</v>
      </c>
      <c r="Q89" s="243">
        <f t="shared" si="106"/>
        <v>0</v>
      </c>
      <c r="S89" s="225">
        <f t="shared" si="107"/>
        <v>0</v>
      </c>
      <c r="T89" s="226">
        <f t="shared" si="108"/>
        <v>0</v>
      </c>
      <c r="V89" s="123"/>
      <c r="W89" s="123"/>
      <c r="X89" s="123"/>
      <c r="Y89" s="123"/>
      <c r="AA89" s="190" t="e">
        <f t="shared" si="109"/>
        <v>#VALUE!</v>
      </c>
      <c r="AB89" s="190" t="e">
        <f t="shared" si="110"/>
        <v>#VALUE!</v>
      </c>
      <c r="AC89" s="191" t="e">
        <f t="shared" ca="1" si="111"/>
        <v>#VALUE!</v>
      </c>
      <c r="AD89" s="192">
        <f t="shared" ca="1" si="95"/>
        <v>44387</v>
      </c>
      <c r="AE89" s="191" t="e">
        <f t="shared" ca="1" si="112"/>
        <v>#VALUE!</v>
      </c>
      <c r="AF89" s="190" t="e">
        <f t="shared" si="113"/>
        <v>#VALUE!</v>
      </c>
      <c r="AG89" s="190" t="e">
        <f t="shared" si="114"/>
        <v>#VALUE!</v>
      </c>
      <c r="AH89" s="190" t="e">
        <f t="shared" si="115"/>
        <v>#VALUE!</v>
      </c>
      <c r="AI89" s="190" t="e">
        <f t="shared" si="116"/>
        <v>#VALUE!</v>
      </c>
      <c r="AJ89" s="190" t="e">
        <f t="shared" si="117"/>
        <v>#VALUE!</v>
      </c>
      <c r="AK89" s="190" t="e">
        <f t="shared" si="118"/>
        <v>#VALUE!</v>
      </c>
      <c r="AL89" s="190">
        <f t="shared" si="119"/>
        <v>0</v>
      </c>
    </row>
    <row r="90" spans="1:38" ht="23.25" customHeight="1" x14ac:dyDescent="0.15">
      <c r="A90" s="260">
        <f t="shared" si="96"/>
        <v>83</v>
      </c>
      <c r="B90" s="282" t="str">
        <f t="shared" si="93"/>
        <v>A팀</v>
      </c>
      <c r="C90" s="232"/>
      <c r="D90" s="233"/>
      <c r="E90" s="248" t="str">
        <f t="shared" si="97"/>
        <v/>
      </c>
      <c r="F90" s="248"/>
      <c r="G90" s="246" t="str">
        <f t="shared" si="98"/>
        <v/>
      </c>
      <c r="H90" s="281" t="str">
        <f t="shared" si="99"/>
        <v/>
      </c>
      <c r="I90" s="265" t="str">
        <f t="shared" si="100"/>
        <v/>
      </c>
      <c r="J90" s="247" t="str">
        <f t="shared" si="101"/>
        <v/>
      </c>
      <c r="K90" s="239"/>
      <c r="L90" s="240">
        <f t="shared" si="102"/>
        <v>0</v>
      </c>
      <c r="M90" s="241">
        <f t="shared" si="94"/>
        <v>0.03</v>
      </c>
      <c r="N90" s="242">
        <f t="shared" si="103"/>
        <v>0</v>
      </c>
      <c r="O90" s="242">
        <f t="shared" si="104"/>
        <v>0</v>
      </c>
      <c r="P90" s="243">
        <f t="shared" si="105"/>
        <v>0</v>
      </c>
      <c r="Q90" s="243">
        <f t="shared" si="106"/>
        <v>0</v>
      </c>
      <c r="S90" s="225">
        <f t="shared" si="107"/>
        <v>0</v>
      </c>
      <c r="T90" s="226">
        <f t="shared" si="108"/>
        <v>0</v>
      </c>
      <c r="V90" s="123"/>
      <c r="W90" s="123"/>
      <c r="X90" s="123"/>
      <c r="Y90" s="123"/>
      <c r="AA90" s="190" t="e">
        <f t="shared" si="109"/>
        <v>#VALUE!</v>
      </c>
      <c r="AB90" s="190" t="e">
        <f t="shared" si="110"/>
        <v>#VALUE!</v>
      </c>
      <c r="AC90" s="191" t="e">
        <f t="shared" ca="1" si="111"/>
        <v>#VALUE!</v>
      </c>
      <c r="AD90" s="192">
        <f t="shared" ca="1" si="95"/>
        <v>44387</v>
      </c>
      <c r="AE90" s="191" t="e">
        <f t="shared" ca="1" si="112"/>
        <v>#VALUE!</v>
      </c>
      <c r="AF90" s="190" t="e">
        <f t="shared" si="113"/>
        <v>#VALUE!</v>
      </c>
      <c r="AG90" s="190" t="e">
        <f t="shared" si="114"/>
        <v>#VALUE!</v>
      </c>
      <c r="AH90" s="190" t="e">
        <f t="shared" si="115"/>
        <v>#VALUE!</v>
      </c>
      <c r="AI90" s="190" t="e">
        <f t="shared" si="116"/>
        <v>#VALUE!</v>
      </c>
      <c r="AJ90" s="190" t="e">
        <f t="shared" si="117"/>
        <v>#VALUE!</v>
      </c>
      <c r="AK90" s="190" t="e">
        <f t="shared" si="118"/>
        <v>#VALUE!</v>
      </c>
      <c r="AL90" s="190">
        <f t="shared" si="119"/>
        <v>0</v>
      </c>
    </row>
    <row r="91" spans="1:38" ht="23.25" customHeight="1" x14ac:dyDescent="0.15">
      <c r="A91" s="260">
        <f t="shared" si="96"/>
        <v>84</v>
      </c>
      <c r="B91" s="282" t="str">
        <f t="shared" si="93"/>
        <v>A팀</v>
      </c>
      <c r="C91" s="232"/>
      <c r="D91" s="233"/>
      <c r="E91" s="248" t="str">
        <f t="shared" si="97"/>
        <v/>
      </c>
      <c r="F91" s="248"/>
      <c r="G91" s="246" t="str">
        <f t="shared" si="98"/>
        <v/>
      </c>
      <c r="H91" s="281" t="str">
        <f t="shared" si="99"/>
        <v/>
      </c>
      <c r="I91" s="265" t="str">
        <f t="shared" si="100"/>
        <v/>
      </c>
      <c r="J91" s="247" t="str">
        <f t="shared" si="101"/>
        <v/>
      </c>
      <c r="K91" s="239"/>
      <c r="L91" s="240">
        <f t="shared" si="102"/>
        <v>0</v>
      </c>
      <c r="M91" s="241">
        <f t="shared" si="94"/>
        <v>0.03</v>
      </c>
      <c r="N91" s="242">
        <f t="shared" si="103"/>
        <v>0</v>
      </c>
      <c r="O91" s="242">
        <f t="shared" si="104"/>
        <v>0</v>
      </c>
      <c r="P91" s="243">
        <f t="shared" si="105"/>
        <v>0</v>
      </c>
      <c r="Q91" s="243">
        <f t="shared" si="106"/>
        <v>0</v>
      </c>
      <c r="S91" s="225">
        <f t="shared" si="107"/>
        <v>0</v>
      </c>
      <c r="T91" s="226">
        <f t="shared" si="108"/>
        <v>0</v>
      </c>
      <c r="V91" s="123"/>
      <c r="W91" s="123"/>
      <c r="X91" s="123"/>
      <c r="Y91" s="123"/>
      <c r="AA91" s="190" t="e">
        <f t="shared" si="109"/>
        <v>#VALUE!</v>
      </c>
      <c r="AB91" s="190" t="e">
        <f t="shared" si="110"/>
        <v>#VALUE!</v>
      </c>
      <c r="AC91" s="191" t="e">
        <f t="shared" ca="1" si="111"/>
        <v>#VALUE!</v>
      </c>
      <c r="AD91" s="192">
        <f t="shared" ca="1" si="95"/>
        <v>44387</v>
      </c>
      <c r="AE91" s="191" t="e">
        <f t="shared" ca="1" si="112"/>
        <v>#VALUE!</v>
      </c>
      <c r="AF91" s="190" t="e">
        <f t="shared" si="113"/>
        <v>#VALUE!</v>
      </c>
      <c r="AG91" s="190" t="e">
        <f t="shared" si="114"/>
        <v>#VALUE!</v>
      </c>
      <c r="AH91" s="190" t="e">
        <f t="shared" si="115"/>
        <v>#VALUE!</v>
      </c>
      <c r="AI91" s="190" t="e">
        <f t="shared" si="116"/>
        <v>#VALUE!</v>
      </c>
      <c r="AJ91" s="190" t="e">
        <f t="shared" si="117"/>
        <v>#VALUE!</v>
      </c>
      <c r="AK91" s="190" t="e">
        <f t="shared" si="118"/>
        <v>#VALUE!</v>
      </c>
      <c r="AL91" s="190">
        <f t="shared" si="119"/>
        <v>0</v>
      </c>
    </row>
    <row r="92" spans="1:38" ht="23.25" customHeight="1" x14ac:dyDescent="0.15">
      <c r="A92" s="260">
        <f t="shared" si="96"/>
        <v>85</v>
      </c>
      <c r="B92" s="282" t="str">
        <f t="shared" si="93"/>
        <v>A팀</v>
      </c>
      <c r="C92" s="232"/>
      <c r="D92" s="233"/>
      <c r="E92" s="248" t="str">
        <f t="shared" si="97"/>
        <v/>
      </c>
      <c r="F92" s="248"/>
      <c r="G92" s="246" t="str">
        <f t="shared" si="98"/>
        <v/>
      </c>
      <c r="H92" s="281" t="str">
        <f t="shared" si="99"/>
        <v/>
      </c>
      <c r="I92" s="265" t="str">
        <f t="shared" si="100"/>
        <v/>
      </c>
      <c r="J92" s="247" t="str">
        <f t="shared" si="101"/>
        <v/>
      </c>
      <c r="K92" s="239"/>
      <c r="L92" s="240">
        <f t="shared" si="102"/>
        <v>0</v>
      </c>
      <c r="M92" s="241">
        <f t="shared" si="94"/>
        <v>0.03</v>
      </c>
      <c r="N92" s="242">
        <f t="shared" si="103"/>
        <v>0</v>
      </c>
      <c r="O92" s="242">
        <f t="shared" si="104"/>
        <v>0</v>
      </c>
      <c r="P92" s="243">
        <f t="shared" si="105"/>
        <v>0</v>
      </c>
      <c r="Q92" s="243">
        <f t="shared" si="106"/>
        <v>0</v>
      </c>
      <c r="S92" s="225">
        <f t="shared" si="107"/>
        <v>0</v>
      </c>
      <c r="T92" s="226">
        <f t="shared" si="108"/>
        <v>0</v>
      </c>
      <c r="V92" s="123"/>
      <c r="W92" s="123"/>
      <c r="X92" s="123"/>
      <c r="Y92" s="123"/>
      <c r="AA92" s="190" t="e">
        <f t="shared" si="109"/>
        <v>#VALUE!</v>
      </c>
      <c r="AB92" s="190" t="e">
        <f t="shared" si="110"/>
        <v>#VALUE!</v>
      </c>
      <c r="AC92" s="191" t="e">
        <f t="shared" ca="1" si="111"/>
        <v>#VALUE!</v>
      </c>
      <c r="AD92" s="192">
        <f t="shared" ca="1" si="95"/>
        <v>44387</v>
      </c>
      <c r="AE92" s="191" t="e">
        <f t="shared" ca="1" si="112"/>
        <v>#VALUE!</v>
      </c>
      <c r="AF92" s="190" t="e">
        <f t="shared" si="113"/>
        <v>#VALUE!</v>
      </c>
      <c r="AG92" s="190" t="e">
        <f t="shared" si="114"/>
        <v>#VALUE!</v>
      </c>
      <c r="AH92" s="190" t="e">
        <f t="shared" si="115"/>
        <v>#VALUE!</v>
      </c>
      <c r="AI92" s="190" t="e">
        <f t="shared" si="116"/>
        <v>#VALUE!</v>
      </c>
      <c r="AJ92" s="190" t="e">
        <f t="shared" si="117"/>
        <v>#VALUE!</v>
      </c>
      <c r="AK92" s="190" t="e">
        <f t="shared" si="118"/>
        <v>#VALUE!</v>
      </c>
      <c r="AL92" s="190">
        <f t="shared" si="119"/>
        <v>0</v>
      </c>
    </row>
    <row r="93" spans="1:38" ht="23.25" customHeight="1" x14ac:dyDescent="0.15">
      <c r="A93" s="260">
        <f t="shared" si="96"/>
        <v>86</v>
      </c>
      <c r="B93" s="282" t="str">
        <f t="shared" si="93"/>
        <v>A팀</v>
      </c>
      <c r="C93" s="232"/>
      <c r="D93" s="233"/>
      <c r="E93" s="248" t="str">
        <f t="shared" si="97"/>
        <v/>
      </c>
      <c r="F93" s="248"/>
      <c r="G93" s="246" t="str">
        <f t="shared" si="98"/>
        <v/>
      </c>
      <c r="H93" s="281" t="str">
        <f t="shared" si="99"/>
        <v/>
      </c>
      <c r="I93" s="265" t="str">
        <f t="shared" si="100"/>
        <v/>
      </c>
      <c r="J93" s="247" t="str">
        <f t="shared" si="101"/>
        <v/>
      </c>
      <c r="K93" s="239"/>
      <c r="L93" s="240">
        <f t="shared" si="102"/>
        <v>0</v>
      </c>
      <c r="M93" s="241">
        <f t="shared" si="94"/>
        <v>0.03</v>
      </c>
      <c r="N93" s="242">
        <f t="shared" si="103"/>
        <v>0</v>
      </c>
      <c r="O93" s="242">
        <f t="shared" si="104"/>
        <v>0</v>
      </c>
      <c r="P93" s="243">
        <f t="shared" si="105"/>
        <v>0</v>
      </c>
      <c r="Q93" s="243">
        <f t="shared" si="106"/>
        <v>0</v>
      </c>
      <c r="S93" s="225">
        <f t="shared" si="107"/>
        <v>0</v>
      </c>
      <c r="T93" s="226">
        <f t="shared" si="108"/>
        <v>0</v>
      </c>
      <c r="V93" s="123"/>
      <c r="W93" s="123"/>
      <c r="X93" s="123"/>
      <c r="Y93" s="123"/>
      <c r="AA93" s="190" t="e">
        <f t="shared" si="109"/>
        <v>#VALUE!</v>
      </c>
      <c r="AB93" s="190" t="e">
        <f t="shared" si="110"/>
        <v>#VALUE!</v>
      </c>
      <c r="AC93" s="191" t="e">
        <f t="shared" ca="1" si="111"/>
        <v>#VALUE!</v>
      </c>
      <c r="AD93" s="192">
        <f t="shared" ca="1" si="95"/>
        <v>44387</v>
      </c>
      <c r="AE93" s="191" t="e">
        <f t="shared" ca="1" si="112"/>
        <v>#VALUE!</v>
      </c>
      <c r="AF93" s="190" t="e">
        <f t="shared" si="113"/>
        <v>#VALUE!</v>
      </c>
      <c r="AG93" s="190" t="e">
        <f t="shared" si="114"/>
        <v>#VALUE!</v>
      </c>
      <c r="AH93" s="190" t="e">
        <f t="shared" si="115"/>
        <v>#VALUE!</v>
      </c>
      <c r="AI93" s="190" t="e">
        <f t="shared" si="116"/>
        <v>#VALUE!</v>
      </c>
      <c r="AJ93" s="190" t="e">
        <f t="shared" si="117"/>
        <v>#VALUE!</v>
      </c>
      <c r="AK93" s="190" t="e">
        <f t="shared" si="118"/>
        <v>#VALUE!</v>
      </c>
      <c r="AL93" s="190">
        <f t="shared" si="119"/>
        <v>0</v>
      </c>
    </row>
    <row r="94" spans="1:38" ht="23.25" customHeight="1" x14ac:dyDescent="0.15">
      <c r="A94" s="260">
        <f t="shared" si="96"/>
        <v>87</v>
      </c>
      <c r="B94" s="282" t="str">
        <f t="shared" si="93"/>
        <v>A팀</v>
      </c>
      <c r="C94" s="232"/>
      <c r="D94" s="233"/>
      <c r="E94" s="248" t="str">
        <f t="shared" si="97"/>
        <v/>
      </c>
      <c r="F94" s="248"/>
      <c r="G94" s="246" t="str">
        <f t="shared" si="98"/>
        <v/>
      </c>
      <c r="H94" s="281" t="str">
        <f t="shared" si="99"/>
        <v/>
      </c>
      <c r="I94" s="265" t="str">
        <f t="shared" si="100"/>
        <v/>
      </c>
      <c r="J94" s="247" t="str">
        <f t="shared" si="101"/>
        <v/>
      </c>
      <c r="K94" s="239"/>
      <c r="L94" s="240">
        <f t="shared" si="102"/>
        <v>0</v>
      </c>
      <c r="M94" s="241">
        <f t="shared" si="94"/>
        <v>0.03</v>
      </c>
      <c r="N94" s="242">
        <f t="shared" si="103"/>
        <v>0</v>
      </c>
      <c r="O94" s="242">
        <f t="shared" si="104"/>
        <v>0</v>
      </c>
      <c r="P94" s="243">
        <f t="shared" si="105"/>
        <v>0</v>
      </c>
      <c r="Q94" s="243">
        <f t="shared" si="106"/>
        <v>0</v>
      </c>
      <c r="S94" s="225">
        <f t="shared" si="107"/>
        <v>0</v>
      </c>
      <c r="T94" s="226">
        <f t="shared" si="108"/>
        <v>0</v>
      </c>
      <c r="V94" s="123"/>
      <c r="W94" s="123"/>
      <c r="X94" s="123"/>
      <c r="Y94" s="123"/>
      <c r="AA94" s="190" t="e">
        <f t="shared" si="109"/>
        <v>#VALUE!</v>
      </c>
      <c r="AB94" s="190" t="e">
        <f t="shared" si="110"/>
        <v>#VALUE!</v>
      </c>
      <c r="AC94" s="191" t="e">
        <f t="shared" ca="1" si="111"/>
        <v>#VALUE!</v>
      </c>
      <c r="AD94" s="192">
        <f t="shared" ca="1" si="95"/>
        <v>44387</v>
      </c>
      <c r="AE94" s="191" t="e">
        <f t="shared" ca="1" si="112"/>
        <v>#VALUE!</v>
      </c>
      <c r="AF94" s="190" t="e">
        <f t="shared" si="113"/>
        <v>#VALUE!</v>
      </c>
      <c r="AG94" s="190" t="e">
        <f t="shared" si="114"/>
        <v>#VALUE!</v>
      </c>
      <c r="AH94" s="190" t="e">
        <f t="shared" si="115"/>
        <v>#VALUE!</v>
      </c>
      <c r="AI94" s="190" t="e">
        <f t="shared" si="116"/>
        <v>#VALUE!</v>
      </c>
      <c r="AJ94" s="190" t="e">
        <f t="shared" si="117"/>
        <v>#VALUE!</v>
      </c>
      <c r="AK94" s="190" t="e">
        <f t="shared" si="118"/>
        <v>#VALUE!</v>
      </c>
      <c r="AL94" s="190">
        <f t="shared" si="119"/>
        <v>0</v>
      </c>
    </row>
    <row r="95" spans="1:38" ht="23.25" customHeight="1" x14ac:dyDescent="0.15">
      <c r="A95" s="260">
        <f t="shared" si="96"/>
        <v>88</v>
      </c>
      <c r="B95" s="282" t="str">
        <f t="shared" si="93"/>
        <v>A팀</v>
      </c>
      <c r="C95" s="232"/>
      <c r="D95" s="233"/>
      <c r="E95" s="248" t="str">
        <f t="shared" si="97"/>
        <v/>
      </c>
      <c r="F95" s="248"/>
      <c r="G95" s="246" t="str">
        <f t="shared" si="98"/>
        <v/>
      </c>
      <c r="H95" s="281" t="str">
        <f t="shared" si="99"/>
        <v/>
      </c>
      <c r="I95" s="265" t="str">
        <f t="shared" si="100"/>
        <v/>
      </c>
      <c r="J95" s="247" t="str">
        <f t="shared" si="101"/>
        <v/>
      </c>
      <c r="K95" s="239"/>
      <c r="L95" s="240">
        <f t="shared" si="102"/>
        <v>0</v>
      </c>
      <c r="M95" s="241">
        <f t="shared" si="94"/>
        <v>0.03</v>
      </c>
      <c r="N95" s="242">
        <f t="shared" si="103"/>
        <v>0</v>
      </c>
      <c r="O95" s="242">
        <f t="shared" si="104"/>
        <v>0</v>
      </c>
      <c r="P95" s="243">
        <f t="shared" si="105"/>
        <v>0</v>
      </c>
      <c r="Q95" s="243">
        <f t="shared" si="106"/>
        <v>0</v>
      </c>
      <c r="S95" s="225">
        <f t="shared" si="107"/>
        <v>0</v>
      </c>
      <c r="T95" s="226">
        <f t="shared" si="108"/>
        <v>0</v>
      </c>
      <c r="V95" s="123"/>
      <c r="W95" s="123"/>
      <c r="X95" s="123"/>
      <c r="Y95" s="123"/>
      <c r="AA95" s="190" t="e">
        <f t="shared" si="109"/>
        <v>#VALUE!</v>
      </c>
      <c r="AB95" s="190" t="e">
        <f t="shared" si="110"/>
        <v>#VALUE!</v>
      </c>
      <c r="AC95" s="191" t="e">
        <f t="shared" ca="1" si="111"/>
        <v>#VALUE!</v>
      </c>
      <c r="AD95" s="192">
        <f t="shared" ca="1" si="95"/>
        <v>44387</v>
      </c>
      <c r="AE95" s="191" t="e">
        <f t="shared" ca="1" si="112"/>
        <v>#VALUE!</v>
      </c>
      <c r="AF95" s="190" t="e">
        <f t="shared" si="113"/>
        <v>#VALUE!</v>
      </c>
      <c r="AG95" s="190" t="e">
        <f t="shared" si="114"/>
        <v>#VALUE!</v>
      </c>
      <c r="AH95" s="190" t="e">
        <f t="shared" si="115"/>
        <v>#VALUE!</v>
      </c>
      <c r="AI95" s="190" t="e">
        <f t="shared" si="116"/>
        <v>#VALUE!</v>
      </c>
      <c r="AJ95" s="190" t="e">
        <f t="shared" si="117"/>
        <v>#VALUE!</v>
      </c>
      <c r="AK95" s="190" t="e">
        <f t="shared" si="118"/>
        <v>#VALUE!</v>
      </c>
      <c r="AL95" s="190">
        <f t="shared" si="119"/>
        <v>0</v>
      </c>
    </row>
    <row r="96" spans="1:38" ht="23.25" customHeight="1" x14ac:dyDescent="0.15">
      <c r="A96" s="260">
        <f t="shared" si="96"/>
        <v>89</v>
      </c>
      <c r="B96" s="282" t="str">
        <f t="shared" si="93"/>
        <v>A팀</v>
      </c>
      <c r="C96" s="232"/>
      <c r="D96" s="233"/>
      <c r="E96" s="248" t="str">
        <f t="shared" si="97"/>
        <v/>
      </c>
      <c r="F96" s="248"/>
      <c r="G96" s="246" t="str">
        <f t="shared" si="98"/>
        <v/>
      </c>
      <c r="H96" s="281" t="str">
        <f t="shared" si="99"/>
        <v/>
      </c>
      <c r="I96" s="265" t="str">
        <f t="shared" si="100"/>
        <v/>
      </c>
      <c r="J96" s="247" t="str">
        <f t="shared" si="101"/>
        <v/>
      </c>
      <c r="K96" s="239"/>
      <c r="L96" s="240">
        <f t="shared" si="102"/>
        <v>0</v>
      </c>
      <c r="M96" s="241">
        <f t="shared" si="94"/>
        <v>0.03</v>
      </c>
      <c r="N96" s="242">
        <f t="shared" si="103"/>
        <v>0</v>
      </c>
      <c r="O96" s="242">
        <f t="shared" si="104"/>
        <v>0</v>
      </c>
      <c r="P96" s="243">
        <f t="shared" si="105"/>
        <v>0</v>
      </c>
      <c r="Q96" s="243">
        <f t="shared" si="106"/>
        <v>0</v>
      </c>
      <c r="S96" s="225">
        <f t="shared" si="107"/>
        <v>0</v>
      </c>
      <c r="T96" s="226">
        <f t="shared" si="108"/>
        <v>0</v>
      </c>
      <c r="V96" s="123"/>
      <c r="W96" s="123"/>
      <c r="X96" s="123"/>
      <c r="Y96" s="123"/>
      <c r="AA96" s="190" t="e">
        <f t="shared" si="109"/>
        <v>#VALUE!</v>
      </c>
      <c r="AB96" s="190" t="e">
        <f t="shared" si="110"/>
        <v>#VALUE!</v>
      </c>
      <c r="AC96" s="191" t="e">
        <f t="shared" ca="1" si="111"/>
        <v>#VALUE!</v>
      </c>
      <c r="AD96" s="192">
        <f t="shared" ca="1" si="95"/>
        <v>44387</v>
      </c>
      <c r="AE96" s="191" t="e">
        <f t="shared" ca="1" si="112"/>
        <v>#VALUE!</v>
      </c>
      <c r="AF96" s="190" t="e">
        <f t="shared" si="113"/>
        <v>#VALUE!</v>
      </c>
      <c r="AG96" s="190" t="e">
        <f t="shared" si="114"/>
        <v>#VALUE!</v>
      </c>
      <c r="AH96" s="190" t="e">
        <f t="shared" si="115"/>
        <v>#VALUE!</v>
      </c>
      <c r="AI96" s="190" t="e">
        <f t="shared" si="116"/>
        <v>#VALUE!</v>
      </c>
      <c r="AJ96" s="190" t="e">
        <f t="shared" si="117"/>
        <v>#VALUE!</v>
      </c>
      <c r="AK96" s="190" t="e">
        <f t="shared" si="118"/>
        <v>#VALUE!</v>
      </c>
      <c r="AL96" s="190">
        <f t="shared" si="119"/>
        <v>0</v>
      </c>
    </row>
    <row r="97" spans="1:38" ht="23.25" customHeight="1" x14ac:dyDescent="0.15">
      <c r="A97" s="260">
        <f t="shared" si="96"/>
        <v>90</v>
      </c>
      <c r="B97" s="282" t="str">
        <f t="shared" si="93"/>
        <v>A팀</v>
      </c>
      <c r="C97" s="232"/>
      <c r="D97" s="233"/>
      <c r="E97" s="248" t="str">
        <f t="shared" si="97"/>
        <v/>
      </c>
      <c r="F97" s="248"/>
      <c r="G97" s="246" t="str">
        <f t="shared" si="98"/>
        <v/>
      </c>
      <c r="H97" s="281" t="str">
        <f t="shared" si="99"/>
        <v/>
      </c>
      <c r="I97" s="265" t="str">
        <f t="shared" si="100"/>
        <v/>
      </c>
      <c r="J97" s="247" t="str">
        <f t="shared" si="101"/>
        <v/>
      </c>
      <c r="K97" s="239"/>
      <c r="L97" s="240">
        <f t="shared" si="102"/>
        <v>0</v>
      </c>
      <c r="M97" s="241">
        <f t="shared" si="94"/>
        <v>0.03</v>
      </c>
      <c r="N97" s="242">
        <f t="shared" si="103"/>
        <v>0</v>
      </c>
      <c r="O97" s="242">
        <f t="shared" si="104"/>
        <v>0</v>
      </c>
      <c r="P97" s="243">
        <f t="shared" si="105"/>
        <v>0</v>
      </c>
      <c r="Q97" s="243">
        <f t="shared" si="106"/>
        <v>0</v>
      </c>
      <c r="S97" s="225">
        <f t="shared" si="107"/>
        <v>0</v>
      </c>
      <c r="T97" s="226">
        <f t="shared" si="108"/>
        <v>0</v>
      </c>
      <c r="V97" s="123"/>
      <c r="W97" s="123"/>
      <c r="X97" s="123"/>
      <c r="Y97" s="123"/>
      <c r="AA97" s="190" t="e">
        <f t="shared" si="109"/>
        <v>#VALUE!</v>
      </c>
      <c r="AB97" s="190" t="e">
        <f t="shared" si="110"/>
        <v>#VALUE!</v>
      </c>
      <c r="AC97" s="191" t="e">
        <f t="shared" ca="1" si="111"/>
        <v>#VALUE!</v>
      </c>
      <c r="AD97" s="192">
        <f t="shared" ca="1" si="95"/>
        <v>44387</v>
      </c>
      <c r="AE97" s="191" t="e">
        <f t="shared" ca="1" si="112"/>
        <v>#VALUE!</v>
      </c>
      <c r="AF97" s="190" t="e">
        <f t="shared" si="113"/>
        <v>#VALUE!</v>
      </c>
      <c r="AG97" s="190" t="e">
        <f t="shared" si="114"/>
        <v>#VALUE!</v>
      </c>
      <c r="AH97" s="190" t="e">
        <f t="shared" si="115"/>
        <v>#VALUE!</v>
      </c>
      <c r="AI97" s="190" t="e">
        <f t="shared" si="116"/>
        <v>#VALUE!</v>
      </c>
      <c r="AJ97" s="190" t="e">
        <f t="shared" si="117"/>
        <v>#VALUE!</v>
      </c>
      <c r="AK97" s="190" t="e">
        <f t="shared" si="118"/>
        <v>#VALUE!</v>
      </c>
      <c r="AL97" s="190">
        <f t="shared" si="119"/>
        <v>0</v>
      </c>
    </row>
    <row r="98" spans="1:38" ht="23.25" customHeight="1" x14ac:dyDescent="0.15">
      <c r="A98" s="260">
        <f t="shared" si="96"/>
        <v>91</v>
      </c>
      <c r="B98" s="282" t="str">
        <f t="shared" si="93"/>
        <v>A팀</v>
      </c>
      <c r="C98" s="232"/>
      <c r="D98" s="233"/>
      <c r="E98" s="248" t="str">
        <f t="shared" si="97"/>
        <v/>
      </c>
      <c r="F98" s="248"/>
      <c r="G98" s="246" t="str">
        <f t="shared" si="98"/>
        <v/>
      </c>
      <c r="H98" s="281" t="str">
        <f t="shared" si="99"/>
        <v/>
      </c>
      <c r="I98" s="265" t="str">
        <f t="shared" si="100"/>
        <v/>
      </c>
      <c r="J98" s="247" t="str">
        <f t="shared" si="101"/>
        <v/>
      </c>
      <c r="K98" s="239"/>
      <c r="L98" s="240">
        <f t="shared" si="102"/>
        <v>0</v>
      </c>
      <c r="M98" s="241">
        <f t="shared" si="94"/>
        <v>0.03</v>
      </c>
      <c r="N98" s="242">
        <f t="shared" si="103"/>
        <v>0</v>
      </c>
      <c r="O98" s="242">
        <f t="shared" si="104"/>
        <v>0</v>
      </c>
      <c r="P98" s="243">
        <f t="shared" si="105"/>
        <v>0</v>
      </c>
      <c r="Q98" s="243">
        <f t="shared" si="106"/>
        <v>0</v>
      </c>
      <c r="S98" s="225">
        <f t="shared" si="107"/>
        <v>0</v>
      </c>
      <c r="T98" s="226">
        <f t="shared" si="108"/>
        <v>0</v>
      </c>
      <c r="V98" s="123"/>
      <c r="W98" s="123"/>
      <c r="X98" s="123"/>
      <c r="Y98" s="123"/>
      <c r="AA98" s="190" t="e">
        <f t="shared" si="109"/>
        <v>#VALUE!</v>
      </c>
      <c r="AB98" s="190" t="e">
        <f t="shared" si="110"/>
        <v>#VALUE!</v>
      </c>
      <c r="AC98" s="191" t="e">
        <f t="shared" ca="1" si="111"/>
        <v>#VALUE!</v>
      </c>
      <c r="AD98" s="192">
        <f t="shared" ca="1" si="95"/>
        <v>44387</v>
      </c>
      <c r="AE98" s="191" t="e">
        <f t="shared" ca="1" si="112"/>
        <v>#VALUE!</v>
      </c>
      <c r="AF98" s="190" t="e">
        <f t="shared" si="113"/>
        <v>#VALUE!</v>
      </c>
      <c r="AG98" s="190" t="e">
        <f t="shared" si="114"/>
        <v>#VALUE!</v>
      </c>
      <c r="AH98" s="190" t="e">
        <f t="shared" si="115"/>
        <v>#VALUE!</v>
      </c>
      <c r="AI98" s="190" t="e">
        <f t="shared" si="116"/>
        <v>#VALUE!</v>
      </c>
      <c r="AJ98" s="190" t="e">
        <f t="shared" si="117"/>
        <v>#VALUE!</v>
      </c>
      <c r="AK98" s="190" t="e">
        <f t="shared" si="118"/>
        <v>#VALUE!</v>
      </c>
      <c r="AL98" s="190">
        <f t="shared" si="119"/>
        <v>0</v>
      </c>
    </row>
    <row r="99" spans="1:38" ht="23.25" customHeight="1" x14ac:dyDescent="0.15">
      <c r="A99" s="260">
        <f t="shared" si="96"/>
        <v>92</v>
      </c>
      <c r="B99" s="282" t="str">
        <f t="shared" si="93"/>
        <v>A팀</v>
      </c>
      <c r="C99" s="232"/>
      <c r="D99" s="233"/>
      <c r="E99" s="248" t="str">
        <f t="shared" si="97"/>
        <v/>
      </c>
      <c r="F99" s="248"/>
      <c r="G99" s="246" t="str">
        <f t="shared" si="98"/>
        <v/>
      </c>
      <c r="H99" s="281" t="str">
        <f t="shared" si="99"/>
        <v/>
      </c>
      <c r="I99" s="265" t="str">
        <f t="shared" si="100"/>
        <v/>
      </c>
      <c r="J99" s="247" t="str">
        <f t="shared" si="101"/>
        <v/>
      </c>
      <c r="K99" s="239"/>
      <c r="L99" s="240">
        <f t="shared" si="102"/>
        <v>0</v>
      </c>
      <c r="M99" s="241">
        <f t="shared" si="94"/>
        <v>0.03</v>
      </c>
      <c r="N99" s="242">
        <f t="shared" si="103"/>
        <v>0</v>
      </c>
      <c r="O99" s="242">
        <f t="shared" si="104"/>
        <v>0</v>
      </c>
      <c r="P99" s="243">
        <f t="shared" si="105"/>
        <v>0</v>
      </c>
      <c r="Q99" s="243">
        <f t="shared" si="106"/>
        <v>0</v>
      </c>
      <c r="S99" s="225">
        <f t="shared" si="107"/>
        <v>0</v>
      </c>
      <c r="T99" s="226">
        <f t="shared" si="108"/>
        <v>0</v>
      </c>
      <c r="V99" s="123"/>
      <c r="W99" s="123"/>
      <c r="X99" s="123"/>
      <c r="Y99" s="123"/>
      <c r="AA99" s="190" t="e">
        <f t="shared" si="109"/>
        <v>#VALUE!</v>
      </c>
      <c r="AB99" s="190" t="e">
        <f t="shared" si="110"/>
        <v>#VALUE!</v>
      </c>
      <c r="AC99" s="191" t="e">
        <f t="shared" ca="1" si="111"/>
        <v>#VALUE!</v>
      </c>
      <c r="AD99" s="192">
        <f t="shared" ca="1" si="95"/>
        <v>44387</v>
      </c>
      <c r="AE99" s="191" t="e">
        <f t="shared" ca="1" si="112"/>
        <v>#VALUE!</v>
      </c>
      <c r="AF99" s="190" t="e">
        <f t="shared" si="113"/>
        <v>#VALUE!</v>
      </c>
      <c r="AG99" s="190" t="e">
        <f t="shared" si="114"/>
        <v>#VALUE!</v>
      </c>
      <c r="AH99" s="190" t="e">
        <f t="shared" si="115"/>
        <v>#VALUE!</v>
      </c>
      <c r="AI99" s="190" t="e">
        <f t="shared" si="116"/>
        <v>#VALUE!</v>
      </c>
      <c r="AJ99" s="190" t="e">
        <f t="shared" si="117"/>
        <v>#VALUE!</v>
      </c>
      <c r="AK99" s="190" t="e">
        <f t="shared" si="118"/>
        <v>#VALUE!</v>
      </c>
      <c r="AL99" s="190">
        <f t="shared" si="119"/>
        <v>0</v>
      </c>
    </row>
    <row r="100" spans="1:38" ht="23.25" customHeight="1" x14ac:dyDescent="0.15">
      <c r="A100" s="260">
        <f t="shared" si="96"/>
        <v>93</v>
      </c>
      <c r="B100" s="282" t="str">
        <f t="shared" si="93"/>
        <v>A팀</v>
      </c>
      <c r="C100" s="232"/>
      <c r="D100" s="233"/>
      <c r="E100" s="248" t="str">
        <f t="shared" si="97"/>
        <v/>
      </c>
      <c r="F100" s="248"/>
      <c r="G100" s="246" t="str">
        <f t="shared" si="98"/>
        <v/>
      </c>
      <c r="H100" s="281" t="str">
        <f t="shared" si="99"/>
        <v/>
      </c>
      <c r="I100" s="265" t="str">
        <f t="shared" si="100"/>
        <v/>
      </c>
      <c r="J100" s="247" t="str">
        <f t="shared" si="101"/>
        <v/>
      </c>
      <c r="K100" s="239"/>
      <c r="L100" s="240">
        <f t="shared" si="102"/>
        <v>0</v>
      </c>
      <c r="M100" s="241">
        <f t="shared" si="94"/>
        <v>0.03</v>
      </c>
      <c r="N100" s="242">
        <f t="shared" si="103"/>
        <v>0</v>
      </c>
      <c r="O100" s="242">
        <f t="shared" si="104"/>
        <v>0</v>
      </c>
      <c r="P100" s="243">
        <f t="shared" si="105"/>
        <v>0</v>
      </c>
      <c r="Q100" s="243">
        <f t="shared" si="106"/>
        <v>0</v>
      </c>
      <c r="S100" s="225">
        <f t="shared" si="107"/>
        <v>0</v>
      </c>
      <c r="T100" s="226">
        <f t="shared" si="108"/>
        <v>0</v>
      </c>
      <c r="V100" s="123"/>
      <c r="W100" s="123"/>
      <c r="X100" s="123"/>
      <c r="Y100" s="123"/>
      <c r="AA100" s="190" t="e">
        <f t="shared" si="109"/>
        <v>#VALUE!</v>
      </c>
      <c r="AB100" s="190" t="e">
        <f t="shared" si="110"/>
        <v>#VALUE!</v>
      </c>
      <c r="AC100" s="191" t="e">
        <f t="shared" ca="1" si="111"/>
        <v>#VALUE!</v>
      </c>
      <c r="AD100" s="192">
        <f t="shared" ca="1" si="95"/>
        <v>44387</v>
      </c>
      <c r="AE100" s="191" t="e">
        <f t="shared" ca="1" si="112"/>
        <v>#VALUE!</v>
      </c>
      <c r="AF100" s="190" t="e">
        <f t="shared" si="113"/>
        <v>#VALUE!</v>
      </c>
      <c r="AG100" s="190" t="e">
        <f t="shared" si="114"/>
        <v>#VALUE!</v>
      </c>
      <c r="AH100" s="190" t="e">
        <f t="shared" si="115"/>
        <v>#VALUE!</v>
      </c>
      <c r="AI100" s="190" t="e">
        <f t="shared" si="116"/>
        <v>#VALUE!</v>
      </c>
      <c r="AJ100" s="190" t="e">
        <f t="shared" si="117"/>
        <v>#VALUE!</v>
      </c>
      <c r="AK100" s="190" t="e">
        <f t="shared" si="118"/>
        <v>#VALUE!</v>
      </c>
      <c r="AL100" s="190">
        <f t="shared" si="119"/>
        <v>0</v>
      </c>
    </row>
    <row r="101" spans="1:38" ht="23.25" customHeight="1" x14ac:dyDescent="0.15">
      <c r="A101" s="260">
        <f t="shared" si="96"/>
        <v>94</v>
      </c>
      <c r="B101" s="282" t="str">
        <f t="shared" si="93"/>
        <v>A팀</v>
      </c>
      <c r="C101" s="232"/>
      <c r="D101" s="233"/>
      <c r="E101" s="248" t="str">
        <f t="shared" si="97"/>
        <v/>
      </c>
      <c r="F101" s="248"/>
      <c r="G101" s="246" t="str">
        <f t="shared" si="98"/>
        <v/>
      </c>
      <c r="H101" s="281" t="str">
        <f t="shared" si="99"/>
        <v/>
      </c>
      <c r="I101" s="265" t="str">
        <f t="shared" si="100"/>
        <v/>
      </c>
      <c r="J101" s="247" t="str">
        <f t="shared" si="101"/>
        <v/>
      </c>
      <c r="K101" s="239"/>
      <c r="L101" s="240">
        <f t="shared" si="102"/>
        <v>0</v>
      </c>
      <c r="M101" s="241">
        <f t="shared" si="94"/>
        <v>0.03</v>
      </c>
      <c r="N101" s="242">
        <f t="shared" si="103"/>
        <v>0</v>
      </c>
      <c r="O101" s="242">
        <f t="shared" si="104"/>
        <v>0</v>
      </c>
      <c r="P101" s="243">
        <f t="shared" si="105"/>
        <v>0</v>
      </c>
      <c r="Q101" s="243">
        <f t="shared" si="106"/>
        <v>0</v>
      </c>
      <c r="S101" s="225">
        <f t="shared" si="107"/>
        <v>0</v>
      </c>
      <c r="T101" s="226">
        <f t="shared" si="108"/>
        <v>0</v>
      </c>
      <c r="V101" s="123"/>
      <c r="W101" s="123"/>
      <c r="X101" s="123"/>
      <c r="Y101" s="123"/>
      <c r="AA101" s="190" t="e">
        <f t="shared" si="109"/>
        <v>#VALUE!</v>
      </c>
      <c r="AB101" s="190" t="e">
        <f t="shared" si="110"/>
        <v>#VALUE!</v>
      </c>
      <c r="AC101" s="191" t="e">
        <f t="shared" ca="1" si="111"/>
        <v>#VALUE!</v>
      </c>
      <c r="AD101" s="192">
        <f t="shared" ca="1" si="95"/>
        <v>44387</v>
      </c>
      <c r="AE101" s="191" t="e">
        <f t="shared" ca="1" si="112"/>
        <v>#VALUE!</v>
      </c>
      <c r="AF101" s="190" t="e">
        <f t="shared" si="113"/>
        <v>#VALUE!</v>
      </c>
      <c r="AG101" s="190" t="e">
        <f t="shared" si="114"/>
        <v>#VALUE!</v>
      </c>
      <c r="AH101" s="190" t="e">
        <f t="shared" si="115"/>
        <v>#VALUE!</v>
      </c>
      <c r="AI101" s="190" t="e">
        <f t="shared" si="116"/>
        <v>#VALUE!</v>
      </c>
      <c r="AJ101" s="190" t="e">
        <f t="shared" si="117"/>
        <v>#VALUE!</v>
      </c>
      <c r="AK101" s="190" t="e">
        <f t="shared" si="118"/>
        <v>#VALUE!</v>
      </c>
      <c r="AL101" s="190">
        <f t="shared" si="119"/>
        <v>0</v>
      </c>
    </row>
    <row r="102" spans="1:38" ht="23.25" customHeight="1" x14ac:dyDescent="0.15">
      <c r="A102" s="260">
        <f t="shared" ref="A102:A107" si="120">A101+1</f>
        <v>95</v>
      </c>
      <c r="B102" s="282" t="str">
        <f t="shared" si="93"/>
        <v>A팀</v>
      </c>
      <c r="C102" s="232"/>
      <c r="D102" s="233"/>
      <c r="E102" s="248" t="str">
        <f t="shared" ref="E102:E107" si="121">IF(C102="","",$E$8)</f>
        <v/>
      </c>
      <c r="F102" s="248"/>
      <c r="G102" s="246" t="str">
        <f t="shared" ref="G102:G107" si="122">IF(E102="","",VLOOKUP(E102,종목,2))</f>
        <v/>
      </c>
      <c r="H102" s="281" t="str">
        <f t="shared" ref="H102:H107" si="123">IF(C102="","",$H$8)</f>
        <v/>
      </c>
      <c r="I102" s="265" t="str">
        <f t="shared" ref="I102:I107" si="124">IF(C102="","",$I$8)</f>
        <v/>
      </c>
      <c r="J102" s="247" t="str">
        <f t="shared" ref="J102:J107" si="125">TEXT(I102,"aaa")</f>
        <v/>
      </c>
      <c r="K102" s="239"/>
      <c r="L102" s="240">
        <f t="shared" ref="L102:L107" si="126">IF(OR($N$3=1,K102&lt;=33330),K102,TRUNC(K102/96.7%,-1))</f>
        <v>0</v>
      </c>
      <c r="M102" s="241">
        <f t="shared" si="94"/>
        <v>0.03</v>
      </c>
      <c r="N102" s="242">
        <f t="shared" ref="N102:N107" si="127">IF(L102&gt;33330,TRUNC(L102*$M$7,-1),0)</f>
        <v>0</v>
      </c>
      <c r="O102" s="242">
        <f t="shared" ref="O102:O107" si="128">TRUNC(N102*10%,-1)</f>
        <v>0</v>
      </c>
      <c r="P102" s="243">
        <f t="shared" ref="P102:P107" si="129">SUM(N102:O102)</f>
        <v>0</v>
      </c>
      <c r="Q102" s="243">
        <f t="shared" ref="Q102:Q107" si="130">L102-P102</f>
        <v>0</v>
      </c>
      <c r="S102" s="225">
        <f t="shared" ref="S102:S107" si="131">IF($N$3=2,L102-(Q102-K102),0)</f>
        <v>0</v>
      </c>
      <c r="T102" s="226">
        <f t="shared" ref="T102:T107" si="132">IF($N$3=2,S102-L102,0)</f>
        <v>0</v>
      </c>
      <c r="V102" s="123"/>
      <c r="W102" s="123"/>
      <c r="X102" s="123"/>
      <c r="Y102" s="123"/>
      <c r="AA102" s="190" t="e">
        <f t="shared" ref="AA102:AA107" si="133">IF(LEN(CLEAN(D102))=10,IF(AND(VALUE(MID(D102,4,1))&gt;=1,VALUE(MID(D102,4,1))&lt;=4),MOD(11-MOD(0*2+0*3+0*4+MID(D102,1,1)*5+MID(D102,2,1)*6+MID(D102,3,1)*7+MID(D102,4,1)*8+MID(D102,5,1)*9+MID(D102,6,1)*2+MID(D102,7,1)*3+MID(D102,8,1)*4+MID(D102,9,1)*5,11),10),IF(AND(VALUE(MID(D102,4,1))&gt;=5,VALUE(MID(D102,4,1))&lt;=8),MOD(11-MOD(0*2+0*3+0*4+MID(D102,1,1)*5+MID(D102,2,1)*6+MID(D102,3,1)*7+MID(D102,4,1)*8+MID(D102,5,1)*9+MID(D102,6,1)*2+MID(D102,7,1)*3+MID(D102,8,1)*4+MID(D102,9,1)*5,11),10),"오류")),IF(LEN(CLEAN(D102))=11,IF(AND(VALUE(MID(D102,5,1))&gt;=1,VALUE(MID(D102,5,1))&lt;=4),MOD(11-MOD(0*2+0*3+MID(D102,1,1)*4+MID(D102,2,1)*5+MID(D102,3,1)*6+MID(D102,4,1)*7+MID(D102,5,1)*8+MID(D102,6,1)*9+MID(D102,7,1)*2+MID(D102,8,1)*3+MID(D102,9,1)*4+MID(D102,10,1)*5,11),10),IF(AND(VALUE(MID(D102,5,1))&gt;=5,VALUE(MID(D102,5,1))&lt;=8),MOD(11-MOD(0*2+0*3+MID(D102,1,1)*4+MID(D102,2,1)*5+MID(D102,3,1)*6+MID(D102,4,1)*7+MID(D102,5,1)*8+MID(D102,6,1)*9+MID(D102,7,1)*2+MID(D102,8,1)*3+MID(D102,9,1)*4+MID(D102,10,1)*5,11),10),"오류")),IF(LEN(CLEAN(D102))=12,IF(AND(VALUE(MID(D102,6,1))&gt;=1,VALUE(MID(D102,6,1))&lt;=4),MOD(11-MOD(0*2+MID(D102,1,1)*3+MID(D102,2,1)*4+MID(D102,3,1)*5+MID(D102,4,1)*6+MID(D102,5,1)*7+MID(D102,6,1)*8+MID(D102,7,1)*9+MID(D102,8,1)*2+MID(D102,9,1)*3+MID(D102,10,1)*4+MID(D102,11,1)*5,11),10),IF(AND(VALUE(MID(D102,7,1))&gt;=5,VALUE(MID(D102,7,1))&lt;=8),MOD(11-MOD(0*2+MID(D102,1,1)*3+MID(D102,2,1)*4+MID(D102,3,1)*5+MID(D102,4,1)*6+MID(D102,5,1)*7+MID(D102,6,1)*8+MID(D102,7,1)*9+MID(D102,8,1)*2+MID(D102,9,1)*3+MID(D102,10,1)*4+MID(D102,11,1)*5,11),10),"오류")),IF(AND(VALUE(MID(D102,7,1))&gt;=1,VALUE(MID(D102,7,1))&lt;=4),MOD(11-MOD(MID(D102,1,1)*2+MID(D102,2,1)*3+MID(D102,3,1)*4+MID(D102,4,1)*5+MID(D102,5,1)*6+MID(D102,6,1)*7+MID(D102,7,1)*8+MID(D102,8,1)*9+MID(D102,9,1)*2+MID(D102,10,1)*3+MID(D102,11,1)*4+MID(D102,12,1)*5,11),10),IF(AND(VALUE(MID(D102,7,1))&gt;=5,VALUE(MID(D102,7,1))&lt;=8),IF(LEN(CLEAN(D102))=12,MOD(MOD(11-MOD(0*2+MID(D102,1,1)*3+MID(D102,2,1)*4+MID(D102,3,1)*5+MID(D102,4,1)*6+MID(D102,5,1)*7+MID(D102,6,1)*8+MID(D102,7,1)*9+MID(D102,8,1)*2+MID(D102,9,1)*3+MID(D102,10,1)*4+MID(D102,11,1)*5,11),10)+2,10),MOD(MOD(11-MOD(MID(D102,1,1)*2+MID(D102,2,1)*3+MID(D102,3,1)*4+MID(D102,4,1)*5+MID(D102,5,1)*6+MID(D102,6,1)*7+MID(D102,7,1)*8+MID(D102,8,1)*9+MID(D102,9,1)*2+MID(D102,10,1)*3+MID(D102,11,1)*4+MID(D102,12,1)*5,11),10)+2,10)))))))</f>
        <v>#VALUE!</v>
      </c>
      <c r="AB102" s="190" t="e">
        <f t="shared" ref="AB102:AB107" si="134">IF(INT(RIGHT(D102,1))=AA102,"OK","주민오류")</f>
        <v>#VALUE!</v>
      </c>
      <c r="AC102" s="191" t="e">
        <f t="shared" ref="AC102:AC107" ca="1" si="135">DATEDIF(IF(OR(MID(D102,LEN(CLEAN(D102))-6,1)&lt;="2",MID(D102,LEN(CLEAN(D102))-6,1)="5",MID(D102,LEN(CLEAN(D102))-6,1)="6"),DATE(MID(D102,1,2),MID(D102,3,2),MID(D102,5,2)),CHOOSE(14-LEN(CLEAN(D102)), DATE(MID(D102,1,2)+100,MID(D102,3,2),MID(D102,5,2)), DATE(MID(D102,1,1)+100,MID(D102,2,2),MID(D102,4,2)),DATE(2000,MID(D102,1,2),MID(D102,3,2)),DATE(2000,MID(D102,1,1),MID(D102,2,2)))),TODAY(),"y")</f>
        <v>#VALUE!</v>
      </c>
      <c r="AD102" s="192">
        <f t="shared" ca="1" si="95"/>
        <v>44387</v>
      </c>
      <c r="AE102" s="191" t="e">
        <f t="shared" ref="AE102:AE107" ca="1" si="136">DATEDIF(IF(OR(MID(D102,LEN(CLEAN(D102))-6,1)&lt;="2",MID(D102,LEN(CLEAN(D102))-6,1)="5",MID(D102,LEN(CLEAN(D102))-6,1)="6"),DATE(MID(D102,1,2),MID(D102,3,2),MID(D102,5,2)),CHOOSE(14-LEN(CLEAN(D102)), DATE(MID(D102,1,2)+100,MID(D102,3,2),MID(D102,5,2)), DATE(MID(D102,1,1)+100,MID(D102,2,2),MID(D102,4,2)),DATE(2000,MID(D102,1,2),MID(D102,3,2)),DATE(2000,MID(D102,1,1),MID(D102,2,2)))),AD102,"y")</f>
        <v>#VALUE!</v>
      </c>
      <c r="AF102" s="190" t="e">
        <f t="shared" ref="AF102:AF107" si="137">CHOOSE(14-LEN(CLEAN(D102)),CHOOSE(MID(D102,7,1),"남","여","남","여","남","여","남","여","남","여"),CHOOSE(MID(D102,6,1),"남","여","남","여","남","여","남","여","남","여"),CHOOSE(MID(D102,5,1),"남","여","남","여","남","여","남","여","남","여"),CHOOSE(MID(D102,4,1),"남","여","남","여","남","여","남","여","남","여"),CHOOSE(MID(D102,3,1),"남","여","남","여","남","여","남","여","남","여"))</f>
        <v>#VALUE!</v>
      </c>
      <c r="AG102" s="190" t="e">
        <f t="shared" ref="AG102:AG107" si="138">CHOOSE(14-LEN(CLEAN(D102)),MID(D102,7,1),MID(D102,6,1),MID(D102,5,1),MID(D102,4,1))</f>
        <v>#VALUE!</v>
      </c>
      <c r="AH102" s="190" t="e">
        <f t="shared" ref="AH102:AH107" si="139">CHOOSE(AG102,"내국인","내국인","내국인","내국인","외국인","외국인","외국인","외국인")</f>
        <v>#VALUE!</v>
      </c>
      <c r="AI102" s="190" t="e">
        <f t="shared" ref="AI102:AI107" si="140">IF(AH102="외국인","고용허가체크","")</f>
        <v>#VALUE!</v>
      </c>
      <c r="AJ102" s="190" t="e">
        <f t="shared" ref="AJ102:AJ107" si="141">IF(LEN(CLEAN(D102))=12,MOD(MID(D102,7,1)*10+MID(D102,8,1),2),MOD(MID(D102,8,1)*10+MID(D102,9,1),2))</f>
        <v>#VALUE!</v>
      </c>
      <c r="AK102" s="190" t="e">
        <f t="shared" ref="AK102:AK107" si="142">IF(AJ102=0,"OK","")</f>
        <v>#VALUE!</v>
      </c>
      <c r="AL102" s="190">
        <f t="shared" ref="AL102:AL107" si="143">LEN(CLEAN(D102))</f>
        <v>0</v>
      </c>
    </row>
    <row r="103" spans="1:38" ht="23.25" customHeight="1" x14ac:dyDescent="0.15">
      <c r="A103" s="260">
        <f t="shared" si="120"/>
        <v>96</v>
      </c>
      <c r="B103" s="282" t="str">
        <f t="shared" si="93"/>
        <v>A팀</v>
      </c>
      <c r="C103" s="232"/>
      <c r="D103" s="233"/>
      <c r="E103" s="248" t="str">
        <f t="shared" si="121"/>
        <v/>
      </c>
      <c r="F103" s="248"/>
      <c r="G103" s="246" t="str">
        <f t="shared" si="122"/>
        <v/>
      </c>
      <c r="H103" s="281" t="str">
        <f t="shared" si="123"/>
        <v/>
      </c>
      <c r="I103" s="265" t="str">
        <f t="shared" si="124"/>
        <v/>
      </c>
      <c r="J103" s="247" t="str">
        <f t="shared" si="125"/>
        <v/>
      </c>
      <c r="K103" s="239"/>
      <c r="L103" s="240">
        <f t="shared" si="126"/>
        <v>0</v>
      </c>
      <c r="M103" s="241">
        <f t="shared" si="94"/>
        <v>0.03</v>
      </c>
      <c r="N103" s="242">
        <f t="shared" si="127"/>
        <v>0</v>
      </c>
      <c r="O103" s="242">
        <f t="shared" si="128"/>
        <v>0</v>
      </c>
      <c r="P103" s="243">
        <f t="shared" si="129"/>
        <v>0</v>
      </c>
      <c r="Q103" s="243">
        <f t="shared" si="130"/>
        <v>0</v>
      </c>
      <c r="S103" s="225">
        <f t="shared" si="131"/>
        <v>0</v>
      </c>
      <c r="T103" s="226">
        <f t="shared" si="132"/>
        <v>0</v>
      </c>
      <c r="V103" s="123"/>
      <c r="W103" s="123"/>
      <c r="X103" s="123"/>
      <c r="Y103" s="123"/>
      <c r="AA103" s="190" t="e">
        <f t="shared" si="133"/>
        <v>#VALUE!</v>
      </c>
      <c r="AB103" s="190" t="e">
        <f t="shared" si="134"/>
        <v>#VALUE!</v>
      </c>
      <c r="AC103" s="191" t="e">
        <f t="shared" ca="1" si="135"/>
        <v>#VALUE!</v>
      </c>
      <c r="AD103" s="192">
        <f t="shared" ca="1" si="95"/>
        <v>44387</v>
      </c>
      <c r="AE103" s="191" t="e">
        <f t="shared" ca="1" si="136"/>
        <v>#VALUE!</v>
      </c>
      <c r="AF103" s="190" t="e">
        <f t="shared" si="137"/>
        <v>#VALUE!</v>
      </c>
      <c r="AG103" s="190" t="e">
        <f t="shared" si="138"/>
        <v>#VALUE!</v>
      </c>
      <c r="AH103" s="190" t="e">
        <f t="shared" si="139"/>
        <v>#VALUE!</v>
      </c>
      <c r="AI103" s="190" t="e">
        <f t="shared" si="140"/>
        <v>#VALUE!</v>
      </c>
      <c r="AJ103" s="190" t="e">
        <f t="shared" si="141"/>
        <v>#VALUE!</v>
      </c>
      <c r="AK103" s="190" t="e">
        <f t="shared" si="142"/>
        <v>#VALUE!</v>
      </c>
      <c r="AL103" s="190">
        <f t="shared" si="143"/>
        <v>0</v>
      </c>
    </row>
    <row r="104" spans="1:38" ht="23.25" customHeight="1" x14ac:dyDescent="0.15">
      <c r="A104" s="260">
        <f t="shared" si="120"/>
        <v>97</v>
      </c>
      <c r="B104" s="282" t="str">
        <f t="shared" si="93"/>
        <v>A팀</v>
      </c>
      <c r="C104" s="232"/>
      <c r="D104" s="233"/>
      <c r="E104" s="248" t="str">
        <f t="shared" si="121"/>
        <v/>
      </c>
      <c r="F104" s="248"/>
      <c r="G104" s="246" t="str">
        <f t="shared" si="122"/>
        <v/>
      </c>
      <c r="H104" s="281" t="str">
        <f t="shared" si="123"/>
        <v/>
      </c>
      <c r="I104" s="265" t="str">
        <f t="shared" si="124"/>
        <v/>
      </c>
      <c r="J104" s="247" t="str">
        <f t="shared" si="125"/>
        <v/>
      </c>
      <c r="K104" s="239"/>
      <c r="L104" s="240">
        <f t="shared" si="126"/>
        <v>0</v>
      </c>
      <c r="M104" s="241">
        <f t="shared" si="94"/>
        <v>0.03</v>
      </c>
      <c r="N104" s="242">
        <f t="shared" si="127"/>
        <v>0</v>
      </c>
      <c r="O104" s="242">
        <f t="shared" si="128"/>
        <v>0</v>
      </c>
      <c r="P104" s="243">
        <f t="shared" si="129"/>
        <v>0</v>
      </c>
      <c r="Q104" s="243">
        <f t="shared" si="130"/>
        <v>0</v>
      </c>
      <c r="S104" s="225">
        <f t="shared" si="131"/>
        <v>0</v>
      </c>
      <c r="T104" s="226">
        <f t="shared" si="132"/>
        <v>0</v>
      </c>
      <c r="V104" s="123"/>
      <c r="W104" s="123"/>
      <c r="X104" s="123"/>
      <c r="Y104" s="123"/>
      <c r="AA104" s="190" t="e">
        <f t="shared" si="133"/>
        <v>#VALUE!</v>
      </c>
      <c r="AB104" s="190" t="e">
        <f t="shared" si="134"/>
        <v>#VALUE!</v>
      </c>
      <c r="AC104" s="191" t="e">
        <f t="shared" ca="1" si="135"/>
        <v>#VALUE!</v>
      </c>
      <c r="AD104" s="192">
        <f t="shared" ca="1" si="95"/>
        <v>44387</v>
      </c>
      <c r="AE104" s="191" t="e">
        <f t="shared" ca="1" si="136"/>
        <v>#VALUE!</v>
      </c>
      <c r="AF104" s="190" t="e">
        <f t="shared" si="137"/>
        <v>#VALUE!</v>
      </c>
      <c r="AG104" s="190" t="e">
        <f t="shared" si="138"/>
        <v>#VALUE!</v>
      </c>
      <c r="AH104" s="190" t="e">
        <f t="shared" si="139"/>
        <v>#VALUE!</v>
      </c>
      <c r="AI104" s="190" t="e">
        <f t="shared" si="140"/>
        <v>#VALUE!</v>
      </c>
      <c r="AJ104" s="190" t="e">
        <f t="shared" si="141"/>
        <v>#VALUE!</v>
      </c>
      <c r="AK104" s="190" t="e">
        <f t="shared" si="142"/>
        <v>#VALUE!</v>
      </c>
      <c r="AL104" s="190">
        <f t="shared" si="143"/>
        <v>0</v>
      </c>
    </row>
    <row r="105" spans="1:38" ht="23.25" customHeight="1" x14ac:dyDescent="0.15">
      <c r="A105" s="260">
        <f t="shared" si="120"/>
        <v>98</v>
      </c>
      <c r="B105" s="282" t="str">
        <f t="shared" si="93"/>
        <v>A팀</v>
      </c>
      <c r="C105" s="232"/>
      <c r="D105" s="233"/>
      <c r="E105" s="248" t="str">
        <f t="shared" si="121"/>
        <v/>
      </c>
      <c r="F105" s="248"/>
      <c r="G105" s="246" t="str">
        <f t="shared" si="122"/>
        <v/>
      </c>
      <c r="H105" s="281" t="str">
        <f t="shared" si="123"/>
        <v/>
      </c>
      <c r="I105" s="265" t="str">
        <f t="shared" si="124"/>
        <v/>
      </c>
      <c r="J105" s="247" t="str">
        <f t="shared" si="125"/>
        <v/>
      </c>
      <c r="K105" s="239"/>
      <c r="L105" s="240">
        <f t="shared" si="126"/>
        <v>0</v>
      </c>
      <c r="M105" s="241">
        <f t="shared" si="94"/>
        <v>0.03</v>
      </c>
      <c r="N105" s="242">
        <f t="shared" si="127"/>
        <v>0</v>
      </c>
      <c r="O105" s="242">
        <f t="shared" si="128"/>
        <v>0</v>
      </c>
      <c r="P105" s="243">
        <f t="shared" si="129"/>
        <v>0</v>
      </c>
      <c r="Q105" s="243">
        <f t="shared" si="130"/>
        <v>0</v>
      </c>
      <c r="S105" s="225">
        <f t="shared" si="131"/>
        <v>0</v>
      </c>
      <c r="T105" s="226">
        <f t="shared" si="132"/>
        <v>0</v>
      </c>
      <c r="V105" s="123"/>
      <c r="W105" s="123"/>
      <c r="X105" s="123"/>
      <c r="Y105" s="123"/>
      <c r="AA105" s="190" t="e">
        <f t="shared" si="133"/>
        <v>#VALUE!</v>
      </c>
      <c r="AB105" s="190" t="e">
        <f t="shared" si="134"/>
        <v>#VALUE!</v>
      </c>
      <c r="AC105" s="191" t="e">
        <f t="shared" ca="1" si="135"/>
        <v>#VALUE!</v>
      </c>
      <c r="AD105" s="192">
        <f t="shared" ca="1" si="95"/>
        <v>44387</v>
      </c>
      <c r="AE105" s="191" t="e">
        <f t="shared" ca="1" si="136"/>
        <v>#VALUE!</v>
      </c>
      <c r="AF105" s="190" t="e">
        <f t="shared" si="137"/>
        <v>#VALUE!</v>
      </c>
      <c r="AG105" s="190" t="e">
        <f t="shared" si="138"/>
        <v>#VALUE!</v>
      </c>
      <c r="AH105" s="190" t="e">
        <f t="shared" si="139"/>
        <v>#VALUE!</v>
      </c>
      <c r="AI105" s="190" t="e">
        <f t="shared" si="140"/>
        <v>#VALUE!</v>
      </c>
      <c r="AJ105" s="190" t="e">
        <f t="shared" si="141"/>
        <v>#VALUE!</v>
      </c>
      <c r="AK105" s="190" t="e">
        <f t="shared" si="142"/>
        <v>#VALUE!</v>
      </c>
      <c r="AL105" s="190">
        <f t="shared" si="143"/>
        <v>0</v>
      </c>
    </row>
    <row r="106" spans="1:38" ht="23.25" customHeight="1" x14ac:dyDescent="0.15">
      <c r="A106" s="260">
        <f t="shared" si="120"/>
        <v>99</v>
      </c>
      <c r="B106" s="282" t="str">
        <f t="shared" si="93"/>
        <v>A팀</v>
      </c>
      <c r="C106" s="232"/>
      <c r="D106" s="233"/>
      <c r="E106" s="248" t="str">
        <f t="shared" si="121"/>
        <v/>
      </c>
      <c r="F106" s="248"/>
      <c r="G106" s="246" t="str">
        <f t="shared" si="122"/>
        <v/>
      </c>
      <c r="H106" s="281" t="str">
        <f t="shared" si="123"/>
        <v/>
      </c>
      <c r="I106" s="265" t="str">
        <f t="shared" si="124"/>
        <v/>
      </c>
      <c r="J106" s="247" t="str">
        <f t="shared" si="125"/>
        <v/>
      </c>
      <c r="K106" s="239"/>
      <c r="L106" s="240">
        <f t="shared" si="126"/>
        <v>0</v>
      </c>
      <c r="M106" s="241">
        <f t="shared" si="94"/>
        <v>0.03</v>
      </c>
      <c r="N106" s="242">
        <f t="shared" si="127"/>
        <v>0</v>
      </c>
      <c r="O106" s="242">
        <f t="shared" si="128"/>
        <v>0</v>
      </c>
      <c r="P106" s="243">
        <f t="shared" si="129"/>
        <v>0</v>
      </c>
      <c r="Q106" s="243">
        <f t="shared" si="130"/>
        <v>0</v>
      </c>
      <c r="S106" s="225">
        <f t="shared" si="131"/>
        <v>0</v>
      </c>
      <c r="T106" s="226">
        <f t="shared" si="132"/>
        <v>0</v>
      </c>
      <c r="V106" s="123"/>
      <c r="W106" s="123"/>
      <c r="X106" s="123"/>
      <c r="Y106" s="123"/>
      <c r="AA106" s="190" t="e">
        <f t="shared" si="133"/>
        <v>#VALUE!</v>
      </c>
      <c r="AB106" s="190" t="e">
        <f t="shared" si="134"/>
        <v>#VALUE!</v>
      </c>
      <c r="AC106" s="191" t="e">
        <f t="shared" ca="1" si="135"/>
        <v>#VALUE!</v>
      </c>
      <c r="AD106" s="192">
        <f t="shared" ca="1" si="95"/>
        <v>44387</v>
      </c>
      <c r="AE106" s="191" t="e">
        <f t="shared" ca="1" si="136"/>
        <v>#VALUE!</v>
      </c>
      <c r="AF106" s="190" t="e">
        <f t="shared" si="137"/>
        <v>#VALUE!</v>
      </c>
      <c r="AG106" s="190" t="e">
        <f t="shared" si="138"/>
        <v>#VALUE!</v>
      </c>
      <c r="AH106" s="190" t="e">
        <f t="shared" si="139"/>
        <v>#VALUE!</v>
      </c>
      <c r="AI106" s="190" t="e">
        <f t="shared" si="140"/>
        <v>#VALUE!</v>
      </c>
      <c r="AJ106" s="190" t="e">
        <f t="shared" si="141"/>
        <v>#VALUE!</v>
      </c>
      <c r="AK106" s="190" t="e">
        <f t="shared" si="142"/>
        <v>#VALUE!</v>
      </c>
      <c r="AL106" s="190">
        <f t="shared" si="143"/>
        <v>0</v>
      </c>
    </row>
    <row r="107" spans="1:38" ht="23.25" customHeight="1" x14ac:dyDescent="0.15">
      <c r="A107" s="260">
        <f t="shared" si="120"/>
        <v>100</v>
      </c>
      <c r="B107" s="282" t="str">
        <f t="shared" si="93"/>
        <v>A팀</v>
      </c>
      <c r="C107" s="232"/>
      <c r="D107" s="233"/>
      <c r="E107" s="248" t="str">
        <f t="shared" si="121"/>
        <v/>
      </c>
      <c r="F107" s="248"/>
      <c r="G107" s="246" t="str">
        <f t="shared" si="122"/>
        <v/>
      </c>
      <c r="H107" s="281" t="str">
        <f t="shared" si="123"/>
        <v/>
      </c>
      <c r="I107" s="265" t="str">
        <f t="shared" si="124"/>
        <v/>
      </c>
      <c r="J107" s="247" t="str">
        <f t="shared" si="125"/>
        <v/>
      </c>
      <c r="K107" s="239"/>
      <c r="L107" s="240">
        <f t="shared" si="126"/>
        <v>0</v>
      </c>
      <c r="M107" s="241">
        <f t="shared" si="94"/>
        <v>0.03</v>
      </c>
      <c r="N107" s="242">
        <f t="shared" si="127"/>
        <v>0</v>
      </c>
      <c r="O107" s="242">
        <f t="shared" si="128"/>
        <v>0</v>
      </c>
      <c r="P107" s="243">
        <f t="shared" si="129"/>
        <v>0</v>
      </c>
      <c r="Q107" s="243">
        <f t="shared" si="130"/>
        <v>0</v>
      </c>
      <c r="S107" s="225">
        <f t="shared" si="131"/>
        <v>0</v>
      </c>
      <c r="T107" s="226">
        <f t="shared" si="132"/>
        <v>0</v>
      </c>
      <c r="V107" s="123"/>
      <c r="W107" s="123"/>
      <c r="X107" s="123"/>
      <c r="Y107" s="123"/>
      <c r="AA107" s="190" t="e">
        <f t="shared" si="133"/>
        <v>#VALUE!</v>
      </c>
      <c r="AB107" s="190" t="e">
        <f t="shared" si="134"/>
        <v>#VALUE!</v>
      </c>
      <c r="AC107" s="191" t="e">
        <f t="shared" ca="1" si="135"/>
        <v>#VALUE!</v>
      </c>
      <c r="AD107" s="192">
        <f t="shared" ca="1" si="95"/>
        <v>44387</v>
      </c>
      <c r="AE107" s="191" t="e">
        <f t="shared" ca="1" si="136"/>
        <v>#VALUE!</v>
      </c>
      <c r="AF107" s="190" t="e">
        <f t="shared" si="137"/>
        <v>#VALUE!</v>
      </c>
      <c r="AG107" s="190" t="e">
        <f t="shared" si="138"/>
        <v>#VALUE!</v>
      </c>
      <c r="AH107" s="190" t="e">
        <f t="shared" si="139"/>
        <v>#VALUE!</v>
      </c>
      <c r="AI107" s="190" t="e">
        <f t="shared" si="140"/>
        <v>#VALUE!</v>
      </c>
      <c r="AJ107" s="190" t="e">
        <f t="shared" si="141"/>
        <v>#VALUE!</v>
      </c>
      <c r="AK107" s="190" t="e">
        <f t="shared" si="142"/>
        <v>#VALUE!</v>
      </c>
      <c r="AL107" s="190">
        <f t="shared" si="143"/>
        <v>0</v>
      </c>
    </row>
    <row r="108" spans="1:38" ht="23.25" customHeight="1" x14ac:dyDescent="0.15">
      <c r="A108" s="344" t="s">
        <v>599</v>
      </c>
      <c r="B108" s="344"/>
      <c r="C108" s="344"/>
      <c r="D108" s="250">
        <f>COUNT(K8:K27)</f>
        <v>0</v>
      </c>
      <c r="E108" s="344" t="s">
        <v>600</v>
      </c>
      <c r="F108" s="344"/>
      <c r="G108" s="344"/>
      <c r="H108" s="344"/>
      <c r="I108" s="344"/>
      <c r="J108" s="249"/>
      <c r="K108" s="244">
        <f>SUM(K8:K27)</f>
        <v>0</v>
      </c>
      <c r="L108" s="244">
        <f>SUM(L8:L27)</f>
        <v>0</v>
      </c>
      <c r="M108" s="251"/>
      <c r="N108" s="244">
        <f>SUM(N8:N27)</f>
        <v>0</v>
      </c>
      <c r="O108" s="244">
        <f t="shared" ref="O108:Q108" si="144">SUM(O8:O27)</f>
        <v>0</v>
      </c>
      <c r="P108" s="244">
        <f t="shared" si="144"/>
        <v>0</v>
      </c>
      <c r="Q108" s="244">
        <f t="shared" si="144"/>
        <v>0</v>
      </c>
    </row>
    <row r="109" spans="1:38" x14ac:dyDescent="0.15">
      <c r="L109" s="237" t="s">
        <v>630</v>
      </c>
    </row>
    <row r="110" spans="1:38" x14ac:dyDescent="0.15">
      <c r="K110" s="230" t="s">
        <v>631</v>
      </c>
      <c r="L110" s="252">
        <f>L108-K108</f>
        <v>0</v>
      </c>
    </row>
  </sheetData>
  <mergeCells count="28">
    <mergeCell ref="Q6:Q7"/>
    <mergeCell ref="S6:S7"/>
    <mergeCell ref="T6:T7"/>
    <mergeCell ref="X6:X7"/>
    <mergeCell ref="Y6:Y7"/>
    <mergeCell ref="A108:C108"/>
    <mergeCell ref="E108:I108"/>
    <mergeCell ref="J6:J7"/>
    <mergeCell ref="K6:K7"/>
    <mergeCell ref="L6:L7"/>
    <mergeCell ref="B6:B7"/>
    <mergeCell ref="N6:N7"/>
    <mergeCell ref="O6:O7"/>
    <mergeCell ref="P6:P7"/>
    <mergeCell ref="A6:A7"/>
    <mergeCell ref="C6:C7"/>
    <mergeCell ref="D6:D7"/>
    <mergeCell ref="E6:G6"/>
    <mergeCell ref="H6:H7"/>
    <mergeCell ref="I6:I7"/>
    <mergeCell ref="A4:C4"/>
    <mergeCell ref="G4:M4"/>
    <mergeCell ref="A1:K1"/>
    <mergeCell ref="P2:Q2"/>
    <mergeCell ref="A3:C3"/>
    <mergeCell ref="G3:H3"/>
    <mergeCell ref="J3:K3"/>
    <mergeCell ref="N4:O4"/>
  </mergeCells>
  <phoneticPr fontId="2" type="noConversion"/>
  <conditionalFormatting sqref="AL8:AL27">
    <cfRule type="cellIs" dxfId="509" priority="41" operator="equal">
      <formula>13</formula>
    </cfRule>
    <cfRule type="cellIs" dxfId="508" priority="42" operator="equal">
      <formula>"고용허가체크"</formula>
    </cfRule>
  </conditionalFormatting>
  <conditionalFormatting sqref="AJ8:AJ27">
    <cfRule type="cellIs" dxfId="507" priority="40" operator="greaterThan">
      <formula>0</formula>
    </cfRule>
  </conditionalFormatting>
  <conditionalFormatting sqref="AK8:AK27 AB8:AB27">
    <cfRule type="cellIs" dxfId="506" priority="39" operator="equal">
      <formula>"주민오류"</formula>
    </cfRule>
  </conditionalFormatting>
  <conditionalFormatting sqref="AH8:AH27">
    <cfRule type="cellIs" dxfId="505" priority="38" operator="equal">
      <formula>"외국인"</formula>
    </cfRule>
  </conditionalFormatting>
  <conditionalFormatting sqref="AI8:AI27">
    <cfRule type="cellIs" dxfId="504" priority="37" operator="equal">
      <formula>"고용허가체크"</formula>
    </cfRule>
  </conditionalFormatting>
  <conditionalFormatting sqref="Q3">
    <cfRule type="cellIs" dxfId="503" priority="35" operator="equal">
      <formula>"사업자오류"</formula>
    </cfRule>
    <cfRule type="cellIs" dxfId="502" priority="36" operator="equal">
      <formula>"OK"</formula>
    </cfRule>
  </conditionalFormatting>
  <conditionalFormatting sqref="D9">
    <cfRule type="expression" priority="34">
      <formula>"COUNT(13)"</formula>
    </cfRule>
  </conditionalFormatting>
  <conditionalFormatting sqref="AL28:AL47">
    <cfRule type="cellIs" dxfId="501" priority="32" operator="equal">
      <formula>13</formula>
    </cfRule>
    <cfRule type="cellIs" dxfId="500" priority="33" operator="equal">
      <formula>"고용허가체크"</formula>
    </cfRule>
  </conditionalFormatting>
  <conditionalFormatting sqref="AJ28:AJ47">
    <cfRule type="cellIs" dxfId="499" priority="31" operator="greaterThan">
      <formula>0</formula>
    </cfRule>
  </conditionalFormatting>
  <conditionalFormatting sqref="AK28:AK47 AB28:AB47">
    <cfRule type="cellIs" dxfId="498" priority="30" operator="equal">
      <formula>"주민오류"</formula>
    </cfRule>
  </conditionalFormatting>
  <conditionalFormatting sqref="AH28:AH47">
    <cfRule type="cellIs" dxfId="497" priority="29" operator="equal">
      <formula>"외국인"</formula>
    </cfRule>
  </conditionalFormatting>
  <conditionalFormatting sqref="AI28:AI47">
    <cfRule type="cellIs" dxfId="496" priority="28" operator="equal">
      <formula>"고용허가체크"</formula>
    </cfRule>
  </conditionalFormatting>
  <conditionalFormatting sqref="D29">
    <cfRule type="expression" priority="27">
      <formula>"COUNT(13)"</formula>
    </cfRule>
  </conditionalFormatting>
  <conditionalFormatting sqref="AL48:AL67">
    <cfRule type="cellIs" dxfId="495" priority="25" operator="equal">
      <formula>13</formula>
    </cfRule>
    <cfRule type="cellIs" dxfId="494" priority="26" operator="equal">
      <formula>"고용허가체크"</formula>
    </cfRule>
  </conditionalFormatting>
  <conditionalFormatting sqref="AJ48:AJ67">
    <cfRule type="cellIs" dxfId="493" priority="24" operator="greaterThan">
      <formula>0</formula>
    </cfRule>
  </conditionalFormatting>
  <conditionalFormatting sqref="AK48:AK67 AB48:AB67">
    <cfRule type="cellIs" dxfId="492" priority="23" operator="equal">
      <formula>"주민오류"</formula>
    </cfRule>
  </conditionalFormatting>
  <conditionalFormatting sqref="AH48:AH67">
    <cfRule type="cellIs" dxfId="491" priority="22" operator="equal">
      <formula>"외국인"</formula>
    </cfRule>
  </conditionalFormatting>
  <conditionalFormatting sqref="AI48:AI67">
    <cfRule type="cellIs" dxfId="490" priority="21" operator="equal">
      <formula>"고용허가체크"</formula>
    </cfRule>
  </conditionalFormatting>
  <conditionalFormatting sqref="D49">
    <cfRule type="expression" priority="20">
      <formula>"COUNT(13)"</formula>
    </cfRule>
  </conditionalFormatting>
  <conditionalFormatting sqref="AL68:AL87">
    <cfRule type="cellIs" dxfId="489" priority="18" operator="equal">
      <formula>13</formula>
    </cfRule>
    <cfRule type="cellIs" dxfId="488" priority="19" operator="equal">
      <formula>"고용허가체크"</formula>
    </cfRule>
  </conditionalFormatting>
  <conditionalFormatting sqref="AJ68:AJ87">
    <cfRule type="cellIs" dxfId="487" priority="17" operator="greaterThan">
      <formula>0</formula>
    </cfRule>
  </conditionalFormatting>
  <conditionalFormatting sqref="AK68:AK87 AB68:AB87">
    <cfRule type="cellIs" dxfId="486" priority="16" operator="equal">
      <formula>"주민오류"</formula>
    </cfRule>
  </conditionalFormatting>
  <conditionalFormatting sqref="AH68:AH87">
    <cfRule type="cellIs" dxfId="485" priority="15" operator="equal">
      <formula>"외국인"</formula>
    </cfRule>
  </conditionalFormatting>
  <conditionalFormatting sqref="AI68:AI87">
    <cfRule type="cellIs" dxfId="484" priority="14" operator="equal">
      <formula>"고용허가체크"</formula>
    </cfRule>
  </conditionalFormatting>
  <conditionalFormatting sqref="D69">
    <cfRule type="expression" priority="13">
      <formula>"COUNT(13)"</formula>
    </cfRule>
  </conditionalFormatting>
  <conditionalFormatting sqref="AL88:AL101">
    <cfRule type="cellIs" dxfId="483" priority="11" operator="equal">
      <formula>13</formula>
    </cfRule>
    <cfRule type="cellIs" dxfId="482" priority="12" operator="equal">
      <formula>"고용허가체크"</formula>
    </cfRule>
  </conditionalFormatting>
  <conditionalFormatting sqref="AJ88:AJ101">
    <cfRule type="cellIs" dxfId="481" priority="10" operator="greaterThan">
      <formula>0</formula>
    </cfRule>
  </conditionalFormatting>
  <conditionalFormatting sqref="AK88:AK101 AB88:AB101">
    <cfRule type="cellIs" dxfId="480" priority="9" operator="equal">
      <formula>"주민오류"</formula>
    </cfRule>
  </conditionalFormatting>
  <conditionalFormatting sqref="AH88:AH101">
    <cfRule type="cellIs" dxfId="479" priority="8" operator="equal">
      <formula>"외국인"</formula>
    </cfRule>
  </conditionalFormatting>
  <conditionalFormatting sqref="AI88:AI101">
    <cfRule type="cellIs" dxfId="478" priority="7" operator="equal">
      <formula>"고용허가체크"</formula>
    </cfRule>
  </conditionalFormatting>
  <conditionalFormatting sqref="AL102:AL107">
    <cfRule type="cellIs" dxfId="477" priority="5" operator="equal">
      <formula>13</formula>
    </cfRule>
    <cfRule type="cellIs" dxfId="476" priority="6" operator="equal">
      <formula>"고용허가체크"</formula>
    </cfRule>
  </conditionalFormatting>
  <conditionalFormatting sqref="AJ102:AJ107">
    <cfRule type="cellIs" dxfId="475" priority="4" operator="greaterThan">
      <formula>0</formula>
    </cfRule>
  </conditionalFormatting>
  <conditionalFormatting sqref="AK102:AK107 AB102:AB107">
    <cfRule type="cellIs" dxfId="474" priority="3" operator="equal">
      <formula>"주민오류"</formula>
    </cfRule>
  </conditionalFormatting>
  <conditionalFormatting sqref="AH102:AH107">
    <cfRule type="cellIs" dxfId="473" priority="2" operator="equal">
      <formula>"외국인"</formula>
    </cfRule>
  </conditionalFormatting>
  <conditionalFormatting sqref="AI102:AI107">
    <cfRule type="cellIs" dxfId="472"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27650"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27651"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27652"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27653"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27654"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27655"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27656"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27657"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27670" r:id="rId13" name="Drop Down 22">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A742-EF2E-4F7D-B036-45118B50737F}">
  <dimension ref="A1:AL110"/>
  <sheetViews>
    <sheetView showGridLines="0" workbookViewId="0">
      <pane ySplit="7" topLeftCell="A8" activePane="bottomLeft" state="frozen"/>
      <selection pane="bottomLeft" activeCell="N5" sqref="N5"/>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55" t="s">
        <v>596</v>
      </c>
      <c r="F3" s="254"/>
      <c r="G3" s="368" t="str">
        <f>기본입력사항!$D$3</f>
        <v>주황규</v>
      </c>
      <c r="H3" s="368"/>
      <c r="I3" s="255" t="s">
        <v>638</v>
      </c>
      <c r="J3" s="356">
        <v>44228</v>
      </c>
      <c r="K3" s="356"/>
      <c r="N3" s="266">
        <v>1</v>
      </c>
      <c r="P3" s="230">
        <f>IF(10-MOD(MID(D4,1,1)*1+MID(D4,2,1)*3+MID(D4,3,1)*7+MID(D4,4,1)*1+MID(D4,5,1)*3+MID(D4,6,1)*7+MID(D4,7,1)*1+MID(D4,8,1)*3+INT((MID(D4,9,1)*5)/10)+MOD(MID(D4,9,1)*5,10),10)=10,0,10-MOD(MID(D4,1,1)*1+MID(D4,2,1)*3+MID(D4,3,1)*7+MID(D4,4,1)*1+MID(D4,5,1)*3+MID(D4,6,1)*7+MID(D4,7,1)*1+MID(D4,8,1)*3+INT((MID(D4,9,1)*5)/10)+MOD(MID(D4,9,1)*5,10),10))</f>
        <v>7</v>
      </c>
      <c r="Q3" s="257"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58" t="s">
        <v>601</v>
      </c>
      <c r="W6" s="258"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1</v>
      </c>
      <c r="H7" s="371"/>
      <c r="I7" s="371"/>
      <c r="J7" s="371"/>
      <c r="K7" s="370"/>
      <c r="L7" s="370"/>
      <c r="M7" s="279">
        <v>0.03</v>
      </c>
      <c r="N7" s="370"/>
      <c r="O7" s="370"/>
      <c r="P7" s="370"/>
      <c r="Q7" s="370"/>
      <c r="S7" s="340"/>
      <c r="T7" s="343"/>
      <c r="V7" s="259" t="s">
        <v>603</v>
      </c>
      <c r="W7" s="259"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44228</v>
      </c>
      <c r="I8" s="271">
        <f>IF(H8="","",CHOOSE($R$3,EOMONTH($H$8,0),EOMONTH($H$8,0)+5,EOMONTH($H$8,0)+10,EOMONTH($H$8,0)+15,EOMONTH($H$8,0)+20))</f>
        <v>44255</v>
      </c>
      <c r="J8" s="272" t="str">
        <f>TEXT(I8,"aaa")</f>
        <v>일</v>
      </c>
      <c r="K8" s="273"/>
      <c r="L8" s="274">
        <f t="shared" ref="L8:L71" si="0">IF(OR($N$3=1,K8&lt;=33330),K8,TRUNC(K8/96.7%,-1))</f>
        <v>0</v>
      </c>
      <c r="M8" s="275">
        <f>$M$7</f>
        <v>0.03</v>
      </c>
      <c r="N8" s="276">
        <f>IF(L8&gt;33330,TRUNC(L8*$M$7,-1),0)</f>
        <v>0</v>
      </c>
      <c r="O8" s="276">
        <f>TRUNC(N8*10%,-1)</f>
        <v>0</v>
      </c>
      <c r="P8" s="277">
        <f>SUM(N8:O8)</f>
        <v>0</v>
      </c>
      <c r="Q8" s="277">
        <f>L8-P8</f>
        <v>0</v>
      </c>
      <c r="S8" s="225">
        <f t="shared" ref="S8:S71" si="1">IF($N$3=2,L8-(Q8-K8),0)</f>
        <v>0</v>
      </c>
      <c r="T8" s="226">
        <f t="shared" ref="T8:T71"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60">
        <f>A8+1</f>
        <v>2</v>
      </c>
      <c r="B9" s="282" t="str">
        <f t="shared" ref="B9:B72" si="3">$N$4</f>
        <v>A팀</v>
      </c>
      <c r="C9" s="232"/>
      <c r="D9" s="233"/>
      <c r="E9" s="248" t="str">
        <f>IF(C9="","",$E$8)</f>
        <v/>
      </c>
      <c r="F9" s="248"/>
      <c r="G9" s="246" t="str">
        <f t="shared" ref="G9:G72" si="4">IF(E9="","",VLOOKUP(E9,종목,2))</f>
        <v/>
      </c>
      <c r="H9" s="281" t="str">
        <f>IF(C9="","",$H$8)</f>
        <v/>
      </c>
      <c r="I9" s="265" t="str">
        <f>IF(C9="","",$I$8)</f>
        <v/>
      </c>
      <c r="J9" s="247" t="str">
        <f t="shared" ref="J9:J72"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si="4"/>
        <v/>
      </c>
      <c r="H28" s="281"/>
      <c r="I28" s="265"/>
      <c r="J28" s="247" t="str">
        <f t="shared" si="5"/>
        <v>토</v>
      </c>
      <c r="K28" s="239"/>
      <c r="L28" s="240">
        <f t="shared" si="0"/>
        <v>0</v>
      </c>
      <c r="M28" s="241">
        <f>$M$7</f>
        <v>0.03</v>
      </c>
      <c r="N28" s="242">
        <f>IF(L28&gt;33330,TRUNC(L28*$M$7,-1),0)</f>
        <v>0</v>
      </c>
      <c r="O28" s="242">
        <f>TRUNC(N28*10%,-1)</f>
        <v>0</v>
      </c>
      <c r="P28" s="243">
        <f>SUM(N28:O28)</f>
        <v>0</v>
      </c>
      <c r="Q28" s="243">
        <f>L28-P28</f>
        <v>0</v>
      </c>
      <c r="S28" s="225">
        <f t="shared" si="1"/>
        <v>0</v>
      </c>
      <c r="T28" s="226">
        <f t="shared" si="2"/>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4"/>
        <v/>
      </c>
      <c r="H29" s="281" t="str">
        <f>IF(C29="","",$H$8)</f>
        <v/>
      </c>
      <c r="I29" s="265" t="str">
        <f>IF(C29="","",$I$8)</f>
        <v/>
      </c>
      <c r="J29" s="247" t="str">
        <f t="shared" si="5"/>
        <v/>
      </c>
      <c r="K29" s="239"/>
      <c r="L29" s="240">
        <f t="shared" si="0"/>
        <v>0</v>
      </c>
      <c r="M29" s="241">
        <f t="shared" si="6"/>
        <v>0.03</v>
      </c>
      <c r="N29" s="242">
        <f t="shared" ref="N29:N47" si="27">IF(L29&gt;33330,TRUNC(L29*$M$7,-1),0)</f>
        <v>0</v>
      </c>
      <c r="O29" s="242">
        <f t="shared" ref="O29:O47" si="28">TRUNC(N29*10%,-1)</f>
        <v>0</v>
      </c>
      <c r="P29" s="243">
        <f t="shared" ref="P29:P47" si="29">SUM(N29:O29)</f>
        <v>0</v>
      </c>
      <c r="Q29" s="243">
        <f t="shared" ref="Q29:Q47" si="30">L29-P29</f>
        <v>0</v>
      </c>
      <c r="S29" s="225">
        <f t="shared" si="1"/>
        <v>0</v>
      </c>
      <c r="T29" s="226">
        <f t="shared" si="2"/>
        <v>0</v>
      </c>
      <c r="V29" s="123"/>
      <c r="W29" s="123"/>
      <c r="X29" s="123"/>
      <c r="Y29" s="123"/>
      <c r="AA29" s="190" t="e">
        <f t="shared" ref="AA29:AA47" si="31">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2">IF(INT(RIGHT(D29,1))=AA29,"OK","주민오류")</f>
        <v>#VALUE!</v>
      </c>
      <c r="AC29" s="191" t="e">
        <f t="shared" ref="AC29:AC47" ca="1" si="33">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4">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5">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36">CHOOSE(14-LEN(CLEAN(D29)),MID(D29,7,1),MID(D29,6,1),MID(D29,5,1),MID(D29,4,1))</f>
        <v>#VALUE!</v>
      </c>
      <c r="AH29" s="190" t="e">
        <f t="shared" ref="AH29:AH47" si="37">CHOOSE(AG29,"내국인","내국인","내국인","내국인","외국인","외국인","외국인","외국인")</f>
        <v>#VALUE!</v>
      </c>
      <c r="AI29" s="190" t="e">
        <f t="shared" ref="AI29:AI47" si="38">IF(AH29="외국인","고용허가체크","")</f>
        <v>#VALUE!</v>
      </c>
      <c r="AJ29" s="190" t="e">
        <f t="shared" ref="AJ29:AJ47" si="39">IF(LEN(CLEAN(D29))=12,MOD(MID(D29,7,1)*10+MID(D29,8,1),2),MOD(MID(D29,8,1)*10+MID(D29,9,1),2))</f>
        <v>#VALUE!</v>
      </c>
      <c r="AK29" s="190" t="e">
        <f t="shared" ref="AK29:AK47" si="40">IF(AJ29=0,"OK","")</f>
        <v>#VALUE!</v>
      </c>
      <c r="AL29" s="190">
        <f t="shared" ref="AL29:AL47" si="41">LEN(CLEAN(D29))</f>
        <v>0</v>
      </c>
    </row>
    <row r="30" spans="1:38" ht="23.25" customHeight="1" x14ac:dyDescent="0.15">
      <c r="A30" s="260">
        <f t="shared" ref="A30:A48" si="42">A29+1</f>
        <v>23</v>
      </c>
      <c r="B30" s="282" t="str">
        <f t="shared" si="3"/>
        <v>A팀</v>
      </c>
      <c r="C30" s="232"/>
      <c r="D30" s="233"/>
      <c r="E30" s="248" t="str">
        <f t="shared" ref="E30:E47" si="43">IF(C30="","",$E$8)</f>
        <v/>
      </c>
      <c r="F30" s="248"/>
      <c r="G30" s="246" t="str">
        <f t="shared" si="4"/>
        <v/>
      </c>
      <c r="H30" s="281" t="str">
        <f t="shared" ref="H30:H47" si="44">IF(C30="","",$H$8)</f>
        <v/>
      </c>
      <c r="I30" s="265" t="str">
        <f t="shared" ref="I30:I47" si="45">IF(C30="","",$I$8)</f>
        <v/>
      </c>
      <c r="J30" s="247" t="str">
        <f t="shared" si="5"/>
        <v/>
      </c>
      <c r="K30" s="239"/>
      <c r="L30" s="240">
        <f t="shared" si="0"/>
        <v>0</v>
      </c>
      <c r="M30" s="241">
        <f t="shared" si="6"/>
        <v>0.03</v>
      </c>
      <c r="N30" s="242">
        <f t="shared" si="27"/>
        <v>0</v>
      </c>
      <c r="O30" s="242">
        <f t="shared" si="28"/>
        <v>0</v>
      </c>
      <c r="P30" s="243">
        <f t="shared" si="29"/>
        <v>0</v>
      </c>
      <c r="Q30" s="243">
        <f t="shared" si="30"/>
        <v>0</v>
      </c>
      <c r="S30" s="225">
        <f t="shared" si="1"/>
        <v>0</v>
      </c>
      <c r="T30" s="226">
        <f t="shared" si="2"/>
        <v>0</v>
      </c>
      <c r="V30" s="123"/>
      <c r="W30" s="123"/>
      <c r="X30" s="123"/>
      <c r="Y30" s="123"/>
      <c r="AA30" s="190" t="e">
        <f t="shared" si="31"/>
        <v>#VALUE!</v>
      </c>
      <c r="AB30" s="190" t="e">
        <f t="shared" si="32"/>
        <v>#VALUE!</v>
      </c>
      <c r="AC30" s="191" t="e">
        <f t="shared" ca="1" si="33"/>
        <v>#VALUE!</v>
      </c>
      <c r="AD30" s="192">
        <f t="shared" ca="1" si="14"/>
        <v>44387</v>
      </c>
      <c r="AE30" s="191" t="e">
        <f t="shared" ca="1" si="34"/>
        <v>#VALUE!</v>
      </c>
      <c r="AF30" s="190" t="e">
        <f t="shared" si="35"/>
        <v>#VALUE!</v>
      </c>
      <c r="AG30" s="190" t="e">
        <f t="shared" si="36"/>
        <v>#VALUE!</v>
      </c>
      <c r="AH30" s="190" t="e">
        <f t="shared" si="37"/>
        <v>#VALUE!</v>
      </c>
      <c r="AI30" s="190" t="e">
        <f t="shared" si="38"/>
        <v>#VALUE!</v>
      </c>
      <c r="AJ30" s="190" t="e">
        <f t="shared" si="39"/>
        <v>#VALUE!</v>
      </c>
      <c r="AK30" s="190" t="e">
        <f t="shared" si="40"/>
        <v>#VALUE!</v>
      </c>
      <c r="AL30" s="190">
        <f t="shared" si="41"/>
        <v>0</v>
      </c>
    </row>
    <row r="31" spans="1:38" ht="23.25" customHeight="1" x14ac:dyDescent="0.15">
      <c r="A31" s="260">
        <f t="shared" si="42"/>
        <v>24</v>
      </c>
      <c r="B31" s="282" t="str">
        <f t="shared" si="3"/>
        <v>A팀</v>
      </c>
      <c r="C31" s="232"/>
      <c r="D31" s="233"/>
      <c r="E31" s="248" t="str">
        <f t="shared" si="43"/>
        <v/>
      </c>
      <c r="F31" s="248"/>
      <c r="G31" s="246" t="str">
        <f t="shared" si="4"/>
        <v/>
      </c>
      <c r="H31" s="281" t="str">
        <f t="shared" si="44"/>
        <v/>
      </c>
      <c r="I31" s="265" t="str">
        <f t="shared" si="45"/>
        <v/>
      </c>
      <c r="J31" s="247" t="str">
        <f t="shared" si="5"/>
        <v/>
      </c>
      <c r="K31" s="239"/>
      <c r="L31" s="240">
        <f t="shared" si="0"/>
        <v>0</v>
      </c>
      <c r="M31" s="241">
        <f t="shared" si="6"/>
        <v>0.03</v>
      </c>
      <c r="N31" s="242">
        <f t="shared" si="27"/>
        <v>0</v>
      </c>
      <c r="O31" s="242">
        <f t="shared" si="28"/>
        <v>0</v>
      </c>
      <c r="P31" s="243">
        <f t="shared" si="29"/>
        <v>0</v>
      </c>
      <c r="Q31" s="243">
        <f t="shared" si="30"/>
        <v>0</v>
      </c>
      <c r="S31" s="225">
        <f t="shared" si="1"/>
        <v>0</v>
      </c>
      <c r="T31" s="226">
        <f t="shared" si="2"/>
        <v>0</v>
      </c>
      <c r="V31" s="123"/>
      <c r="W31" s="123"/>
      <c r="X31" s="123"/>
      <c r="Y31" s="123"/>
      <c r="AA31" s="190" t="e">
        <f t="shared" si="31"/>
        <v>#VALUE!</v>
      </c>
      <c r="AB31" s="190" t="e">
        <f t="shared" si="32"/>
        <v>#VALUE!</v>
      </c>
      <c r="AC31" s="191" t="e">
        <f t="shared" ca="1" si="33"/>
        <v>#VALUE!</v>
      </c>
      <c r="AD31" s="192">
        <f t="shared" ca="1" si="14"/>
        <v>44387</v>
      </c>
      <c r="AE31" s="191" t="e">
        <f t="shared" ca="1" si="34"/>
        <v>#VALUE!</v>
      </c>
      <c r="AF31" s="190" t="e">
        <f t="shared" si="35"/>
        <v>#VALUE!</v>
      </c>
      <c r="AG31" s="190" t="e">
        <f t="shared" si="36"/>
        <v>#VALUE!</v>
      </c>
      <c r="AH31" s="190" t="e">
        <f t="shared" si="37"/>
        <v>#VALUE!</v>
      </c>
      <c r="AI31" s="190" t="e">
        <f t="shared" si="38"/>
        <v>#VALUE!</v>
      </c>
      <c r="AJ31" s="190" t="e">
        <f t="shared" si="39"/>
        <v>#VALUE!</v>
      </c>
      <c r="AK31" s="190" t="e">
        <f t="shared" si="40"/>
        <v>#VALUE!</v>
      </c>
      <c r="AL31" s="190">
        <f t="shared" si="41"/>
        <v>0</v>
      </c>
    </row>
    <row r="32" spans="1:38" ht="23.25" customHeight="1" x14ac:dyDescent="0.15">
      <c r="A32" s="260">
        <f t="shared" si="42"/>
        <v>25</v>
      </c>
      <c r="B32" s="282" t="str">
        <f t="shared" si="3"/>
        <v>A팀</v>
      </c>
      <c r="C32" s="232"/>
      <c r="D32" s="233"/>
      <c r="E32" s="248" t="str">
        <f t="shared" si="43"/>
        <v/>
      </c>
      <c r="F32" s="248"/>
      <c r="G32" s="246" t="str">
        <f t="shared" si="4"/>
        <v/>
      </c>
      <c r="H32" s="281" t="str">
        <f t="shared" si="44"/>
        <v/>
      </c>
      <c r="I32" s="265" t="str">
        <f t="shared" si="45"/>
        <v/>
      </c>
      <c r="J32" s="247" t="str">
        <f t="shared" si="5"/>
        <v/>
      </c>
      <c r="K32" s="239"/>
      <c r="L32" s="240">
        <f t="shared" si="0"/>
        <v>0</v>
      </c>
      <c r="M32" s="241">
        <f t="shared" si="6"/>
        <v>0.03</v>
      </c>
      <c r="N32" s="242">
        <f t="shared" si="27"/>
        <v>0</v>
      </c>
      <c r="O32" s="242">
        <f t="shared" si="28"/>
        <v>0</v>
      </c>
      <c r="P32" s="243">
        <f t="shared" si="29"/>
        <v>0</v>
      </c>
      <c r="Q32" s="243">
        <f t="shared" si="30"/>
        <v>0</v>
      </c>
      <c r="S32" s="225">
        <f t="shared" si="1"/>
        <v>0</v>
      </c>
      <c r="T32" s="226">
        <f t="shared" si="2"/>
        <v>0</v>
      </c>
      <c r="V32" s="123"/>
      <c r="W32" s="123"/>
      <c r="X32" s="123"/>
      <c r="Y32" s="123"/>
      <c r="AA32" s="190" t="e">
        <f t="shared" si="31"/>
        <v>#VALUE!</v>
      </c>
      <c r="AB32" s="190" t="e">
        <f t="shared" si="32"/>
        <v>#VALUE!</v>
      </c>
      <c r="AC32" s="191" t="e">
        <f t="shared" ca="1" si="33"/>
        <v>#VALUE!</v>
      </c>
      <c r="AD32" s="192">
        <f t="shared" ca="1" si="14"/>
        <v>44387</v>
      </c>
      <c r="AE32" s="191" t="e">
        <f t="shared" ca="1" si="34"/>
        <v>#VALUE!</v>
      </c>
      <c r="AF32" s="190" t="e">
        <f t="shared" si="35"/>
        <v>#VALUE!</v>
      </c>
      <c r="AG32" s="190" t="e">
        <f t="shared" si="36"/>
        <v>#VALUE!</v>
      </c>
      <c r="AH32" s="190" t="e">
        <f t="shared" si="37"/>
        <v>#VALUE!</v>
      </c>
      <c r="AI32" s="190" t="e">
        <f t="shared" si="38"/>
        <v>#VALUE!</v>
      </c>
      <c r="AJ32" s="190" t="e">
        <f t="shared" si="39"/>
        <v>#VALUE!</v>
      </c>
      <c r="AK32" s="190" t="e">
        <f t="shared" si="40"/>
        <v>#VALUE!</v>
      </c>
      <c r="AL32" s="190">
        <f t="shared" si="41"/>
        <v>0</v>
      </c>
    </row>
    <row r="33" spans="1:38" ht="23.25" customHeight="1" x14ac:dyDescent="0.15">
      <c r="A33" s="260">
        <f t="shared" si="42"/>
        <v>26</v>
      </c>
      <c r="B33" s="282" t="str">
        <f t="shared" si="3"/>
        <v>A팀</v>
      </c>
      <c r="C33" s="232"/>
      <c r="D33" s="233"/>
      <c r="E33" s="248" t="str">
        <f t="shared" si="43"/>
        <v/>
      </c>
      <c r="F33" s="248"/>
      <c r="G33" s="246" t="str">
        <f t="shared" si="4"/>
        <v/>
      </c>
      <c r="H33" s="281" t="str">
        <f t="shared" si="44"/>
        <v/>
      </c>
      <c r="I33" s="265" t="str">
        <f t="shared" si="45"/>
        <v/>
      </c>
      <c r="J33" s="247" t="str">
        <f t="shared" si="5"/>
        <v/>
      </c>
      <c r="K33" s="239"/>
      <c r="L33" s="240">
        <f t="shared" si="0"/>
        <v>0</v>
      </c>
      <c r="M33" s="241">
        <f t="shared" si="6"/>
        <v>0.03</v>
      </c>
      <c r="N33" s="242">
        <f t="shared" si="27"/>
        <v>0</v>
      </c>
      <c r="O33" s="242">
        <f t="shared" si="28"/>
        <v>0</v>
      </c>
      <c r="P33" s="243">
        <f t="shared" si="29"/>
        <v>0</v>
      </c>
      <c r="Q33" s="243">
        <f t="shared" si="30"/>
        <v>0</v>
      </c>
      <c r="S33" s="225">
        <f t="shared" si="1"/>
        <v>0</v>
      </c>
      <c r="T33" s="226">
        <f t="shared" si="2"/>
        <v>0</v>
      </c>
      <c r="V33" s="123"/>
      <c r="W33" s="123"/>
      <c r="X33" s="123"/>
      <c r="Y33" s="123"/>
      <c r="AA33" s="190" t="e">
        <f t="shared" si="31"/>
        <v>#VALUE!</v>
      </c>
      <c r="AB33" s="190" t="e">
        <f t="shared" si="32"/>
        <v>#VALUE!</v>
      </c>
      <c r="AC33" s="191" t="e">
        <f t="shared" ca="1" si="33"/>
        <v>#VALUE!</v>
      </c>
      <c r="AD33" s="192">
        <f t="shared" ca="1" si="14"/>
        <v>44387</v>
      </c>
      <c r="AE33" s="191" t="e">
        <f t="shared" ca="1" si="34"/>
        <v>#VALUE!</v>
      </c>
      <c r="AF33" s="190" t="e">
        <f t="shared" si="35"/>
        <v>#VALUE!</v>
      </c>
      <c r="AG33" s="190" t="e">
        <f t="shared" si="36"/>
        <v>#VALUE!</v>
      </c>
      <c r="AH33" s="190" t="e">
        <f t="shared" si="37"/>
        <v>#VALUE!</v>
      </c>
      <c r="AI33" s="190" t="e">
        <f t="shared" si="38"/>
        <v>#VALUE!</v>
      </c>
      <c r="AJ33" s="190" t="e">
        <f t="shared" si="39"/>
        <v>#VALUE!</v>
      </c>
      <c r="AK33" s="190" t="e">
        <f t="shared" si="40"/>
        <v>#VALUE!</v>
      </c>
      <c r="AL33" s="190">
        <f t="shared" si="41"/>
        <v>0</v>
      </c>
    </row>
    <row r="34" spans="1:38" ht="23.25" customHeight="1" x14ac:dyDescent="0.15">
      <c r="A34" s="260">
        <f t="shared" si="42"/>
        <v>27</v>
      </c>
      <c r="B34" s="282" t="str">
        <f t="shared" si="3"/>
        <v>A팀</v>
      </c>
      <c r="C34" s="232"/>
      <c r="D34" s="233"/>
      <c r="E34" s="248" t="str">
        <f t="shared" si="43"/>
        <v/>
      </c>
      <c r="F34" s="248"/>
      <c r="G34" s="246" t="str">
        <f t="shared" si="4"/>
        <v/>
      </c>
      <c r="H34" s="281" t="str">
        <f t="shared" si="44"/>
        <v/>
      </c>
      <c r="I34" s="265" t="str">
        <f t="shared" si="45"/>
        <v/>
      </c>
      <c r="J34" s="247" t="str">
        <f t="shared" si="5"/>
        <v/>
      </c>
      <c r="K34" s="239"/>
      <c r="L34" s="240">
        <f t="shared" si="0"/>
        <v>0</v>
      </c>
      <c r="M34" s="241">
        <f t="shared" si="6"/>
        <v>0.03</v>
      </c>
      <c r="N34" s="242">
        <f t="shared" si="27"/>
        <v>0</v>
      </c>
      <c r="O34" s="242">
        <f t="shared" si="28"/>
        <v>0</v>
      </c>
      <c r="P34" s="243">
        <f t="shared" si="29"/>
        <v>0</v>
      </c>
      <c r="Q34" s="243">
        <f t="shared" si="30"/>
        <v>0</v>
      </c>
      <c r="S34" s="225">
        <f t="shared" si="1"/>
        <v>0</v>
      </c>
      <c r="T34" s="226">
        <f t="shared" si="2"/>
        <v>0</v>
      </c>
      <c r="V34" s="123"/>
      <c r="W34" s="123"/>
      <c r="X34" s="123"/>
      <c r="Y34" s="123"/>
      <c r="AA34" s="190" t="e">
        <f t="shared" si="31"/>
        <v>#VALUE!</v>
      </c>
      <c r="AB34" s="190" t="e">
        <f t="shared" si="32"/>
        <v>#VALUE!</v>
      </c>
      <c r="AC34" s="191" t="e">
        <f t="shared" ca="1" si="33"/>
        <v>#VALUE!</v>
      </c>
      <c r="AD34" s="192">
        <f t="shared" ca="1" si="14"/>
        <v>44387</v>
      </c>
      <c r="AE34" s="191" t="e">
        <f t="shared" ca="1" si="34"/>
        <v>#VALUE!</v>
      </c>
      <c r="AF34" s="190" t="e">
        <f t="shared" si="35"/>
        <v>#VALUE!</v>
      </c>
      <c r="AG34" s="190" t="e">
        <f t="shared" si="36"/>
        <v>#VALUE!</v>
      </c>
      <c r="AH34" s="190" t="e">
        <f t="shared" si="37"/>
        <v>#VALUE!</v>
      </c>
      <c r="AI34" s="190" t="e">
        <f t="shared" si="38"/>
        <v>#VALUE!</v>
      </c>
      <c r="AJ34" s="190" t="e">
        <f t="shared" si="39"/>
        <v>#VALUE!</v>
      </c>
      <c r="AK34" s="190" t="e">
        <f t="shared" si="40"/>
        <v>#VALUE!</v>
      </c>
      <c r="AL34" s="190">
        <f t="shared" si="41"/>
        <v>0</v>
      </c>
    </row>
    <row r="35" spans="1:38" ht="23.25" customHeight="1" x14ac:dyDescent="0.15">
      <c r="A35" s="260">
        <f t="shared" si="42"/>
        <v>28</v>
      </c>
      <c r="B35" s="282" t="str">
        <f t="shared" si="3"/>
        <v>A팀</v>
      </c>
      <c r="C35" s="232"/>
      <c r="D35" s="233"/>
      <c r="E35" s="248" t="str">
        <f t="shared" si="43"/>
        <v/>
      </c>
      <c r="F35" s="248"/>
      <c r="G35" s="246" t="str">
        <f t="shared" si="4"/>
        <v/>
      </c>
      <c r="H35" s="281" t="str">
        <f t="shared" si="44"/>
        <v/>
      </c>
      <c r="I35" s="265" t="str">
        <f t="shared" si="45"/>
        <v/>
      </c>
      <c r="J35" s="247" t="str">
        <f t="shared" si="5"/>
        <v/>
      </c>
      <c r="K35" s="239"/>
      <c r="L35" s="240">
        <f t="shared" si="0"/>
        <v>0</v>
      </c>
      <c r="M35" s="241">
        <f t="shared" si="6"/>
        <v>0.03</v>
      </c>
      <c r="N35" s="242">
        <f t="shared" si="27"/>
        <v>0</v>
      </c>
      <c r="O35" s="242">
        <f t="shared" si="28"/>
        <v>0</v>
      </c>
      <c r="P35" s="243">
        <f t="shared" si="29"/>
        <v>0</v>
      </c>
      <c r="Q35" s="243">
        <f t="shared" si="30"/>
        <v>0</v>
      </c>
      <c r="S35" s="225">
        <f t="shared" si="1"/>
        <v>0</v>
      </c>
      <c r="T35" s="226">
        <f t="shared" si="2"/>
        <v>0</v>
      </c>
      <c r="V35" s="123"/>
      <c r="W35" s="123"/>
      <c r="X35" s="123"/>
      <c r="Y35" s="123"/>
      <c r="AA35" s="190" t="e">
        <f t="shared" si="31"/>
        <v>#VALUE!</v>
      </c>
      <c r="AB35" s="190" t="e">
        <f t="shared" si="32"/>
        <v>#VALUE!</v>
      </c>
      <c r="AC35" s="191" t="e">
        <f t="shared" ca="1" si="33"/>
        <v>#VALUE!</v>
      </c>
      <c r="AD35" s="192">
        <f t="shared" ca="1" si="14"/>
        <v>44387</v>
      </c>
      <c r="AE35" s="191" t="e">
        <f t="shared" ca="1" si="34"/>
        <v>#VALUE!</v>
      </c>
      <c r="AF35" s="190" t="e">
        <f t="shared" si="35"/>
        <v>#VALUE!</v>
      </c>
      <c r="AG35" s="190" t="e">
        <f t="shared" si="36"/>
        <v>#VALUE!</v>
      </c>
      <c r="AH35" s="190" t="e">
        <f t="shared" si="37"/>
        <v>#VALUE!</v>
      </c>
      <c r="AI35" s="190" t="e">
        <f t="shared" si="38"/>
        <v>#VALUE!</v>
      </c>
      <c r="AJ35" s="190" t="e">
        <f t="shared" si="39"/>
        <v>#VALUE!</v>
      </c>
      <c r="AK35" s="190" t="e">
        <f t="shared" si="40"/>
        <v>#VALUE!</v>
      </c>
      <c r="AL35" s="190">
        <f t="shared" si="41"/>
        <v>0</v>
      </c>
    </row>
    <row r="36" spans="1:38" ht="23.25" customHeight="1" x14ac:dyDescent="0.15">
      <c r="A36" s="260">
        <f t="shared" si="42"/>
        <v>29</v>
      </c>
      <c r="B36" s="282" t="str">
        <f t="shared" si="3"/>
        <v>A팀</v>
      </c>
      <c r="C36" s="232"/>
      <c r="D36" s="233"/>
      <c r="E36" s="248" t="str">
        <f t="shared" si="43"/>
        <v/>
      </c>
      <c r="F36" s="248"/>
      <c r="G36" s="246" t="str">
        <f t="shared" si="4"/>
        <v/>
      </c>
      <c r="H36" s="281" t="str">
        <f t="shared" si="44"/>
        <v/>
      </c>
      <c r="I36" s="265" t="str">
        <f t="shared" si="45"/>
        <v/>
      </c>
      <c r="J36" s="247" t="str">
        <f t="shared" si="5"/>
        <v/>
      </c>
      <c r="K36" s="239"/>
      <c r="L36" s="240">
        <f t="shared" si="0"/>
        <v>0</v>
      </c>
      <c r="M36" s="241">
        <f t="shared" si="6"/>
        <v>0.03</v>
      </c>
      <c r="N36" s="242">
        <f t="shared" si="27"/>
        <v>0</v>
      </c>
      <c r="O36" s="242">
        <f t="shared" si="28"/>
        <v>0</v>
      </c>
      <c r="P36" s="243">
        <f t="shared" si="29"/>
        <v>0</v>
      </c>
      <c r="Q36" s="243">
        <f t="shared" si="30"/>
        <v>0</v>
      </c>
      <c r="S36" s="225">
        <f t="shared" si="1"/>
        <v>0</v>
      </c>
      <c r="T36" s="226">
        <f t="shared" si="2"/>
        <v>0</v>
      </c>
      <c r="V36" s="123"/>
      <c r="W36" s="123"/>
      <c r="X36" s="123"/>
      <c r="Y36" s="123"/>
      <c r="AA36" s="190" t="e">
        <f t="shared" si="31"/>
        <v>#VALUE!</v>
      </c>
      <c r="AB36" s="190" t="e">
        <f t="shared" si="32"/>
        <v>#VALUE!</v>
      </c>
      <c r="AC36" s="191" t="e">
        <f t="shared" ca="1" si="33"/>
        <v>#VALUE!</v>
      </c>
      <c r="AD36" s="192">
        <f t="shared" ca="1" si="14"/>
        <v>44387</v>
      </c>
      <c r="AE36" s="191" t="e">
        <f t="shared" ca="1" si="34"/>
        <v>#VALUE!</v>
      </c>
      <c r="AF36" s="190" t="e">
        <f t="shared" si="35"/>
        <v>#VALUE!</v>
      </c>
      <c r="AG36" s="190" t="e">
        <f t="shared" si="36"/>
        <v>#VALUE!</v>
      </c>
      <c r="AH36" s="190" t="e">
        <f t="shared" si="37"/>
        <v>#VALUE!</v>
      </c>
      <c r="AI36" s="190" t="e">
        <f t="shared" si="38"/>
        <v>#VALUE!</v>
      </c>
      <c r="AJ36" s="190" t="e">
        <f t="shared" si="39"/>
        <v>#VALUE!</v>
      </c>
      <c r="AK36" s="190" t="e">
        <f t="shared" si="40"/>
        <v>#VALUE!</v>
      </c>
      <c r="AL36" s="190">
        <f t="shared" si="41"/>
        <v>0</v>
      </c>
    </row>
    <row r="37" spans="1:38" ht="23.25" customHeight="1" x14ac:dyDescent="0.15">
      <c r="A37" s="260">
        <f t="shared" si="42"/>
        <v>30</v>
      </c>
      <c r="B37" s="282" t="str">
        <f t="shared" si="3"/>
        <v>A팀</v>
      </c>
      <c r="C37" s="232"/>
      <c r="D37" s="233"/>
      <c r="E37" s="248" t="str">
        <f t="shared" si="43"/>
        <v/>
      </c>
      <c r="F37" s="248"/>
      <c r="G37" s="246" t="str">
        <f t="shared" si="4"/>
        <v/>
      </c>
      <c r="H37" s="281" t="str">
        <f t="shared" si="44"/>
        <v/>
      </c>
      <c r="I37" s="265" t="str">
        <f t="shared" si="45"/>
        <v/>
      </c>
      <c r="J37" s="247" t="str">
        <f t="shared" si="5"/>
        <v/>
      </c>
      <c r="K37" s="239"/>
      <c r="L37" s="240">
        <f t="shared" si="0"/>
        <v>0</v>
      </c>
      <c r="M37" s="241">
        <f t="shared" si="6"/>
        <v>0.03</v>
      </c>
      <c r="N37" s="242">
        <f t="shared" si="27"/>
        <v>0</v>
      </c>
      <c r="O37" s="242">
        <f t="shared" si="28"/>
        <v>0</v>
      </c>
      <c r="P37" s="243">
        <f t="shared" si="29"/>
        <v>0</v>
      </c>
      <c r="Q37" s="243">
        <f t="shared" si="30"/>
        <v>0</v>
      </c>
      <c r="S37" s="225">
        <f t="shared" si="1"/>
        <v>0</v>
      </c>
      <c r="T37" s="226">
        <f t="shared" si="2"/>
        <v>0</v>
      </c>
      <c r="V37" s="123"/>
      <c r="W37" s="123"/>
      <c r="X37" s="123"/>
      <c r="Y37" s="123"/>
      <c r="AA37" s="190" t="e">
        <f t="shared" si="31"/>
        <v>#VALUE!</v>
      </c>
      <c r="AB37" s="190" t="e">
        <f t="shared" si="32"/>
        <v>#VALUE!</v>
      </c>
      <c r="AC37" s="191" t="e">
        <f t="shared" ca="1" si="33"/>
        <v>#VALUE!</v>
      </c>
      <c r="AD37" s="192">
        <f t="shared" ca="1" si="14"/>
        <v>44387</v>
      </c>
      <c r="AE37" s="191" t="e">
        <f t="shared" ca="1" si="34"/>
        <v>#VALUE!</v>
      </c>
      <c r="AF37" s="190" t="e">
        <f t="shared" si="35"/>
        <v>#VALUE!</v>
      </c>
      <c r="AG37" s="190" t="e">
        <f t="shared" si="36"/>
        <v>#VALUE!</v>
      </c>
      <c r="AH37" s="190" t="e">
        <f t="shared" si="37"/>
        <v>#VALUE!</v>
      </c>
      <c r="AI37" s="190" t="e">
        <f t="shared" si="38"/>
        <v>#VALUE!</v>
      </c>
      <c r="AJ37" s="190" t="e">
        <f t="shared" si="39"/>
        <v>#VALUE!</v>
      </c>
      <c r="AK37" s="190" t="e">
        <f t="shared" si="40"/>
        <v>#VALUE!</v>
      </c>
      <c r="AL37" s="190">
        <f t="shared" si="41"/>
        <v>0</v>
      </c>
    </row>
    <row r="38" spans="1:38" ht="23.25" customHeight="1" x14ac:dyDescent="0.15">
      <c r="A38" s="260">
        <f t="shared" si="42"/>
        <v>31</v>
      </c>
      <c r="B38" s="282" t="str">
        <f t="shared" si="3"/>
        <v>A팀</v>
      </c>
      <c r="C38" s="232"/>
      <c r="D38" s="233"/>
      <c r="E38" s="248" t="str">
        <f t="shared" si="43"/>
        <v/>
      </c>
      <c r="F38" s="248"/>
      <c r="G38" s="246" t="str">
        <f t="shared" si="4"/>
        <v/>
      </c>
      <c r="H38" s="281" t="str">
        <f t="shared" si="44"/>
        <v/>
      </c>
      <c r="I38" s="265" t="str">
        <f t="shared" si="45"/>
        <v/>
      </c>
      <c r="J38" s="247" t="str">
        <f t="shared" si="5"/>
        <v/>
      </c>
      <c r="K38" s="239"/>
      <c r="L38" s="240">
        <f t="shared" si="0"/>
        <v>0</v>
      </c>
      <c r="M38" s="241">
        <f t="shared" si="6"/>
        <v>0.03</v>
      </c>
      <c r="N38" s="242">
        <f t="shared" si="27"/>
        <v>0</v>
      </c>
      <c r="O38" s="242">
        <f t="shared" si="28"/>
        <v>0</v>
      </c>
      <c r="P38" s="243">
        <f t="shared" si="29"/>
        <v>0</v>
      </c>
      <c r="Q38" s="243">
        <f t="shared" si="30"/>
        <v>0</v>
      </c>
      <c r="S38" s="225">
        <f t="shared" si="1"/>
        <v>0</v>
      </c>
      <c r="T38" s="226">
        <f t="shared" si="2"/>
        <v>0</v>
      </c>
      <c r="V38" s="123"/>
      <c r="W38" s="123"/>
      <c r="X38" s="123"/>
      <c r="Y38" s="123"/>
      <c r="AA38" s="190" t="e">
        <f t="shared" si="31"/>
        <v>#VALUE!</v>
      </c>
      <c r="AB38" s="190" t="e">
        <f t="shared" si="32"/>
        <v>#VALUE!</v>
      </c>
      <c r="AC38" s="191" t="e">
        <f t="shared" ca="1" si="33"/>
        <v>#VALUE!</v>
      </c>
      <c r="AD38" s="192">
        <f t="shared" ca="1" si="14"/>
        <v>44387</v>
      </c>
      <c r="AE38" s="191" t="e">
        <f t="shared" ca="1" si="34"/>
        <v>#VALUE!</v>
      </c>
      <c r="AF38" s="190" t="e">
        <f t="shared" si="35"/>
        <v>#VALUE!</v>
      </c>
      <c r="AG38" s="190" t="e">
        <f t="shared" si="36"/>
        <v>#VALUE!</v>
      </c>
      <c r="AH38" s="190" t="e">
        <f t="shared" si="37"/>
        <v>#VALUE!</v>
      </c>
      <c r="AI38" s="190" t="e">
        <f t="shared" si="38"/>
        <v>#VALUE!</v>
      </c>
      <c r="AJ38" s="190" t="e">
        <f t="shared" si="39"/>
        <v>#VALUE!</v>
      </c>
      <c r="AK38" s="190" t="e">
        <f t="shared" si="40"/>
        <v>#VALUE!</v>
      </c>
      <c r="AL38" s="190">
        <f t="shared" si="41"/>
        <v>0</v>
      </c>
    </row>
    <row r="39" spans="1:38" ht="23.25" customHeight="1" x14ac:dyDescent="0.15">
      <c r="A39" s="260">
        <f t="shared" si="42"/>
        <v>32</v>
      </c>
      <c r="B39" s="282" t="str">
        <f t="shared" si="3"/>
        <v>A팀</v>
      </c>
      <c r="C39" s="232"/>
      <c r="D39" s="233"/>
      <c r="E39" s="248" t="str">
        <f t="shared" si="43"/>
        <v/>
      </c>
      <c r="F39" s="248"/>
      <c r="G39" s="246" t="str">
        <f t="shared" si="4"/>
        <v/>
      </c>
      <c r="H39" s="281" t="str">
        <f t="shared" si="44"/>
        <v/>
      </c>
      <c r="I39" s="265" t="str">
        <f t="shared" si="45"/>
        <v/>
      </c>
      <c r="J39" s="247" t="str">
        <f t="shared" si="5"/>
        <v/>
      </c>
      <c r="K39" s="239"/>
      <c r="L39" s="240">
        <f t="shared" si="0"/>
        <v>0</v>
      </c>
      <c r="M39" s="241">
        <f t="shared" si="6"/>
        <v>0.03</v>
      </c>
      <c r="N39" s="242">
        <f t="shared" si="27"/>
        <v>0</v>
      </c>
      <c r="O39" s="242">
        <f t="shared" si="28"/>
        <v>0</v>
      </c>
      <c r="P39" s="243">
        <f t="shared" si="29"/>
        <v>0</v>
      </c>
      <c r="Q39" s="243">
        <f t="shared" si="30"/>
        <v>0</v>
      </c>
      <c r="S39" s="225">
        <f t="shared" si="1"/>
        <v>0</v>
      </c>
      <c r="T39" s="226">
        <f t="shared" si="2"/>
        <v>0</v>
      </c>
      <c r="V39" s="123"/>
      <c r="W39" s="123"/>
      <c r="X39" s="123"/>
      <c r="Y39" s="123"/>
      <c r="AA39" s="190" t="e">
        <f t="shared" si="31"/>
        <v>#VALUE!</v>
      </c>
      <c r="AB39" s="190" t="e">
        <f t="shared" si="32"/>
        <v>#VALUE!</v>
      </c>
      <c r="AC39" s="191" t="e">
        <f t="shared" ca="1" si="33"/>
        <v>#VALUE!</v>
      </c>
      <c r="AD39" s="192">
        <f t="shared" ca="1" si="14"/>
        <v>44387</v>
      </c>
      <c r="AE39" s="191" t="e">
        <f t="shared" ca="1" si="34"/>
        <v>#VALUE!</v>
      </c>
      <c r="AF39" s="190" t="e">
        <f t="shared" si="35"/>
        <v>#VALUE!</v>
      </c>
      <c r="AG39" s="190" t="e">
        <f t="shared" si="36"/>
        <v>#VALUE!</v>
      </c>
      <c r="AH39" s="190" t="e">
        <f t="shared" si="37"/>
        <v>#VALUE!</v>
      </c>
      <c r="AI39" s="190" t="e">
        <f t="shared" si="38"/>
        <v>#VALUE!</v>
      </c>
      <c r="AJ39" s="190" t="e">
        <f t="shared" si="39"/>
        <v>#VALUE!</v>
      </c>
      <c r="AK39" s="190" t="e">
        <f t="shared" si="40"/>
        <v>#VALUE!</v>
      </c>
      <c r="AL39" s="190">
        <f t="shared" si="41"/>
        <v>0</v>
      </c>
    </row>
    <row r="40" spans="1:38" ht="23.25" customHeight="1" x14ac:dyDescent="0.15">
      <c r="A40" s="260">
        <f t="shared" si="42"/>
        <v>33</v>
      </c>
      <c r="B40" s="282" t="str">
        <f t="shared" si="3"/>
        <v>A팀</v>
      </c>
      <c r="C40" s="232"/>
      <c r="D40" s="233"/>
      <c r="E40" s="248" t="str">
        <f t="shared" si="43"/>
        <v/>
      </c>
      <c r="F40" s="248"/>
      <c r="G40" s="246" t="str">
        <f t="shared" si="4"/>
        <v/>
      </c>
      <c r="H40" s="281" t="str">
        <f t="shared" si="44"/>
        <v/>
      </c>
      <c r="I40" s="265" t="str">
        <f t="shared" si="45"/>
        <v/>
      </c>
      <c r="J40" s="247" t="str">
        <f t="shared" si="5"/>
        <v/>
      </c>
      <c r="K40" s="239"/>
      <c r="L40" s="240">
        <f t="shared" si="0"/>
        <v>0</v>
      </c>
      <c r="M40" s="241">
        <f t="shared" si="6"/>
        <v>0.03</v>
      </c>
      <c r="N40" s="242">
        <f t="shared" si="27"/>
        <v>0</v>
      </c>
      <c r="O40" s="242">
        <f t="shared" si="28"/>
        <v>0</v>
      </c>
      <c r="P40" s="243">
        <f t="shared" si="29"/>
        <v>0</v>
      </c>
      <c r="Q40" s="243">
        <f t="shared" si="30"/>
        <v>0</v>
      </c>
      <c r="S40" s="225">
        <f t="shared" si="1"/>
        <v>0</v>
      </c>
      <c r="T40" s="226">
        <f t="shared" si="2"/>
        <v>0</v>
      </c>
      <c r="V40" s="123"/>
      <c r="W40" s="123"/>
      <c r="X40" s="123"/>
      <c r="Y40" s="123"/>
      <c r="AA40" s="190" t="e">
        <f t="shared" si="31"/>
        <v>#VALUE!</v>
      </c>
      <c r="AB40" s="190" t="e">
        <f t="shared" si="32"/>
        <v>#VALUE!</v>
      </c>
      <c r="AC40" s="191" t="e">
        <f t="shared" ca="1" si="33"/>
        <v>#VALUE!</v>
      </c>
      <c r="AD40" s="192">
        <f t="shared" ca="1" si="14"/>
        <v>44387</v>
      </c>
      <c r="AE40" s="191" t="e">
        <f t="shared" ca="1" si="34"/>
        <v>#VALUE!</v>
      </c>
      <c r="AF40" s="190" t="e">
        <f t="shared" si="35"/>
        <v>#VALUE!</v>
      </c>
      <c r="AG40" s="190" t="e">
        <f t="shared" si="36"/>
        <v>#VALUE!</v>
      </c>
      <c r="AH40" s="190" t="e">
        <f t="shared" si="37"/>
        <v>#VALUE!</v>
      </c>
      <c r="AI40" s="190" t="e">
        <f t="shared" si="38"/>
        <v>#VALUE!</v>
      </c>
      <c r="AJ40" s="190" t="e">
        <f t="shared" si="39"/>
        <v>#VALUE!</v>
      </c>
      <c r="AK40" s="190" t="e">
        <f t="shared" si="40"/>
        <v>#VALUE!</v>
      </c>
      <c r="AL40" s="190">
        <f t="shared" si="41"/>
        <v>0</v>
      </c>
    </row>
    <row r="41" spans="1:38" ht="23.25" customHeight="1" x14ac:dyDescent="0.15">
      <c r="A41" s="260">
        <f t="shared" si="42"/>
        <v>34</v>
      </c>
      <c r="B41" s="282" t="str">
        <f t="shared" si="3"/>
        <v>A팀</v>
      </c>
      <c r="C41" s="232"/>
      <c r="D41" s="233"/>
      <c r="E41" s="248" t="str">
        <f t="shared" si="43"/>
        <v/>
      </c>
      <c r="F41" s="248"/>
      <c r="G41" s="246" t="str">
        <f t="shared" si="4"/>
        <v/>
      </c>
      <c r="H41" s="281" t="str">
        <f t="shared" si="44"/>
        <v/>
      </c>
      <c r="I41" s="265" t="str">
        <f t="shared" si="45"/>
        <v/>
      </c>
      <c r="J41" s="247" t="str">
        <f t="shared" si="5"/>
        <v/>
      </c>
      <c r="K41" s="239"/>
      <c r="L41" s="240">
        <f t="shared" si="0"/>
        <v>0</v>
      </c>
      <c r="M41" s="241">
        <f t="shared" si="6"/>
        <v>0.03</v>
      </c>
      <c r="N41" s="242">
        <f t="shared" si="27"/>
        <v>0</v>
      </c>
      <c r="O41" s="242">
        <f t="shared" si="28"/>
        <v>0</v>
      </c>
      <c r="P41" s="243">
        <f t="shared" si="29"/>
        <v>0</v>
      </c>
      <c r="Q41" s="243">
        <f t="shared" si="30"/>
        <v>0</v>
      </c>
      <c r="S41" s="225">
        <f t="shared" si="1"/>
        <v>0</v>
      </c>
      <c r="T41" s="226">
        <f t="shared" si="2"/>
        <v>0</v>
      </c>
      <c r="V41" s="123"/>
      <c r="W41" s="123"/>
      <c r="X41" s="123"/>
      <c r="Y41" s="123"/>
      <c r="AA41" s="190" t="e">
        <f t="shared" si="31"/>
        <v>#VALUE!</v>
      </c>
      <c r="AB41" s="190" t="e">
        <f t="shared" si="32"/>
        <v>#VALUE!</v>
      </c>
      <c r="AC41" s="191" t="e">
        <f t="shared" ca="1" si="33"/>
        <v>#VALUE!</v>
      </c>
      <c r="AD41" s="192">
        <f t="shared" ca="1" si="14"/>
        <v>44387</v>
      </c>
      <c r="AE41" s="191" t="e">
        <f t="shared" ca="1" si="34"/>
        <v>#VALUE!</v>
      </c>
      <c r="AF41" s="190" t="e">
        <f t="shared" si="35"/>
        <v>#VALUE!</v>
      </c>
      <c r="AG41" s="190" t="e">
        <f t="shared" si="36"/>
        <v>#VALUE!</v>
      </c>
      <c r="AH41" s="190" t="e">
        <f t="shared" si="37"/>
        <v>#VALUE!</v>
      </c>
      <c r="AI41" s="190" t="e">
        <f t="shared" si="38"/>
        <v>#VALUE!</v>
      </c>
      <c r="AJ41" s="190" t="e">
        <f t="shared" si="39"/>
        <v>#VALUE!</v>
      </c>
      <c r="AK41" s="190" t="e">
        <f t="shared" si="40"/>
        <v>#VALUE!</v>
      </c>
      <c r="AL41" s="190">
        <f t="shared" si="41"/>
        <v>0</v>
      </c>
    </row>
    <row r="42" spans="1:38" ht="23.25" customHeight="1" x14ac:dyDescent="0.15">
      <c r="A42" s="260">
        <f t="shared" si="42"/>
        <v>35</v>
      </c>
      <c r="B42" s="282" t="str">
        <f t="shared" si="3"/>
        <v>A팀</v>
      </c>
      <c r="C42" s="232"/>
      <c r="D42" s="233"/>
      <c r="E42" s="248" t="str">
        <f t="shared" si="43"/>
        <v/>
      </c>
      <c r="F42" s="248"/>
      <c r="G42" s="246" t="str">
        <f t="shared" si="4"/>
        <v/>
      </c>
      <c r="H42" s="281" t="str">
        <f t="shared" si="44"/>
        <v/>
      </c>
      <c r="I42" s="265" t="str">
        <f t="shared" si="45"/>
        <v/>
      </c>
      <c r="J42" s="247" t="str">
        <f t="shared" si="5"/>
        <v/>
      </c>
      <c r="K42" s="239"/>
      <c r="L42" s="240">
        <f t="shared" si="0"/>
        <v>0</v>
      </c>
      <c r="M42" s="241">
        <f t="shared" si="6"/>
        <v>0.03</v>
      </c>
      <c r="N42" s="242">
        <f t="shared" si="27"/>
        <v>0</v>
      </c>
      <c r="O42" s="242">
        <f t="shared" si="28"/>
        <v>0</v>
      </c>
      <c r="P42" s="243">
        <f t="shared" si="29"/>
        <v>0</v>
      </c>
      <c r="Q42" s="243">
        <f t="shared" si="30"/>
        <v>0</v>
      </c>
      <c r="S42" s="225">
        <f t="shared" si="1"/>
        <v>0</v>
      </c>
      <c r="T42" s="226">
        <f t="shared" si="2"/>
        <v>0</v>
      </c>
      <c r="V42" s="123"/>
      <c r="W42" s="123"/>
      <c r="X42" s="123"/>
      <c r="Y42" s="123"/>
      <c r="AA42" s="190" t="e">
        <f t="shared" si="31"/>
        <v>#VALUE!</v>
      </c>
      <c r="AB42" s="190" t="e">
        <f t="shared" si="32"/>
        <v>#VALUE!</v>
      </c>
      <c r="AC42" s="191" t="e">
        <f t="shared" ca="1" si="33"/>
        <v>#VALUE!</v>
      </c>
      <c r="AD42" s="192">
        <f t="shared" ca="1" si="14"/>
        <v>44387</v>
      </c>
      <c r="AE42" s="191" t="e">
        <f t="shared" ca="1" si="34"/>
        <v>#VALUE!</v>
      </c>
      <c r="AF42" s="190" t="e">
        <f t="shared" si="35"/>
        <v>#VALUE!</v>
      </c>
      <c r="AG42" s="190" t="e">
        <f t="shared" si="36"/>
        <v>#VALUE!</v>
      </c>
      <c r="AH42" s="190" t="e">
        <f t="shared" si="37"/>
        <v>#VALUE!</v>
      </c>
      <c r="AI42" s="190" t="e">
        <f t="shared" si="38"/>
        <v>#VALUE!</v>
      </c>
      <c r="AJ42" s="190" t="e">
        <f t="shared" si="39"/>
        <v>#VALUE!</v>
      </c>
      <c r="AK42" s="190" t="e">
        <f t="shared" si="40"/>
        <v>#VALUE!</v>
      </c>
      <c r="AL42" s="190">
        <f t="shared" si="41"/>
        <v>0</v>
      </c>
    </row>
    <row r="43" spans="1:38" ht="23.25" customHeight="1" x14ac:dyDescent="0.15">
      <c r="A43" s="260">
        <f t="shared" si="42"/>
        <v>36</v>
      </c>
      <c r="B43" s="282" t="str">
        <f t="shared" si="3"/>
        <v>A팀</v>
      </c>
      <c r="C43" s="232"/>
      <c r="D43" s="233"/>
      <c r="E43" s="248" t="str">
        <f t="shared" si="43"/>
        <v/>
      </c>
      <c r="F43" s="248"/>
      <c r="G43" s="246" t="str">
        <f t="shared" si="4"/>
        <v/>
      </c>
      <c r="H43" s="281" t="str">
        <f t="shared" si="44"/>
        <v/>
      </c>
      <c r="I43" s="265" t="str">
        <f t="shared" si="45"/>
        <v/>
      </c>
      <c r="J43" s="247" t="str">
        <f t="shared" si="5"/>
        <v/>
      </c>
      <c r="K43" s="239"/>
      <c r="L43" s="240">
        <f t="shared" si="0"/>
        <v>0</v>
      </c>
      <c r="M43" s="241">
        <f t="shared" si="6"/>
        <v>0.03</v>
      </c>
      <c r="N43" s="242">
        <f t="shared" si="27"/>
        <v>0</v>
      </c>
      <c r="O43" s="242">
        <f t="shared" si="28"/>
        <v>0</v>
      </c>
      <c r="P43" s="243">
        <f t="shared" si="29"/>
        <v>0</v>
      </c>
      <c r="Q43" s="243">
        <f t="shared" si="30"/>
        <v>0</v>
      </c>
      <c r="S43" s="225">
        <f t="shared" si="1"/>
        <v>0</v>
      </c>
      <c r="T43" s="226">
        <f t="shared" si="2"/>
        <v>0</v>
      </c>
      <c r="V43" s="123"/>
      <c r="W43" s="123"/>
      <c r="X43" s="123"/>
      <c r="Y43" s="123"/>
      <c r="AA43" s="190" t="e">
        <f t="shared" si="31"/>
        <v>#VALUE!</v>
      </c>
      <c r="AB43" s="190" t="e">
        <f t="shared" si="32"/>
        <v>#VALUE!</v>
      </c>
      <c r="AC43" s="191" t="e">
        <f t="shared" ca="1" si="33"/>
        <v>#VALUE!</v>
      </c>
      <c r="AD43" s="192">
        <f t="shared" ca="1" si="14"/>
        <v>44387</v>
      </c>
      <c r="AE43" s="191" t="e">
        <f t="shared" ca="1" si="34"/>
        <v>#VALUE!</v>
      </c>
      <c r="AF43" s="190" t="e">
        <f t="shared" si="35"/>
        <v>#VALUE!</v>
      </c>
      <c r="AG43" s="190" t="e">
        <f t="shared" si="36"/>
        <v>#VALUE!</v>
      </c>
      <c r="AH43" s="190" t="e">
        <f t="shared" si="37"/>
        <v>#VALUE!</v>
      </c>
      <c r="AI43" s="190" t="e">
        <f t="shared" si="38"/>
        <v>#VALUE!</v>
      </c>
      <c r="AJ43" s="190" t="e">
        <f t="shared" si="39"/>
        <v>#VALUE!</v>
      </c>
      <c r="AK43" s="190" t="e">
        <f t="shared" si="40"/>
        <v>#VALUE!</v>
      </c>
      <c r="AL43" s="190">
        <f t="shared" si="41"/>
        <v>0</v>
      </c>
    </row>
    <row r="44" spans="1:38" ht="23.25" customHeight="1" x14ac:dyDescent="0.15">
      <c r="A44" s="260">
        <f t="shared" si="42"/>
        <v>37</v>
      </c>
      <c r="B44" s="282" t="str">
        <f t="shared" si="3"/>
        <v>A팀</v>
      </c>
      <c r="C44" s="232"/>
      <c r="D44" s="233"/>
      <c r="E44" s="248" t="str">
        <f t="shared" si="43"/>
        <v/>
      </c>
      <c r="F44" s="248"/>
      <c r="G44" s="246" t="str">
        <f t="shared" si="4"/>
        <v/>
      </c>
      <c r="H44" s="281" t="str">
        <f t="shared" si="44"/>
        <v/>
      </c>
      <c r="I44" s="265" t="str">
        <f t="shared" si="45"/>
        <v/>
      </c>
      <c r="J44" s="247" t="str">
        <f t="shared" si="5"/>
        <v/>
      </c>
      <c r="K44" s="239"/>
      <c r="L44" s="240">
        <f t="shared" si="0"/>
        <v>0</v>
      </c>
      <c r="M44" s="241">
        <f t="shared" si="6"/>
        <v>0.03</v>
      </c>
      <c r="N44" s="242">
        <f t="shared" si="27"/>
        <v>0</v>
      </c>
      <c r="O44" s="242">
        <f t="shared" si="28"/>
        <v>0</v>
      </c>
      <c r="P44" s="243">
        <f t="shared" si="29"/>
        <v>0</v>
      </c>
      <c r="Q44" s="243">
        <f t="shared" si="30"/>
        <v>0</v>
      </c>
      <c r="S44" s="225">
        <f t="shared" si="1"/>
        <v>0</v>
      </c>
      <c r="T44" s="226">
        <f t="shared" si="2"/>
        <v>0</v>
      </c>
      <c r="V44" s="123"/>
      <c r="W44" s="123"/>
      <c r="X44" s="123"/>
      <c r="Y44" s="123"/>
      <c r="AA44" s="190" t="e">
        <f t="shared" si="31"/>
        <v>#VALUE!</v>
      </c>
      <c r="AB44" s="190" t="e">
        <f t="shared" si="32"/>
        <v>#VALUE!</v>
      </c>
      <c r="AC44" s="191" t="e">
        <f t="shared" ca="1" si="33"/>
        <v>#VALUE!</v>
      </c>
      <c r="AD44" s="192">
        <f t="shared" ca="1" si="14"/>
        <v>44387</v>
      </c>
      <c r="AE44" s="191" t="e">
        <f t="shared" ca="1" si="34"/>
        <v>#VALUE!</v>
      </c>
      <c r="AF44" s="190" t="e">
        <f t="shared" si="35"/>
        <v>#VALUE!</v>
      </c>
      <c r="AG44" s="190" t="e">
        <f t="shared" si="36"/>
        <v>#VALUE!</v>
      </c>
      <c r="AH44" s="190" t="e">
        <f t="shared" si="37"/>
        <v>#VALUE!</v>
      </c>
      <c r="AI44" s="190" t="e">
        <f t="shared" si="38"/>
        <v>#VALUE!</v>
      </c>
      <c r="AJ44" s="190" t="e">
        <f t="shared" si="39"/>
        <v>#VALUE!</v>
      </c>
      <c r="AK44" s="190" t="e">
        <f t="shared" si="40"/>
        <v>#VALUE!</v>
      </c>
      <c r="AL44" s="190">
        <f t="shared" si="41"/>
        <v>0</v>
      </c>
    </row>
    <row r="45" spans="1:38" ht="23.25" customHeight="1" x14ac:dyDescent="0.15">
      <c r="A45" s="260">
        <f t="shared" si="42"/>
        <v>38</v>
      </c>
      <c r="B45" s="282" t="str">
        <f t="shared" si="3"/>
        <v>A팀</v>
      </c>
      <c r="C45" s="232"/>
      <c r="D45" s="233"/>
      <c r="E45" s="248" t="str">
        <f t="shared" si="43"/>
        <v/>
      </c>
      <c r="F45" s="248"/>
      <c r="G45" s="246" t="str">
        <f t="shared" si="4"/>
        <v/>
      </c>
      <c r="H45" s="281" t="str">
        <f t="shared" si="44"/>
        <v/>
      </c>
      <c r="I45" s="265" t="str">
        <f t="shared" si="45"/>
        <v/>
      </c>
      <c r="J45" s="247" t="str">
        <f t="shared" si="5"/>
        <v/>
      </c>
      <c r="K45" s="239"/>
      <c r="L45" s="240">
        <f t="shared" si="0"/>
        <v>0</v>
      </c>
      <c r="M45" s="241">
        <f t="shared" si="6"/>
        <v>0.03</v>
      </c>
      <c r="N45" s="242">
        <f t="shared" si="27"/>
        <v>0</v>
      </c>
      <c r="O45" s="242">
        <f t="shared" si="28"/>
        <v>0</v>
      </c>
      <c r="P45" s="243">
        <f t="shared" si="29"/>
        <v>0</v>
      </c>
      <c r="Q45" s="243">
        <f t="shared" si="30"/>
        <v>0</v>
      </c>
      <c r="S45" s="225">
        <f t="shared" si="1"/>
        <v>0</v>
      </c>
      <c r="T45" s="226">
        <f t="shared" si="2"/>
        <v>0</v>
      </c>
      <c r="V45" s="123"/>
      <c r="W45" s="123"/>
      <c r="X45" s="123"/>
      <c r="Y45" s="123"/>
      <c r="AA45" s="190" t="e">
        <f t="shared" si="31"/>
        <v>#VALUE!</v>
      </c>
      <c r="AB45" s="190" t="e">
        <f t="shared" si="32"/>
        <v>#VALUE!</v>
      </c>
      <c r="AC45" s="191" t="e">
        <f t="shared" ca="1" si="33"/>
        <v>#VALUE!</v>
      </c>
      <c r="AD45" s="192">
        <f t="shared" ca="1" si="14"/>
        <v>44387</v>
      </c>
      <c r="AE45" s="191" t="e">
        <f t="shared" ca="1" si="34"/>
        <v>#VALUE!</v>
      </c>
      <c r="AF45" s="190" t="e">
        <f t="shared" si="35"/>
        <v>#VALUE!</v>
      </c>
      <c r="AG45" s="190" t="e">
        <f t="shared" si="36"/>
        <v>#VALUE!</v>
      </c>
      <c r="AH45" s="190" t="e">
        <f t="shared" si="37"/>
        <v>#VALUE!</v>
      </c>
      <c r="AI45" s="190" t="e">
        <f t="shared" si="38"/>
        <v>#VALUE!</v>
      </c>
      <c r="AJ45" s="190" t="e">
        <f t="shared" si="39"/>
        <v>#VALUE!</v>
      </c>
      <c r="AK45" s="190" t="e">
        <f t="shared" si="40"/>
        <v>#VALUE!</v>
      </c>
      <c r="AL45" s="190">
        <f t="shared" si="41"/>
        <v>0</v>
      </c>
    </row>
    <row r="46" spans="1:38" ht="23.25" customHeight="1" x14ac:dyDescent="0.15">
      <c r="A46" s="260">
        <f t="shared" si="42"/>
        <v>39</v>
      </c>
      <c r="B46" s="282" t="str">
        <f t="shared" si="3"/>
        <v>A팀</v>
      </c>
      <c r="C46" s="232"/>
      <c r="D46" s="233"/>
      <c r="E46" s="248" t="str">
        <f t="shared" si="43"/>
        <v/>
      </c>
      <c r="F46" s="248"/>
      <c r="G46" s="246" t="str">
        <f t="shared" si="4"/>
        <v/>
      </c>
      <c r="H46" s="281" t="str">
        <f t="shared" si="44"/>
        <v/>
      </c>
      <c r="I46" s="265" t="str">
        <f t="shared" si="45"/>
        <v/>
      </c>
      <c r="J46" s="247" t="str">
        <f t="shared" si="5"/>
        <v/>
      </c>
      <c r="K46" s="239"/>
      <c r="L46" s="240">
        <f t="shared" si="0"/>
        <v>0</v>
      </c>
      <c r="M46" s="241">
        <f t="shared" si="6"/>
        <v>0.03</v>
      </c>
      <c r="N46" s="242">
        <f t="shared" si="27"/>
        <v>0</v>
      </c>
      <c r="O46" s="242">
        <f t="shared" si="28"/>
        <v>0</v>
      </c>
      <c r="P46" s="243">
        <f t="shared" si="29"/>
        <v>0</v>
      </c>
      <c r="Q46" s="243">
        <f t="shared" si="30"/>
        <v>0</v>
      </c>
      <c r="S46" s="225">
        <f t="shared" si="1"/>
        <v>0</v>
      </c>
      <c r="T46" s="226">
        <f t="shared" si="2"/>
        <v>0</v>
      </c>
      <c r="V46" s="123"/>
      <c r="W46" s="123"/>
      <c r="X46" s="123"/>
      <c r="Y46" s="123"/>
      <c r="AA46" s="190" t="e">
        <f t="shared" si="31"/>
        <v>#VALUE!</v>
      </c>
      <c r="AB46" s="190" t="e">
        <f t="shared" si="32"/>
        <v>#VALUE!</v>
      </c>
      <c r="AC46" s="191" t="e">
        <f t="shared" ca="1" si="33"/>
        <v>#VALUE!</v>
      </c>
      <c r="AD46" s="192">
        <f t="shared" ca="1" si="14"/>
        <v>44387</v>
      </c>
      <c r="AE46" s="191" t="e">
        <f t="shared" ca="1" si="34"/>
        <v>#VALUE!</v>
      </c>
      <c r="AF46" s="190" t="e">
        <f t="shared" si="35"/>
        <v>#VALUE!</v>
      </c>
      <c r="AG46" s="190" t="e">
        <f t="shared" si="36"/>
        <v>#VALUE!</v>
      </c>
      <c r="AH46" s="190" t="e">
        <f t="shared" si="37"/>
        <v>#VALUE!</v>
      </c>
      <c r="AI46" s="190" t="e">
        <f t="shared" si="38"/>
        <v>#VALUE!</v>
      </c>
      <c r="AJ46" s="190" t="e">
        <f t="shared" si="39"/>
        <v>#VALUE!</v>
      </c>
      <c r="AK46" s="190" t="e">
        <f t="shared" si="40"/>
        <v>#VALUE!</v>
      </c>
      <c r="AL46" s="190">
        <f t="shared" si="41"/>
        <v>0</v>
      </c>
    </row>
    <row r="47" spans="1:38" ht="23.25" customHeight="1" x14ac:dyDescent="0.15">
      <c r="A47" s="260">
        <f t="shared" si="42"/>
        <v>40</v>
      </c>
      <c r="B47" s="282" t="str">
        <f t="shared" si="3"/>
        <v>A팀</v>
      </c>
      <c r="C47" s="232"/>
      <c r="D47" s="233"/>
      <c r="E47" s="248" t="str">
        <f t="shared" si="43"/>
        <v/>
      </c>
      <c r="F47" s="248"/>
      <c r="G47" s="246" t="str">
        <f t="shared" si="4"/>
        <v/>
      </c>
      <c r="H47" s="281" t="str">
        <f t="shared" si="44"/>
        <v/>
      </c>
      <c r="I47" s="265" t="str">
        <f t="shared" si="45"/>
        <v/>
      </c>
      <c r="J47" s="247" t="str">
        <f t="shared" si="5"/>
        <v/>
      </c>
      <c r="K47" s="239"/>
      <c r="L47" s="240">
        <f t="shared" si="0"/>
        <v>0</v>
      </c>
      <c r="M47" s="241">
        <f t="shared" si="6"/>
        <v>0.03</v>
      </c>
      <c r="N47" s="242">
        <f t="shared" si="27"/>
        <v>0</v>
      </c>
      <c r="O47" s="242">
        <f t="shared" si="28"/>
        <v>0</v>
      </c>
      <c r="P47" s="243">
        <f t="shared" si="29"/>
        <v>0</v>
      </c>
      <c r="Q47" s="243">
        <f t="shared" si="30"/>
        <v>0</v>
      </c>
      <c r="S47" s="225">
        <f t="shared" si="1"/>
        <v>0</v>
      </c>
      <c r="T47" s="226">
        <f t="shared" si="2"/>
        <v>0</v>
      </c>
      <c r="V47" s="123"/>
      <c r="W47" s="123"/>
      <c r="X47" s="123"/>
      <c r="Y47" s="123"/>
      <c r="AA47" s="190" t="e">
        <f t="shared" si="31"/>
        <v>#VALUE!</v>
      </c>
      <c r="AB47" s="190" t="e">
        <f t="shared" si="32"/>
        <v>#VALUE!</v>
      </c>
      <c r="AC47" s="191" t="e">
        <f t="shared" ca="1" si="33"/>
        <v>#VALUE!</v>
      </c>
      <c r="AD47" s="192">
        <f t="shared" ca="1" si="14"/>
        <v>44387</v>
      </c>
      <c r="AE47" s="191" t="e">
        <f t="shared" ca="1" si="34"/>
        <v>#VALUE!</v>
      </c>
      <c r="AF47" s="190" t="e">
        <f t="shared" si="35"/>
        <v>#VALUE!</v>
      </c>
      <c r="AG47" s="190" t="e">
        <f t="shared" si="36"/>
        <v>#VALUE!</v>
      </c>
      <c r="AH47" s="190" t="e">
        <f t="shared" si="37"/>
        <v>#VALUE!</v>
      </c>
      <c r="AI47" s="190" t="e">
        <f t="shared" si="38"/>
        <v>#VALUE!</v>
      </c>
      <c r="AJ47" s="190" t="e">
        <f t="shared" si="39"/>
        <v>#VALUE!</v>
      </c>
      <c r="AK47" s="190" t="e">
        <f t="shared" si="40"/>
        <v>#VALUE!</v>
      </c>
      <c r="AL47" s="190">
        <f t="shared" si="41"/>
        <v>0</v>
      </c>
    </row>
    <row r="48" spans="1:38" ht="23.25" customHeight="1" x14ac:dyDescent="0.15">
      <c r="A48" s="260">
        <f t="shared" si="42"/>
        <v>41</v>
      </c>
      <c r="B48" s="282" t="str">
        <f t="shared" si="3"/>
        <v>A팀</v>
      </c>
      <c r="C48" s="232"/>
      <c r="D48" s="233"/>
      <c r="E48" s="232"/>
      <c r="F48" s="232"/>
      <c r="G48" s="246" t="str">
        <f t="shared" si="4"/>
        <v/>
      </c>
      <c r="H48" s="281"/>
      <c r="I48" s="265"/>
      <c r="J48" s="247" t="str">
        <f t="shared" si="5"/>
        <v>토</v>
      </c>
      <c r="K48" s="239"/>
      <c r="L48" s="240">
        <f t="shared" si="0"/>
        <v>0</v>
      </c>
      <c r="M48" s="241">
        <f>$M$7</f>
        <v>0.03</v>
      </c>
      <c r="N48" s="242">
        <f>IF(L48&gt;33330,TRUNC(L48*$M$7,-1),0)</f>
        <v>0</v>
      </c>
      <c r="O48" s="242">
        <f>TRUNC(N48*10%,-1)</f>
        <v>0</v>
      </c>
      <c r="P48" s="243">
        <f>SUM(N48:O48)</f>
        <v>0</v>
      </c>
      <c r="Q48" s="243">
        <f>L48-P48</f>
        <v>0</v>
      </c>
      <c r="S48" s="225">
        <f t="shared" si="1"/>
        <v>0</v>
      </c>
      <c r="T48" s="226">
        <f t="shared" si="2"/>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4"/>
        <v/>
      </c>
      <c r="H49" s="281" t="str">
        <f>IF(C49="","",$H$8)</f>
        <v/>
      </c>
      <c r="I49" s="265" t="str">
        <f>IF(C49="","",$I$8)</f>
        <v/>
      </c>
      <c r="J49" s="247" t="str">
        <f t="shared" si="5"/>
        <v/>
      </c>
      <c r="K49" s="239"/>
      <c r="L49" s="240">
        <f t="shared" si="0"/>
        <v>0</v>
      </c>
      <c r="M49" s="241">
        <f t="shared" si="6"/>
        <v>0.03</v>
      </c>
      <c r="N49" s="242">
        <f t="shared" ref="N49:N67" si="46">IF(L49&gt;33330,TRUNC(L49*$M$7,-1),0)</f>
        <v>0</v>
      </c>
      <c r="O49" s="242">
        <f t="shared" ref="O49:O67" si="47">TRUNC(N49*10%,-1)</f>
        <v>0</v>
      </c>
      <c r="P49" s="243">
        <f t="shared" ref="P49:P67" si="48">SUM(N49:O49)</f>
        <v>0</v>
      </c>
      <c r="Q49" s="243">
        <f t="shared" ref="Q49:Q67" si="49">L49-P49</f>
        <v>0</v>
      </c>
      <c r="S49" s="225">
        <f t="shared" si="1"/>
        <v>0</v>
      </c>
      <c r="T49" s="226">
        <f t="shared" si="2"/>
        <v>0</v>
      </c>
      <c r="V49" s="123"/>
      <c r="W49" s="123"/>
      <c r="X49" s="123"/>
      <c r="Y49" s="123"/>
      <c r="AA49" s="190" t="e">
        <f t="shared" ref="AA49:AA67" si="50">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1">IF(INT(RIGHT(D49,1))=AA49,"OK","주민오류")</f>
        <v>#VALUE!</v>
      </c>
      <c r="AC49" s="191" t="e">
        <f t="shared" ref="AC49:AC67" ca="1" si="52">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3">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4">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5">CHOOSE(14-LEN(CLEAN(D49)),MID(D49,7,1),MID(D49,6,1),MID(D49,5,1),MID(D49,4,1))</f>
        <v>#VALUE!</v>
      </c>
      <c r="AH49" s="190" t="e">
        <f t="shared" ref="AH49:AH67" si="56">CHOOSE(AG49,"내국인","내국인","내국인","내국인","외국인","외국인","외국인","외국인")</f>
        <v>#VALUE!</v>
      </c>
      <c r="AI49" s="190" t="e">
        <f t="shared" ref="AI49:AI67" si="57">IF(AH49="외국인","고용허가체크","")</f>
        <v>#VALUE!</v>
      </c>
      <c r="AJ49" s="190" t="e">
        <f t="shared" ref="AJ49:AJ67" si="58">IF(LEN(CLEAN(D49))=12,MOD(MID(D49,7,1)*10+MID(D49,8,1),2),MOD(MID(D49,8,1)*10+MID(D49,9,1),2))</f>
        <v>#VALUE!</v>
      </c>
      <c r="AK49" s="190" t="e">
        <f t="shared" ref="AK49:AK67" si="59">IF(AJ49=0,"OK","")</f>
        <v>#VALUE!</v>
      </c>
      <c r="AL49" s="190">
        <f t="shared" ref="AL49:AL67" si="60">LEN(CLEAN(D49))</f>
        <v>0</v>
      </c>
    </row>
    <row r="50" spans="1:38" ht="23.25" customHeight="1" x14ac:dyDescent="0.15">
      <c r="A50" s="260">
        <f t="shared" ref="A50:A68" si="61">A49+1</f>
        <v>43</v>
      </c>
      <c r="B50" s="282" t="str">
        <f t="shared" si="3"/>
        <v>A팀</v>
      </c>
      <c r="C50" s="232"/>
      <c r="D50" s="233"/>
      <c r="E50" s="248" t="str">
        <f t="shared" ref="E50:E67" si="62">IF(C50="","",$E$8)</f>
        <v/>
      </c>
      <c r="F50" s="248"/>
      <c r="G50" s="246" t="str">
        <f t="shared" si="4"/>
        <v/>
      </c>
      <c r="H50" s="281" t="str">
        <f t="shared" ref="H50:H67" si="63">IF(C50="","",$H$8)</f>
        <v/>
      </c>
      <c r="I50" s="265" t="str">
        <f t="shared" ref="I50:I67" si="64">IF(C50="","",$I$8)</f>
        <v/>
      </c>
      <c r="J50" s="247" t="str">
        <f t="shared" si="5"/>
        <v/>
      </c>
      <c r="K50" s="239"/>
      <c r="L50" s="240">
        <f t="shared" si="0"/>
        <v>0</v>
      </c>
      <c r="M50" s="241">
        <f t="shared" si="6"/>
        <v>0.03</v>
      </c>
      <c r="N50" s="242">
        <f t="shared" si="46"/>
        <v>0</v>
      </c>
      <c r="O50" s="242">
        <f t="shared" si="47"/>
        <v>0</v>
      </c>
      <c r="P50" s="243">
        <f t="shared" si="48"/>
        <v>0</v>
      </c>
      <c r="Q50" s="243">
        <f t="shared" si="49"/>
        <v>0</v>
      </c>
      <c r="S50" s="225">
        <f t="shared" si="1"/>
        <v>0</v>
      </c>
      <c r="T50" s="226">
        <f t="shared" si="2"/>
        <v>0</v>
      </c>
      <c r="V50" s="123"/>
      <c r="W50" s="123"/>
      <c r="X50" s="123"/>
      <c r="Y50" s="123"/>
      <c r="AA50" s="190" t="e">
        <f t="shared" si="50"/>
        <v>#VALUE!</v>
      </c>
      <c r="AB50" s="190" t="e">
        <f t="shared" si="51"/>
        <v>#VALUE!</v>
      </c>
      <c r="AC50" s="191" t="e">
        <f t="shared" ca="1" si="52"/>
        <v>#VALUE!</v>
      </c>
      <c r="AD50" s="192">
        <f t="shared" ca="1" si="14"/>
        <v>44387</v>
      </c>
      <c r="AE50" s="191" t="e">
        <f t="shared" ca="1" si="53"/>
        <v>#VALUE!</v>
      </c>
      <c r="AF50" s="190" t="e">
        <f t="shared" si="54"/>
        <v>#VALUE!</v>
      </c>
      <c r="AG50" s="190" t="e">
        <f t="shared" si="55"/>
        <v>#VALUE!</v>
      </c>
      <c r="AH50" s="190" t="e">
        <f t="shared" si="56"/>
        <v>#VALUE!</v>
      </c>
      <c r="AI50" s="190" t="e">
        <f t="shared" si="57"/>
        <v>#VALUE!</v>
      </c>
      <c r="AJ50" s="190" t="e">
        <f t="shared" si="58"/>
        <v>#VALUE!</v>
      </c>
      <c r="AK50" s="190" t="e">
        <f t="shared" si="59"/>
        <v>#VALUE!</v>
      </c>
      <c r="AL50" s="190">
        <f t="shared" si="60"/>
        <v>0</v>
      </c>
    </row>
    <row r="51" spans="1:38" ht="23.25" customHeight="1" x14ac:dyDescent="0.15">
      <c r="A51" s="260">
        <f t="shared" si="61"/>
        <v>44</v>
      </c>
      <c r="B51" s="282" t="str">
        <f t="shared" si="3"/>
        <v>A팀</v>
      </c>
      <c r="C51" s="232"/>
      <c r="D51" s="233"/>
      <c r="E51" s="248" t="str">
        <f t="shared" si="62"/>
        <v/>
      </c>
      <c r="F51" s="248"/>
      <c r="G51" s="246" t="str">
        <f t="shared" si="4"/>
        <v/>
      </c>
      <c r="H51" s="281" t="str">
        <f t="shared" si="63"/>
        <v/>
      </c>
      <c r="I51" s="265" t="str">
        <f t="shared" si="64"/>
        <v/>
      </c>
      <c r="J51" s="247" t="str">
        <f t="shared" si="5"/>
        <v/>
      </c>
      <c r="K51" s="239"/>
      <c r="L51" s="240">
        <f t="shared" si="0"/>
        <v>0</v>
      </c>
      <c r="M51" s="241">
        <f t="shared" si="6"/>
        <v>0.03</v>
      </c>
      <c r="N51" s="242">
        <f t="shared" si="46"/>
        <v>0</v>
      </c>
      <c r="O51" s="242">
        <f t="shared" si="47"/>
        <v>0</v>
      </c>
      <c r="P51" s="243">
        <f t="shared" si="48"/>
        <v>0</v>
      </c>
      <c r="Q51" s="243">
        <f t="shared" si="49"/>
        <v>0</v>
      </c>
      <c r="S51" s="225">
        <f t="shared" si="1"/>
        <v>0</v>
      </c>
      <c r="T51" s="226">
        <f t="shared" si="2"/>
        <v>0</v>
      </c>
      <c r="V51" s="123"/>
      <c r="W51" s="123"/>
      <c r="X51" s="123"/>
      <c r="Y51" s="123"/>
      <c r="AA51" s="190" t="e">
        <f t="shared" si="50"/>
        <v>#VALUE!</v>
      </c>
      <c r="AB51" s="190" t="e">
        <f t="shared" si="51"/>
        <v>#VALUE!</v>
      </c>
      <c r="AC51" s="191" t="e">
        <f t="shared" ca="1" si="52"/>
        <v>#VALUE!</v>
      </c>
      <c r="AD51" s="192">
        <f t="shared" ca="1" si="14"/>
        <v>44387</v>
      </c>
      <c r="AE51" s="191" t="e">
        <f t="shared" ca="1" si="53"/>
        <v>#VALUE!</v>
      </c>
      <c r="AF51" s="190" t="e">
        <f t="shared" si="54"/>
        <v>#VALUE!</v>
      </c>
      <c r="AG51" s="190" t="e">
        <f t="shared" si="55"/>
        <v>#VALUE!</v>
      </c>
      <c r="AH51" s="190" t="e">
        <f t="shared" si="56"/>
        <v>#VALUE!</v>
      </c>
      <c r="AI51" s="190" t="e">
        <f t="shared" si="57"/>
        <v>#VALUE!</v>
      </c>
      <c r="AJ51" s="190" t="e">
        <f t="shared" si="58"/>
        <v>#VALUE!</v>
      </c>
      <c r="AK51" s="190" t="e">
        <f t="shared" si="59"/>
        <v>#VALUE!</v>
      </c>
      <c r="AL51" s="190">
        <f t="shared" si="60"/>
        <v>0</v>
      </c>
    </row>
    <row r="52" spans="1:38" ht="23.25" customHeight="1" x14ac:dyDescent="0.15">
      <c r="A52" s="260">
        <f t="shared" si="61"/>
        <v>45</v>
      </c>
      <c r="B52" s="282" t="str">
        <f t="shared" si="3"/>
        <v>A팀</v>
      </c>
      <c r="C52" s="232"/>
      <c r="D52" s="233"/>
      <c r="E52" s="248" t="str">
        <f t="shared" si="62"/>
        <v/>
      </c>
      <c r="F52" s="248"/>
      <c r="G52" s="246" t="str">
        <f t="shared" si="4"/>
        <v/>
      </c>
      <c r="H52" s="281" t="str">
        <f t="shared" si="63"/>
        <v/>
      </c>
      <c r="I52" s="265" t="str">
        <f t="shared" si="64"/>
        <v/>
      </c>
      <c r="J52" s="247" t="str">
        <f t="shared" si="5"/>
        <v/>
      </c>
      <c r="K52" s="239"/>
      <c r="L52" s="240">
        <f t="shared" si="0"/>
        <v>0</v>
      </c>
      <c r="M52" s="241">
        <f t="shared" si="6"/>
        <v>0.03</v>
      </c>
      <c r="N52" s="242">
        <f t="shared" si="46"/>
        <v>0</v>
      </c>
      <c r="O52" s="242">
        <f t="shared" si="47"/>
        <v>0</v>
      </c>
      <c r="P52" s="243">
        <f t="shared" si="48"/>
        <v>0</v>
      </c>
      <c r="Q52" s="243">
        <f t="shared" si="49"/>
        <v>0</v>
      </c>
      <c r="S52" s="225">
        <f t="shared" si="1"/>
        <v>0</v>
      </c>
      <c r="T52" s="226">
        <f t="shared" si="2"/>
        <v>0</v>
      </c>
      <c r="V52" s="123"/>
      <c r="W52" s="123"/>
      <c r="X52" s="123"/>
      <c r="Y52" s="123"/>
      <c r="AA52" s="190" t="e">
        <f t="shared" si="50"/>
        <v>#VALUE!</v>
      </c>
      <c r="AB52" s="190" t="e">
        <f t="shared" si="51"/>
        <v>#VALUE!</v>
      </c>
      <c r="AC52" s="191" t="e">
        <f t="shared" ca="1" si="52"/>
        <v>#VALUE!</v>
      </c>
      <c r="AD52" s="192">
        <f t="shared" ca="1" si="14"/>
        <v>44387</v>
      </c>
      <c r="AE52" s="191" t="e">
        <f t="shared" ca="1" si="53"/>
        <v>#VALUE!</v>
      </c>
      <c r="AF52" s="190" t="e">
        <f t="shared" si="54"/>
        <v>#VALUE!</v>
      </c>
      <c r="AG52" s="190" t="e">
        <f t="shared" si="55"/>
        <v>#VALUE!</v>
      </c>
      <c r="AH52" s="190" t="e">
        <f t="shared" si="56"/>
        <v>#VALUE!</v>
      </c>
      <c r="AI52" s="190" t="e">
        <f t="shared" si="57"/>
        <v>#VALUE!</v>
      </c>
      <c r="AJ52" s="190" t="e">
        <f t="shared" si="58"/>
        <v>#VALUE!</v>
      </c>
      <c r="AK52" s="190" t="e">
        <f t="shared" si="59"/>
        <v>#VALUE!</v>
      </c>
      <c r="AL52" s="190">
        <f t="shared" si="60"/>
        <v>0</v>
      </c>
    </row>
    <row r="53" spans="1:38" ht="23.25" customHeight="1" x14ac:dyDescent="0.15">
      <c r="A53" s="260">
        <f t="shared" si="61"/>
        <v>46</v>
      </c>
      <c r="B53" s="282" t="str">
        <f t="shared" si="3"/>
        <v>A팀</v>
      </c>
      <c r="C53" s="232"/>
      <c r="D53" s="233"/>
      <c r="E53" s="248" t="str">
        <f t="shared" si="62"/>
        <v/>
      </c>
      <c r="F53" s="248"/>
      <c r="G53" s="246" t="str">
        <f t="shared" si="4"/>
        <v/>
      </c>
      <c r="H53" s="281" t="str">
        <f t="shared" si="63"/>
        <v/>
      </c>
      <c r="I53" s="265" t="str">
        <f t="shared" si="64"/>
        <v/>
      </c>
      <c r="J53" s="247" t="str">
        <f t="shared" si="5"/>
        <v/>
      </c>
      <c r="K53" s="239"/>
      <c r="L53" s="240">
        <f t="shared" si="0"/>
        <v>0</v>
      </c>
      <c r="M53" s="241">
        <f t="shared" si="6"/>
        <v>0.03</v>
      </c>
      <c r="N53" s="242">
        <f t="shared" si="46"/>
        <v>0</v>
      </c>
      <c r="O53" s="242">
        <f t="shared" si="47"/>
        <v>0</v>
      </c>
      <c r="P53" s="243">
        <f t="shared" si="48"/>
        <v>0</v>
      </c>
      <c r="Q53" s="243">
        <f t="shared" si="49"/>
        <v>0</v>
      </c>
      <c r="S53" s="225">
        <f t="shared" si="1"/>
        <v>0</v>
      </c>
      <c r="T53" s="226">
        <f t="shared" si="2"/>
        <v>0</v>
      </c>
      <c r="V53" s="123"/>
      <c r="W53" s="123"/>
      <c r="X53" s="123"/>
      <c r="Y53" s="123"/>
      <c r="AA53" s="190" t="e">
        <f t="shared" si="50"/>
        <v>#VALUE!</v>
      </c>
      <c r="AB53" s="190" t="e">
        <f t="shared" si="51"/>
        <v>#VALUE!</v>
      </c>
      <c r="AC53" s="191" t="e">
        <f t="shared" ca="1" si="52"/>
        <v>#VALUE!</v>
      </c>
      <c r="AD53" s="192">
        <f t="shared" ca="1" si="14"/>
        <v>44387</v>
      </c>
      <c r="AE53" s="191" t="e">
        <f t="shared" ca="1" si="53"/>
        <v>#VALUE!</v>
      </c>
      <c r="AF53" s="190" t="e">
        <f t="shared" si="54"/>
        <v>#VALUE!</v>
      </c>
      <c r="AG53" s="190" t="e">
        <f t="shared" si="55"/>
        <v>#VALUE!</v>
      </c>
      <c r="AH53" s="190" t="e">
        <f t="shared" si="56"/>
        <v>#VALUE!</v>
      </c>
      <c r="AI53" s="190" t="e">
        <f t="shared" si="57"/>
        <v>#VALUE!</v>
      </c>
      <c r="AJ53" s="190" t="e">
        <f t="shared" si="58"/>
        <v>#VALUE!</v>
      </c>
      <c r="AK53" s="190" t="e">
        <f t="shared" si="59"/>
        <v>#VALUE!</v>
      </c>
      <c r="AL53" s="190">
        <f t="shared" si="60"/>
        <v>0</v>
      </c>
    </row>
    <row r="54" spans="1:38" ht="23.25" customHeight="1" x14ac:dyDescent="0.15">
      <c r="A54" s="260">
        <f t="shared" si="61"/>
        <v>47</v>
      </c>
      <c r="B54" s="282" t="str">
        <f t="shared" si="3"/>
        <v>A팀</v>
      </c>
      <c r="C54" s="232"/>
      <c r="D54" s="233"/>
      <c r="E54" s="248" t="str">
        <f t="shared" si="62"/>
        <v/>
      </c>
      <c r="F54" s="248"/>
      <c r="G54" s="246" t="str">
        <f t="shared" si="4"/>
        <v/>
      </c>
      <c r="H54" s="281" t="str">
        <f t="shared" si="63"/>
        <v/>
      </c>
      <c r="I54" s="265" t="str">
        <f t="shared" si="64"/>
        <v/>
      </c>
      <c r="J54" s="247" t="str">
        <f t="shared" si="5"/>
        <v/>
      </c>
      <c r="K54" s="239"/>
      <c r="L54" s="240">
        <f t="shared" si="0"/>
        <v>0</v>
      </c>
      <c r="M54" s="241">
        <f t="shared" si="6"/>
        <v>0.03</v>
      </c>
      <c r="N54" s="242">
        <f t="shared" si="46"/>
        <v>0</v>
      </c>
      <c r="O54" s="242">
        <f t="shared" si="47"/>
        <v>0</v>
      </c>
      <c r="P54" s="243">
        <f t="shared" si="48"/>
        <v>0</v>
      </c>
      <c r="Q54" s="243">
        <f t="shared" si="49"/>
        <v>0</v>
      </c>
      <c r="S54" s="225">
        <f t="shared" si="1"/>
        <v>0</v>
      </c>
      <c r="T54" s="226">
        <f t="shared" si="2"/>
        <v>0</v>
      </c>
      <c r="V54" s="123"/>
      <c r="W54" s="123"/>
      <c r="X54" s="123"/>
      <c r="Y54" s="123"/>
      <c r="AA54" s="190" t="e">
        <f t="shared" si="50"/>
        <v>#VALUE!</v>
      </c>
      <c r="AB54" s="190" t="e">
        <f t="shared" si="51"/>
        <v>#VALUE!</v>
      </c>
      <c r="AC54" s="191" t="e">
        <f t="shared" ca="1" si="52"/>
        <v>#VALUE!</v>
      </c>
      <c r="AD54" s="192">
        <f t="shared" ca="1" si="14"/>
        <v>44387</v>
      </c>
      <c r="AE54" s="191" t="e">
        <f t="shared" ca="1" si="53"/>
        <v>#VALUE!</v>
      </c>
      <c r="AF54" s="190" t="e">
        <f t="shared" si="54"/>
        <v>#VALUE!</v>
      </c>
      <c r="AG54" s="190" t="e">
        <f t="shared" si="55"/>
        <v>#VALUE!</v>
      </c>
      <c r="AH54" s="190" t="e">
        <f t="shared" si="56"/>
        <v>#VALUE!</v>
      </c>
      <c r="AI54" s="190" t="e">
        <f t="shared" si="57"/>
        <v>#VALUE!</v>
      </c>
      <c r="AJ54" s="190" t="e">
        <f t="shared" si="58"/>
        <v>#VALUE!</v>
      </c>
      <c r="AK54" s="190" t="e">
        <f t="shared" si="59"/>
        <v>#VALUE!</v>
      </c>
      <c r="AL54" s="190">
        <f t="shared" si="60"/>
        <v>0</v>
      </c>
    </row>
    <row r="55" spans="1:38" ht="23.25" customHeight="1" x14ac:dyDescent="0.15">
      <c r="A55" s="260">
        <f t="shared" si="61"/>
        <v>48</v>
      </c>
      <c r="B55" s="282" t="str">
        <f t="shared" si="3"/>
        <v>A팀</v>
      </c>
      <c r="C55" s="232"/>
      <c r="D55" s="233"/>
      <c r="E55" s="248" t="str">
        <f t="shared" si="62"/>
        <v/>
      </c>
      <c r="F55" s="248"/>
      <c r="G55" s="246" t="str">
        <f t="shared" si="4"/>
        <v/>
      </c>
      <c r="H55" s="281" t="str">
        <f t="shared" si="63"/>
        <v/>
      </c>
      <c r="I55" s="265" t="str">
        <f t="shared" si="64"/>
        <v/>
      </c>
      <c r="J55" s="247" t="str">
        <f t="shared" si="5"/>
        <v/>
      </c>
      <c r="K55" s="239"/>
      <c r="L55" s="240">
        <f t="shared" si="0"/>
        <v>0</v>
      </c>
      <c r="M55" s="241">
        <f t="shared" si="6"/>
        <v>0.03</v>
      </c>
      <c r="N55" s="242">
        <f t="shared" si="46"/>
        <v>0</v>
      </c>
      <c r="O55" s="242">
        <f t="shared" si="47"/>
        <v>0</v>
      </c>
      <c r="P55" s="243">
        <f t="shared" si="48"/>
        <v>0</v>
      </c>
      <c r="Q55" s="243">
        <f t="shared" si="49"/>
        <v>0</v>
      </c>
      <c r="S55" s="225">
        <f t="shared" si="1"/>
        <v>0</v>
      </c>
      <c r="T55" s="226">
        <f t="shared" si="2"/>
        <v>0</v>
      </c>
      <c r="V55" s="123"/>
      <c r="W55" s="123"/>
      <c r="X55" s="123"/>
      <c r="Y55" s="123"/>
      <c r="AA55" s="190" t="e">
        <f t="shared" si="50"/>
        <v>#VALUE!</v>
      </c>
      <c r="AB55" s="190" t="e">
        <f t="shared" si="51"/>
        <v>#VALUE!</v>
      </c>
      <c r="AC55" s="191" t="e">
        <f t="shared" ca="1" si="52"/>
        <v>#VALUE!</v>
      </c>
      <c r="AD55" s="192">
        <f t="shared" ca="1" si="14"/>
        <v>44387</v>
      </c>
      <c r="AE55" s="191" t="e">
        <f t="shared" ca="1" si="53"/>
        <v>#VALUE!</v>
      </c>
      <c r="AF55" s="190" t="e">
        <f t="shared" si="54"/>
        <v>#VALUE!</v>
      </c>
      <c r="AG55" s="190" t="e">
        <f t="shared" si="55"/>
        <v>#VALUE!</v>
      </c>
      <c r="AH55" s="190" t="e">
        <f t="shared" si="56"/>
        <v>#VALUE!</v>
      </c>
      <c r="AI55" s="190" t="e">
        <f t="shared" si="57"/>
        <v>#VALUE!</v>
      </c>
      <c r="AJ55" s="190" t="e">
        <f t="shared" si="58"/>
        <v>#VALUE!</v>
      </c>
      <c r="AK55" s="190" t="e">
        <f t="shared" si="59"/>
        <v>#VALUE!</v>
      </c>
      <c r="AL55" s="190">
        <f t="shared" si="60"/>
        <v>0</v>
      </c>
    </row>
    <row r="56" spans="1:38" ht="23.25" customHeight="1" x14ac:dyDescent="0.15">
      <c r="A56" s="260">
        <f t="shared" si="61"/>
        <v>49</v>
      </c>
      <c r="B56" s="282" t="str">
        <f t="shared" si="3"/>
        <v>A팀</v>
      </c>
      <c r="C56" s="232"/>
      <c r="D56" s="233"/>
      <c r="E56" s="248" t="str">
        <f t="shared" si="62"/>
        <v/>
      </c>
      <c r="F56" s="248"/>
      <c r="G56" s="246" t="str">
        <f t="shared" si="4"/>
        <v/>
      </c>
      <c r="H56" s="281" t="str">
        <f t="shared" si="63"/>
        <v/>
      </c>
      <c r="I56" s="265" t="str">
        <f t="shared" si="64"/>
        <v/>
      </c>
      <c r="J56" s="247" t="str">
        <f t="shared" si="5"/>
        <v/>
      </c>
      <c r="K56" s="239"/>
      <c r="L56" s="240">
        <f t="shared" si="0"/>
        <v>0</v>
      </c>
      <c r="M56" s="241">
        <f t="shared" si="6"/>
        <v>0.03</v>
      </c>
      <c r="N56" s="242">
        <f t="shared" si="46"/>
        <v>0</v>
      </c>
      <c r="O56" s="242">
        <f t="shared" si="47"/>
        <v>0</v>
      </c>
      <c r="P56" s="243">
        <f t="shared" si="48"/>
        <v>0</v>
      </c>
      <c r="Q56" s="243">
        <f t="shared" si="49"/>
        <v>0</v>
      </c>
      <c r="S56" s="225">
        <f t="shared" si="1"/>
        <v>0</v>
      </c>
      <c r="T56" s="226">
        <f t="shared" si="2"/>
        <v>0</v>
      </c>
      <c r="V56" s="123"/>
      <c r="W56" s="123"/>
      <c r="X56" s="123"/>
      <c r="Y56" s="123"/>
      <c r="AA56" s="190" t="e">
        <f t="shared" si="50"/>
        <v>#VALUE!</v>
      </c>
      <c r="AB56" s="190" t="e">
        <f t="shared" si="51"/>
        <v>#VALUE!</v>
      </c>
      <c r="AC56" s="191" t="e">
        <f t="shared" ca="1" si="52"/>
        <v>#VALUE!</v>
      </c>
      <c r="AD56" s="192">
        <f t="shared" ca="1" si="14"/>
        <v>44387</v>
      </c>
      <c r="AE56" s="191" t="e">
        <f t="shared" ca="1" si="53"/>
        <v>#VALUE!</v>
      </c>
      <c r="AF56" s="190" t="e">
        <f t="shared" si="54"/>
        <v>#VALUE!</v>
      </c>
      <c r="AG56" s="190" t="e">
        <f t="shared" si="55"/>
        <v>#VALUE!</v>
      </c>
      <c r="AH56" s="190" t="e">
        <f t="shared" si="56"/>
        <v>#VALUE!</v>
      </c>
      <c r="AI56" s="190" t="e">
        <f t="shared" si="57"/>
        <v>#VALUE!</v>
      </c>
      <c r="AJ56" s="190" t="e">
        <f t="shared" si="58"/>
        <v>#VALUE!</v>
      </c>
      <c r="AK56" s="190" t="e">
        <f t="shared" si="59"/>
        <v>#VALUE!</v>
      </c>
      <c r="AL56" s="190">
        <f t="shared" si="60"/>
        <v>0</v>
      </c>
    </row>
    <row r="57" spans="1:38" ht="23.25" customHeight="1" x14ac:dyDescent="0.15">
      <c r="A57" s="260">
        <f t="shared" si="61"/>
        <v>50</v>
      </c>
      <c r="B57" s="282" t="str">
        <f t="shared" si="3"/>
        <v>A팀</v>
      </c>
      <c r="C57" s="232"/>
      <c r="D57" s="233"/>
      <c r="E57" s="248" t="str">
        <f t="shared" si="62"/>
        <v/>
      </c>
      <c r="F57" s="248"/>
      <c r="G57" s="246" t="str">
        <f t="shared" si="4"/>
        <v/>
      </c>
      <c r="H57" s="281" t="str">
        <f t="shared" si="63"/>
        <v/>
      </c>
      <c r="I57" s="265" t="str">
        <f t="shared" si="64"/>
        <v/>
      </c>
      <c r="J57" s="247" t="str">
        <f t="shared" si="5"/>
        <v/>
      </c>
      <c r="K57" s="239"/>
      <c r="L57" s="240">
        <f t="shared" si="0"/>
        <v>0</v>
      </c>
      <c r="M57" s="241">
        <f t="shared" si="6"/>
        <v>0.03</v>
      </c>
      <c r="N57" s="242">
        <f t="shared" si="46"/>
        <v>0</v>
      </c>
      <c r="O57" s="242">
        <f t="shared" si="47"/>
        <v>0</v>
      </c>
      <c r="P57" s="243">
        <f t="shared" si="48"/>
        <v>0</v>
      </c>
      <c r="Q57" s="243">
        <f t="shared" si="49"/>
        <v>0</v>
      </c>
      <c r="S57" s="225">
        <f t="shared" si="1"/>
        <v>0</v>
      </c>
      <c r="T57" s="226">
        <f t="shared" si="2"/>
        <v>0</v>
      </c>
      <c r="V57" s="123"/>
      <c r="W57" s="123"/>
      <c r="X57" s="123"/>
      <c r="Y57" s="123"/>
      <c r="AA57" s="190" t="e">
        <f t="shared" si="50"/>
        <v>#VALUE!</v>
      </c>
      <c r="AB57" s="190" t="e">
        <f t="shared" si="51"/>
        <v>#VALUE!</v>
      </c>
      <c r="AC57" s="191" t="e">
        <f t="shared" ca="1" si="52"/>
        <v>#VALUE!</v>
      </c>
      <c r="AD57" s="192">
        <f t="shared" ca="1" si="14"/>
        <v>44387</v>
      </c>
      <c r="AE57" s="191" t="e">
        <f t="shared" ca="1" si="53"/>
        <v>#VALUE!</v>
      </c>
      <c r="AF57" s="190" t="e">
        <f t="shared" si="54"/>
        <v>#VALUE!</v>
      </c>
      <c r="AG57" s="190" t="e">
        <f t="shared" si="55"/>
        <v>#VALUE!</v>
      </c>
      <c r="AH57" s="190" t="e">
        <f t="shared" si="56"/>
        <v>#VALUE!</v>
      </c>
      <c r="AI57" s="190" t="e">
        <f t="shared" si="57"/>
        <v>#VALUE!</v>
      </c>
      <c r="AJ57" s="190" t="e">
        <f t="shared" si="58"/>
        <v>#VALUE!</v>
      </c>
      <c r="AK57" s="190" t="e">
        <f t="shared" si="59"/>
        <v>#VALUE!</v>
      </c>
      <c r="AL57" s="190">
        <f t="shared" si="60"/>
        <v>0</v>
      </c>
    </row>
    <row r="58" spans="1:38" ht="23.25" customHeight="1" x14ac:dyDescent="0.15">
      <c r="A58" s="260">
        <f t="shared" si="61"/>
        <v>51</v>
      </c>
      <c r="B58" s="282" t="str">
        <f t="shared" si="3"/>
        <v>A팀</v>
      </c>
      <c r="C58" s="232"/>
      <c r="D58" s="233"/>
      <c r="E58" s="248" t="str">
        <f t="shared" si="62"/>
        <v/>
      </c>
      <c r="F58" s="248"/>
      <c r="G58" s="246" t="str">
        <f t="shared" si="4"/>
        <v/>
      </c>
      <c r="H58" s="281" t="str">
        <f t="shared" si="63"/>
        <v/>
      </c>
      <c r="I58" s="265" t="str">
        <f t="shared" si="64"/>
        <v/>
      </c>
      <c r="J58" s="247" t="str">
        <f t="shared" si="5"/>
        <v/>
      </c>
      <c r="K58" s="239"/>
      <c r="L58" s="240">
        <f t="shared" si="0"/>
        <v>0</v>
      </c>
      <c r="M58" s="241">
        <f t="shared" si="6"/>
        <v>0.03</v>
      </c>
      <c r="N58" s="242">
        <f t="shared" si="46"/>
        <v>0</v>
      </c>
      <c r="O58" s="242">
        <f t="shared" si="47"/>
        <v>0</v>
      </c>
      <c r="P58" s="243">
        <f t="shared" si="48"/>
        <v>0</v>
      </c>
      <c r="Q58" s="243">
        <f t="shared" si="49"/>
        <v>0</v>
      </c>
      <c r="S58" s="225">
        <f t="shared" si="1"/>
        <v>0</v>
      </c>
      <c r="T58" s="226">
        <f t="shared" si="2"/>
        <v>0</v>
      </c>
      <c r="V58" s="123"/>
      <c r="W58" s="123"/>
      <c r="X58" s="123"/>
      <c r="Y58" s="123"/>
      <c r="AA58" s="190" t="e">
        <f t="shared" si="50"/>
        <v>#VALUE!</v>
      </c>
      <c r="AB58" s="190" t="e">
        <f t="shared" si="51"/>
        <v>#VALUE!</v>
      </c>
      <c r="AC58" s="191" t="e">
        <f t="shared" ca="1" si="52"/>
        <v>#VALUE!</v>
      </c>
      <c r="AD58" s="192">
        <f t="shared" ca="1" si="14"/>
        <v>44387</v>
      </c>
      <c r="AE58" s="191" t="e">
        <f t="shared" ca="1" si="53"/>
        <v>#VALUE!</v>
      </c>
      <c r="AF58" s="190" t="e">
        <f t="shared" si="54"/>
        <v>#VALUE!</v>
      </c>
      <c r="AG58" s="190" t="e">
        <f t="shared" si="55"/>
        <v>#VALUE!</v>
      </c>
      <c r="AH58" s="190" t="e">
        <f t="shared" si="56"/>
        <v>#VALUE!</v>
      </c>
      <c r="AI58" s="190" t="e">
        <f t="shared" si="57"/>
        <v>#VALUE!</v>
      </c>
      <c r="AJ58" s="190" t="e">
        <f t="shared" si="58"/>
        <v>#VALUE!</v>
      </c>
      <c r="AK58" s="190" t="e">
        <f t="shared" si="59"/>
        <v>#VALUE!</v>
      </c>
      <c r="AL58" s="190">
        <f t="shared" si="60"/>
        <v>0</v>
      </c>
    </row>
    <row r="59" spans="1:38" ht="23.25" customHeight="1" x14ac:dyDescent="0.15">
      <c r="A59" s="260">
        <f t="shared" si="61"/>
        <v>52</v>
      </c>
      <c r="B59" s="282" t="str">
        <f t="shared" si="3"/>
        <v>A팀</v>
      </c>
      <c r="C59" s="232"/>
      <c r="D59" s="233"/>
      <c r="E59" s="248" t="str">
        <f t="shared" si="62"/>
        <v/>
      </c>
      <c r="F59" s="248"/>
      <c r="G59" s="246" t="str">
        <f t="shared" si="4"/>
        <v/>
      </c>
      <c r="H59" s="281" t="str">
        <f t="shared" si="63"/>
        <v/>
      </c>
      <c r="I59" s="265" t="str">
        <f t="shared" si="64"/>
        <v/>
      </c>
      <c r="J59" s="247" t="str">
        <f t="shared" si="5"/>
        <v/>
      </c>
      <c r="K59" s="239"/>
      <c r="L59" s="240">
        <f t="shared" si="0"/>
        <v>0</v>
      </c>
      <c r="M59" s="241">
        <f t="shared" si="6"/>
        <v>0.03</v>
      </c>
      <c r="N59" s="242">
        <f t="shared" si="46"/>
        <v>0</v>
      </c>
      <c r="O59" s="242">
        <f t="shared" si="47"/>
        <v>0</v>
      </c>
      <c r="P59" s="243">
        <f t="shared" si="48"/>
        <v>0</v>
      </c>
      <c r="Q59" s="243">
        <f t="shared" si="49"/>
        <v>0</v>
      </c>
      <c r="S59" s="225">
        <f t="shared" si="1"/>
        <v>0</v>
      </c>
      <c r="T59" s="226">
        <f t="shared" si="2"/>
        <v>0</v>
      </c>
      <c r="V59" s="123"/>
      <c r="W59" s="123"/>
      <c r="X59" s="123"/>
      <c r="Y59" s="123"/>
      <c r="AA59" s="190" t="e">
        <f t="shared" si="50"/>
        <v>#VALUE!</v>
      </c>
      <c r="AB59" s="190" t="e">
        <f t="shared" si="51"/>
        <v>#VALUE!</v>
      </c>
      <c r="AC59" s="191" t="e">
        <f t="shared" ca="1" si="52"/>
        <v>#VALUE!</v>
      </c>
      <c r="AD59" s="192">
        <f t="shared" ca="1" si="14"/>
        <v>44387</v>
      </c>
      <c r="AE59" s="191" t="e">
        <f t="shared" ca="1" si="53"/>
        <v>#VALUE!</v>
      </c>
      <c r="AF59" s="190" t="e">
        <f t="shared" si="54"/>
        <v>#VALUE!</v>
      </c>
      <c r="AG59" s="190" t="e">
        <f t="shared" si="55"/>
        <v>#VALUE!</v>
      </c>
      <c r="AH59" s="190" t="e">
        <f t="shared" si="56"/>
        <v>#VALUE!</v>
      </c>
      <c r="AI59" s="190" t="e">
        <f t="shared" si="57"/>
        <v>#VALUE!</v>
      </c>
      <c r="AJ59" s="190" t="e">
        <f t="shared" si="58"/>
        <v>#VALUE!</v>
      </c>
      <c r="AK59" s="190" t="e">
        <f t="shared" si="59"/>
        <v>#VALUE!</v>
      </c>
      <c r="AL59" s="190">
        <f t="shared" si="60"/>
        <v>0</v>
      </c>
    </row>
    <row r="60" spans="1:38" ht="23.25" customHeight="1" x14ac:dyDescent="0.15">
      <c r="A60" s="260">
        <f t="shared" si="61"/>
        <v>53</v>
      </c>
      <c r="B60" s="282" t="str">
        <f t="shared" si="3"/>
        <v>A팀</v>
      </c>
      <c r="C60" s="232"/>
      <c r="D60" s="233"/>
      <c r="E60" s="248" t="str">
        <f t="shared" si="62"/>
        <v/>
      </c>
      <c r="F60" s="248"/>
      <c r="G60" s="246" t="str">
        <f t="shared" si="4"/>
        <v/>
      </c>
      <c r="H60" s="281" t="str">
        <f t="shared" si="63"/>
        <v/>
      </c>
      <c r="I60" s="265" t="str">
        <f t="shared" si="64"/>
        <v/>
      </c>
      <c r="J60" s="247" t="str">
        <f t="shared" si="5"/>
        <v/>
      </c>
      <c r="K60" s="239"/>
      <c r="L60" s="240">
        <f t="shared" si="0"/>
        <v>0</v>
      </c>
      <c r="M60" s="241">
        <f t="shared" si="6"/>
        <v>0.03</v>
      </c>
      <c r="N60" s="242">
        <f t="shared" si="46"/>
        <v>0</v>
      </c>
      <c r="O60" s="242">
        <f t="shared" si="47"/>
        <v>0</v>
      </c>
      <c r="P60" s="243">
        <f t="shared" si="48"/>
        <v>0</v>
      </c>
      <c r="Q60" s="243">
        <f t="shared" si="49"/>
        <v>0</v>
      </c>
      <c r="S60" s="225">
        <f t="shared" si="1"/>
        <v>0</v>
      </c>
      <c r="T60" s="226">
        <f t="shared" si="2"/>
        <v>0</v>
      </c>
      <c r="V60" s="123"/>
      <c r="W60" s="123"/>
      <c r="X60" s="123"/>
      <c r="Y60" s="123"/>
      <c r="AA60" s="190" t="e">
        <f t="shared" si="50"/>
        <v>#VALUE!</v>
      </c>
      <c r="AB60" s="190" t="e">
        <f t="shared" si="51"/>
        <v>#VALUE!</v>
      </c>
      <c r="AC60" s="191" t="e">
        <f t="shared" ca="1" si="52"/>
        <v>#VALUE!</v>
      </c>
      <c r="AD60" s="192">
        <f t="shared" ca="1" si="14"/>
        <v>44387</v>
      </c>
      <c r="AE60" s="191" t="e">
        <f t="shared" ca="1" si="53"/>
        <v>#VALUE!</v>
      </c>
      <c r="AF60" s="190" t="e">
        <f t="shared" si="54"/>
        <v>#VALUE!</v>
      </c>
      <c r="AG60" s="190" t="e">
        <f t="shared" si="55"/>
        <v>#VALUE!</v>
      </c>
      <c r="AH60" s="190" t="e">
        <f t="shared" si="56"/>
        <v>#VALUE!</v>
      </c>
      <c r="AI60" s="190" t="e">
        <f t="shared" si="57"/>
        <v>#VALUE!</v>
      </c>
      <c r="AJ60" s="190" t="e">
        <f t="shared" si="58"/>
        <v>#VALUE!</v>
      </c>
      <c r="AK60" s="190" t="e">
        <f t="shared" si="59"/>
        <v>#VALUE!</v>
      </c>
      <c r="AL60" s="190">
        <f t="shared" si="60"/>
        <v>0</v>
      </c>
    </row>
    <row r="61" spans="1:38" ht="23.25" customHeight="1" x14ac:dyDescent="0.15">
      <c r="A61" s="260">
        <f t="shared" si="61"/>
        <v>54</v>
      </c>
      <c r="B61" s="282" t="str">
        <f t="shared" si="3"/>
        <v>A팀</v>
      </c>
      <c r="C61" s="232"/>
      <c r="D61" s="233"/>
      <c r="E61" s="248" t="str">
        <f t="shared" si="62"/>
        <v/>
      </c>
      <c r="F61" s="248"/>
      <c r="G61" s="246" t="str">
        <f t="shared" si="4"/>
        <v/>
      </c>
      <c r="H61" s="281" t="str">
        <f t="shared" si="63"/>
        <v/>
      </c>
      <c r="I61" s="265" t="str">
        <f t="shared" si="64"/>
        <v/>
      </c>
      <c r="J61" s="247" t="str">
        <f t="shared" si="5"/>
        <v/>
      </c>
      <c r="K61" s="239"/>
      <c r="L61" s="240">
        <f t="shared" si="0"/>
        <v>0</v>
      </c>
      <c r="M61" s="241">
        <f t="shared" si="6"/>
        <v>0.03</v>
      </c>
      <c r="N61" s="242">
        <f t="shared" si="46"/>
        <v>0</v>
      </c>
      <c r="O61" s="242">
        <f t="shared" si="47"/>
        <v>0</v>
      </c>
      <c r="P61" s="243">
        <f t="shared" si="48"/>
        <v>0</v>
      </c>
      <c r="Q61" s="243">
        <f t="shared" si="49"/>
        <v>0</v>
      </c>
      <c r="S61" s="225">
        <f t="shared" si="1"/>
        <v>0</v>
      </c>
      <c r="T61" s="226">
        <f t="shared" si="2"/>
        <v>0</v>
      </c>
      <c r="V61" s="123"/>
      <c r="W61" s="123"/>
      <c r="X61" s="123"/>
      <c r="Y61" s="123"/>
      <c r="AA61" s="190" t="e">
        <f t="shared" si="50"/>
        <v>#VALUE!</v>
      </c>
      <c r="AB61" s="190" t="e">
        <f t="shared" si="51"/>
        <v>#VALUE!</v>
      </c>
      <c r="AC61" s="191" t="e">
        <f t="shared" ca="1" si="52"/>
        <v>#VALUE!</v>
      </c>
      <c r="AD61" s="192">
        <f t="shared" ca="1" si="14"/>
        <v>44387</v>
      </c>
      <c r="AE61" s="191" t="e">
        <f t="shared" ca="1" si="53"/>
        <v>#VALUE!</v>
      </c>
      <c r="AF61" s="190" t="e">
        <f t="shared" si="54"/>
        <v>#VALUE!</v>
      </c>
      <c r="AG61" s="190" t="e">
        <f t="shared" si="55"/>
        <v>#VALUE!</v>
      </c>
      <c r="AH61" s="190" t="e">
        <f t="shared" si="56"/>
        <v>#VALUE!</v>
      </c>
      <c r="AI61" s="190" t="e">
        <f t="shared" si="57"/>
        <v>#VALUE!</v>
      </c>
      <c r="AJ61" s="190" t="e">
        <f t="shared" si="58"/>
        <v>#VALUE!</v>
      </c>
      <c r="AK61" s="190" t="e">
        <f t="shared" si="59"/>
        <v>#VALUE!</v>
      </c>
      <c r="AL61" s="190">
        <f t="shared" si="60"/>
        <v>0</v>
      </c>
    </row>
    <row r="62" spans="1:38" ht="23.25" customHeight="1" x14ac:dyDescent="0.15">
      <c r="A62" s="260">
        <f t="shared" si="61"/>
        <v>55</v>
      </c>
      <c r="B62" s="282" t="str">
        <f t="shared" si="3"/>
        <v>A팀</v>
      </c>
      <c r="C62" s="232"/>
      <c r="D62" s="233"/>
      <c r="E62" s="248" t="str">
        <f t="shared" si="62"/>
        <v/>
      </c>
      <c r="F62" s="248"/>
      <c r="G62" s="246" t="str">
        <f t="shared" si="4"/>
        <v/>
      </c>
      <c r="H62" s="281" t="str">
        <f t="shared" si="63"/>
        <v/>
      </c>
      <c r="I62" s="265" t="str">
        <f t="shared" si="64"/>
        <v/>
      </c>
      <c r="J62" s="247" t="str">
        <f t="shared" si="5"/>
        <v/>
      </c>
      <c r="K62" s="239"/>
      <c r="L62" s="240">
        <f t="shared" si="0"/>
        <v>0</v>
      </c>
      <c r="M62" s="241">
        <f t="shared" si="6"/>
        <v>0.03</v>
      </c>
      <c r="N62" s="242">
        <f t="shared" si="46"/>
        <v>0</v>
      </c>
      <c r="O62" s="242">
        <f t="shared" si="47"/>
        <v>0</v>
      </c>
      <c r="P62" s="243">
        <f t="shared" si="48"/>
        <v>0</v>
      </c>
      <c r="Q62" s="243">
        <f t="shared" si="49"/>
        <v>0</v>
      </c>
      <c r="S62" s="225">
        <f t="shared" si="1"/>
        <v>0</v>
      </c>
      <c r="T62" s="226">
        <f t="shared" si="2"/>
        <v>0</v>
      </c>
      <c r="V62" s="123"/>
      <c r="W62" s="123"/>
      <c r="X62" s="123"/>
      <c r="Y62" s="123"/>
      <c r="AA62" s="190" t="e">
        <f t="shared" si="50"/>
        <v>#VALUE!</v>
      </c>
      <c r="AB62" s="190" t="e">
        <f t="shared" si="51"/>
        <v>#VALUE!</v>
      </c>
      <c r="AC62" s="191" t="e">
        <f t="shared" ca="1" si="52"/>
        <v>#VALUE!</v>
      </c>
      <c r="AD62" s="192">
        <f t="shared" ca="1" si="14"/>
        <v>44387</v>
      </c>
      <c r="AE62" s="191" t="e">
        <f t="shared" ca="1" si="53"/>
        <v>#VALUE!</v>
      </c>
      <c r="AF62" s="190" t="e">
        <f t="shared" si="54"/>
        <v>#VALUE!</v>
      </c>
      <c r="AG62" s="190" t="e">
        <f t="shared" si="55"/>
        <v>#VALUE!</v>
      </c>
      <c r="AH62" s="190" t="e">
        <f t="shared" si="56"/>
        <v>#VALUE!</v>
      </c>
      <c r="AI62" s="190" t="e">
        <f t="shared" si="57"/>
        <v>#VALUE!</v>
      </c>
      <c r="AJ62" s="190" t="e">
        <f t="shared" si="58"/>
        <v>#VALUE!</v>
      </c>
      <c r="AK62" s="190" t="e">
        <f t="shared" si="59"/>
        <v>#VALUE!</v>
      </c>
      <c r="AL62" s="190">
        <f t="shared" si="60"/>
        <v>0</v>
      </c>
    </row>
    <row r="63" spans="1:38" ht="23.25" customHeight="1" x14ac:dyDescent="0.15">
      <c r="A63" s="260">
        <f t="shared" si="61"/>
        <v>56</v>
      </c>
      <c r="B63" s="282" t="str">
        <f t="shared" si="3"/>
        <v>A팀</v>
      </c>
      <c r="C63" s="232"/>
      <c r="D63" s="233"/>
      <c r="E63" s="248" t="str">
        <f t="shared" si="62"/>
        <v/>
      </c>
      <c r="F63" s="248"/>
      <c r="G63" s="246" t="str">
        <f t="shared" si="4"/>
        <v/>
      </c>
      <c r="H63" s="281" t="str">
        <f t="shared" si="63"/>
        <v/>
      </c>
      <c r="I63" s="265" t="str">
        <f t="shared" si="64"/>
        <v/>
      </c>
      <c r="J63" s="247" t="str">
        <f t="shared" si="5"/>
        <v/>
      </c>
      <c r="K63" s="239"/>
      <c r="L63" s="240">
        <f t="shared" si="0"/>
        <v>0</v>
      </c>
      <c r="M63" s="241">
        <f t="shared" si="6"/>
        <v>0.03</v>
      </c>
      <c r="N63" s="242">
        <f t="shared" si="46"/>
        <v>0</v>
      </c>
      <c r="O63" s="242">
        <f t="shared" si="47"/>
        <v>0</v>
      </c>
      <c r="P63" s="243">
        <f t="shared" si="48"/>
        <v>0</v>
      </c>
      <c r="Q63" s="243">
        <f t="shared" si="49"/>
        <v>0</v>
      </c>
      <c r="S63" s="225">
        <f t="shared" si="1"/>
        <v>0</v>
      </c>
      <c r="T63" s="226">
        <f t="shared" si="2"/>
        <v>0</v>
      </c>
      <c r="V63" s="123"/>
      <c r="W63" s="123"/>
      <c r="X63" s="123"/>
      <c r="Y63" s="123"/>
      <c r="AA63" s="190" t="e">
        <f t="shared" si="50"/>
        <v>#VALUE!</v>
      </c>
      <c r="AB63" s="190" t="e">
        <f t="shared" si="51"/>
        <v>#VALUE!</v>
      </c>
      <c r="AC63" s="191" t="e">
        <f t="shared" ca="1" si="52"/>
        <v>#VALUE!</v>
      </c>
      <c r="AD63" s="192">
        <f t="shared" ca="1" si="14"/>
        <v>44387</v>
      </c>
      <c r="AE63" s="191" t="e">
        <f t="shared" ca="1" si="53"/>
        <v>#VALUE!</v>
      </c>
      <c r="AF63" s="190" t="e">
        <f t="shared" si="54"/>
        <v>#VALUE!</v>
      </c>
      <c r="AG63" s="190" t="e">
        <f t="shared" si="55"/>
        <v>#VALUE!</v>
      </c>
      <c r="AH63" s="190" t="e">
        <f t="shared" si="56"/>
        <v>#VALUE!</v>
      </c>
      <c r="AI63" s="190" t="e">
        <f t="shared" si="57"/>
        <v>#VALUE!</v>
      </c>
      <c r="AJ63" s="190" t="e">
        <f t="shared" si="58"/>
        <v>#VALUE!</v>
      </c>
      <c r="AK63" s="190" t="e">
        <f t="shared" si="59"/>
        <v>#VALUE!</v>
      </c>
      <c r="AL63" s="190">
        <f t="shared" si="60"/>
        <v>0</v>
      </c>
    </row>
    <row r="64" spans="1:38" ht="23.25" customHeight="1" x14ac:dyDescent="0.15">
      <c r="A64" s="260">
        <f t="shared" si="61"/>
        <v>57</v>
      </c>
      <c r="B64" s="282" t="str">
        <f t="shared" si="3"/>
        <v>A팀</v>
      </c>
      <c r="C64" s="232"/>
      <c r="D64" s="233"/>
      <c r="E64" s="248" t="str">
        <f t="shared" si="62"/>
        <v/>
      </c>
      <c r="F64" s="248"/>
      <c r="G64" s="246" t="str">
        <f t="shared" si="4"/>
        <v/>
      </c>
      <c r="H64" s="281" t="str">
        <f t="shared" si="63"/>
        <v/>
      </c>
      <c r="I64" s="265" t="str">
        <f t="shared" si="64"/>
        <v/>
      </c>
      <c r="J64" s="247" t="str">
        <f t="shared" si="5"/>
        <v/>
      </c>
      <c r="K64" s="239"/>
      <c r="L64" s="240">
        <f t="shared" si="0"/>
        <v>0</v>
      </c>
      <c r="M64" s="241">
        <f t="shared" si="6"/>
        <v>0.03</v>
      </c>
      <c r="N64" s="242">
        <f t="shared" si="46"/>
        <v>0</v>
      </c>
      <c r="O64" s="242">
        <f t="shared" si="47"/>
        <v>0</v>
      </c>
      <c r="P64" s="243">
        <f t="shared" si="48"/>
        <v>0</v>
      </c>
      <c r="Q64" s="243">
        <f t="shared" si="49"/>
        <v>0</v>
      </c>
      <c r="S64" s="225">
        <f t="shared" si="1"/>
        <v>0</v>
      </c>
      <c r="T64" s="226">
        <f t="shared" si="2"/>
        <v>0</v>
      </c>
      <c r="V64" s="123"/>
      <c r="W64" s="123"/>
      <c r="X64" s="123"/>
      <c r="Y64" s="123"/>
      <c r="AA64" s="190" t="e">
        <f t="shared" si="50"/>
        <v>#VALUE!</v>
      </c>
      <c r="AB64" s="190" t="e">
        <f t="shared" si="51"/>
        <v>#VALUE!</v>
      </c>
      <c r="AC64" s="191" t="e">
        <f t="shared" ca="1" si="52"/>
        <v>#VALUE!</v>
      </c>
      <c r="AD64" s="192">
        <f t="shared" ca="1" si="14"/>
        <v>44387</v>
      </c>
      <c r="AE64" s="191" t="e">
        <f t="shared" ca="1" si="53"/>
        <v>#VALUE!</v>
      </c>
      <c r="AF64" s="190" t="e">
        <f t="shared" si="54"/>
        <v>#VALUE!</v>
      </c>
      <c r="AG64" s="190" t="e">
        <f t="shared" si="55"/>
        <v>#VALUE!</v>
      </c>
      <c r="AH64" s="190" t="e">
        <f t="shared" si="56"/>
        <v>#VALUE!</v>
      </c>
      <c r="AI64" s="190" t="e">
        <f t="shared" si="57"/>
        <v>#VALUE!</v>
      </c>
      <c r="AJ64" s="190" t="e">
        <f t="shared" si="58"/>
        <v>#VALUE!</v>
      </c>
      <c r="AK64" s="190" t="e">
        <f t="shared" si="59"/>
        <v>#VALUE!</v>
      </c>
      <c r="AL64" s="190">
        <f t="shared" si="60"/>
        <v>0</v>
      </c>
    </row>
    <row r="65" spans="1:38" ht="23.25" customHeight="1" x14ac:dyDescent="0.15">
      <c r="A65" s="260">
        <f t="shared" si="61"/>
        <v>58</v>
      </c>
      <c r="B65" s="282" t="str">
        <f t="shared" si="3"/>
        <v>A팀</v>
      </c>
      <c r="C65" s="232"/>
      <c r="D65" s="233"/>
      <c r="E65" s="248" t="str">
        <f t="shared" si="62"/>
        <v/>
      </c>
      <c r="F65" s="248"/>
      <c r="G65" s="246" t="str">
        <f t="shared" si="4"/>
        <v/>
      </c>
      <c r="H65" s="281" t="str">
        <f t="shared" si="63"/>
        <v/>
      </c>
      <c r="I65" s="265" t="str">
        <f t="shared" si="64"/>
        <v/>
      </c>
      <c r="J65" s="247" t="str">
        <f t="shared" si="5"/>
        <v/>
      </c>
      <c r="K65" s="239"/>
      <c r="L65" s="240">
        <f t="shared" si="0"/>
        <v>0</v>
      </c>
      <c r="M65" s="241">
        <f t="shared" si="6"/>
        <v>0.03</v>
      </c>
      <c r="N65" s="242">
        <f t="shared" si="46"/>
        <v>0</v>
      </c>
      <c r="O65" s="242">
        <f t="shared" si="47"/>
        <v>0</v>
      </c>
      <c r="P65" s="243">
        <f t="shared" si="48"/>
        <v>0</v>
      </c>
      <c r="Q65" s="243">
        <f t="shared" si="49"/>
        <v>0</v>
      </c>
      <c r="S65" s="225">
        <f t="shared" si="1"/>
        <v>0</v>
      </c>
      <c r="T65" s="226">
        <f t="shared" si="2"/>
        <v>0</v>
      </c>
      <c r="V65" s="123"/>
      <c r="W65" s="123"/>
      <c r="X65" s="123"/>
      <c r="Y65" s="123"/>
      <c r="AA65" s="190" t="e">
        <f t="shared" si="50"/>
        <v>#VALUE!</v>
      </c>
      <c r="AB65" s="190" t="e">
        <f t="shared" si="51"/>
        <v>#VALUE!</v>
      </c>
      <c r="AC65" s="191" t="e">
        <f t="shared" ca="1" si="52"/>
        <v>#VALUE!</v>
      </c>
      <c r="AD65" s="192">
        <f t="shared" ca="1" si="14"/>
        <v>44387</v>
      </c>
      <c r="AE65" s="191" t="e">
        <f t="shared" ca="1" si="53"/>
        <v>#VALUE!</v>
      </c>
      <c r="AF65" s="190" t="e">
        <f t="shared" si="54"/>
        <v>#VALUE!</v>
      </c>
      <c r="AG65" s="190" t="e">
        <f t="shared" si="55"/>
        <v>#VALUE!</v>
      </c>
      <c r="AH65" s="190" t="e">
        <f t="shared" si="56"/>
        <v>#VALUE!</v>
      </c>
      <c r="AI65" s="190" t="e">
        <f t="shared" si="57"/>
        <v>#VALUE!</v>
      </c>
      <c r="AJ65" s="190" t="e">
        <f t="shared" si="58"/>
        <v>#VALUE!</v>
      </c>
      <c r="AK65" s="190" t="e">
        <f t="shared" si="59"/>
        <v>#VALUE!</v>
      </c>
      <c r="AL65" s="190">
        <f t="shared" si="60"/>
        <v>0</v>
      </c>
    </row>
    <row r="66" spans="1:38" ht="23.25" customHeight="1" x14ac:dyDescent="0.15">
      <c r="A66" s="260">
        <f t="shared" si="61"/>
        <v>59</v>
      </c>
      <c r="B66" s="282" t="str">
        <f t="shared" si="3"/>
        <v>A팀</v>
      </c>
      <c r="C66" s="232"/>
      <c r="D66" s="233"/>
      <c r="E66" s="248" t="str">
        <f t="shared" si="62"/>
        <v/>
      </c>
      <c r="F66" s="248"/>
      <c r="G66" s="246" t="str">
        <f t="shared" si="4"/>
        <v/>
      </c>
      <c r="H66" s="281" t="str">
        <f t="shared" si="63"/>
        <v/>
      </c>
      <c r="I66" s="265" t="str">
        <f t="shared" si="64"/>
        <v/>
      </c>
      <c r="J66" s="247" t="str">
        <f t="shared" si="5"/>
        <v/>
      </c>
      <c r="K66" s="239"/>
      <c r="L66" s="240">
        <f t="shared" si="0"/>
        <v>0</v>
      </c>
      <c r="M66" s="241">
        <f t="shared" si="6"/>
        <v>0.03</v>
      </c>
      <c r="N66" s="242">
        <f t="shared" si="46"/>
        <v>0</v>
      </c>
      <c r="O66" s="242">
        <f t="shared" si="47"/>
        <v>0</v>
      </c>
      <c r="P66" s="243">
        <f t="shared" si="48"/>
        <v>0</v>
      </c>
      <c r="Q66" s="243">
        <f t="shared" si="49"/>
        <v>0</v>
      </c>
      <c r="S66" s="225">
        <f t="shared" si="1"/>
        <v>0</v>
      </c>
      <c r="T66" s="226">
        <f t="shared" si="2"/>
        <v>0</v>
      </c>
      <c r="V66" s="123"/>
      <c r="W66" s="123"/>
      <c r="X66" s="123"/>
      <c r="Y66" s="123"/>
      <c r="AA66" s="190" t="e">
        <f t="shared" si="50"/>
        <v>#VALUE!</v>
      </c>
      <c r="AB66" s="190" t="e">
        <f t="shared" si="51"/>
        <v>#VALUE!</v>
      </c>
      <c r="AC66" s="191" t="e">
        <f t="shared" ca="1" si="52"/>
        <v>#VALUE!</v>
      </c>
      <c r="AD66" s="192">
        <f t="shared" ca="1" si="14"/>
        <v>44387</v>
      </c>
      <c r="AE66" s="191" t="e">
        <f t="shared" ca="1" si="53"/>
        <v>#VALUE!</v>
      </c>
      <c r="AF66" s="190" t="e">
        <f t="shared" si="54"/>
        <v>#VALUE!</v>
      </c>
      <c r="AG66" s="190" t="e">
        <f t="shared" si="55"/>
        <v>#VALUE!</v>
      </c>
      <c r="AH66" s="190" t="e">
        <f t="shared" si="56"/>
        <v>#VALUE!</v>
      </c>
      <c r="AI66" s="190" t="e">
        <f t="shared" si="57"/>
        <v>#VALUE!</v>
      </c>
      <c r="AJ66" s="190" t="e">
        <f t="shared" si="58"/>
        <v>#VALUE!</v>
      </c>
      <c r="AK66" s="190" t="e">
        <f t="shared" si="59"/>
        <v>#VALUE!</v>
      </c>
      <c r="AL66" s="190">
        <f t="shared" si="60"/>
        <v>0</v>
      </c>
    </row>
    <row r="67" spans="1:38" ht="23.25" customHeight="1" x14ac:dyDescent="0.15">
      <c r="A67" s="260">
        <f t="shared" si="61"/>
        <v>60</v>
      </c>
      <c r="B67" s="282" t="str">
        <f t="shared" si="3"/>
        <v>A팀</v>
      </c>
      <c r="C67" s="232"/>
      <c r="D67" s="233"/>
      <c r="E67" s="248" t="str">
        <f t="shared" si="62"/>
        <v/>
      </c>
      <c r="F67" s="248"/>
      <c r="G67" s="246" t="str">
        <f t="shared" si="4"/>
        <v/>
      </c>
      <c r="H67" s="281" t="str">
        <f t="shared" si="63"/>
        <v/>
      </c>
      <c r="I67" s="265" t="str">
        <f t="shared" si="64"/>
        <v/>
      </c>
      <c r="J67" s="247" t="str">
        <f t="shared" si="5"/>
        <v/>
      </c>
      <c r="K67" s="239"/>
      <c r="L67" s="240">
        <f t="shared" si="0"/>
        <v>0</v>
      </c>
      <c r="M67" s="241">
        <f t="shared" si="6"/>
        <v>0.03</v>
      </c>
      <c r="N67" s="242">
        <f t="shared" si="46"/>
        <v>0</v>
      </c>
      <c r="O67" s="242">
        <f t="shared" si="47"/>
        <v>0</v>
      </c>
      <c r="P67" s="243">
        <f t="shared" si="48"/>
        <v>0</v>
      </c>
      <c r="Q67" s="243">
        <f t="shared" si="49"/>
        <v>0</v>
      </c>
      <c r="S67" s="225">
        <f t="shared" si="1"/>
        <v>0</v>
      </c>
      <c r="T67" s="226">
        <f t="shared" si="2"/>
        <v>0</v>
      </c>
      <c r="V67" s="123"/>
      <c r="W67" s="123"/>
      <c r="X67" s="123"/>
      <c r="Y67" s="123"/>
      <c r="AA67" s="190" t="e">
        <f t="shared" si="50"/>
        <v>#VALUE!</v>
      </c>
      <c r="AB67" s="190" t="e">
        <f t="shared" si="51"/>
        <v>#VALUE!</v>
      </c>
      <c r="AC67" s="191" t="e">
        <f t="shared" ca="1" si="52"/>
        <v>#VALUE!</v>
      </c>
      <c r="AD67" s="192">
        <f t="shared" ca="1" si="14"/>
        <v>44387</v>
      </c>
      <c r="AE67" s="191" t="e">
        <f t="shared" ca="1" si="53"/>
        <v>#VALUE!</v>
      </c>
      <c r="AF67" s="190" t="e">
        <f t="shared" si="54"/>
        <v>#VALUE!</v>
      </c>
      <c r="AG67" s="190" t="e">
        <f t="shared" si="55"/>
        <v>#VALUE!</v>
      </c>
      <c r="AH67" s="190" t="e">
        <f t="shared" si="56"/>
        <v>#VALUE!</v>
      </c>
      <c r="AI67" s="190" t="e">
        <f t="shared" si="57"/>
        <v>#VALUE!</v>
      </c>
      <c r="AJ67" s="190" t="e">
        <f t="shared" si="58"/>
        <v>#VALUE!</v>
      </c>
      <c r="AK67" s="190" t="e">
        <f t="shared" si="59"/>
        <v>#VALUE!</v>
      </c>
      <c r="AL67" s="190">
        <f t="shared" si="60"/>
        <v>0</v>
      </c>
    </row>
    <row r="68" spans="1:38" ht="23.25" customHeight="1" x14ac:dyDescent="0.15">
      <c r="A68" s="260">
        <f t="shared" si="61"/>
        <v>61</v>
      </c>
      <c r="B68" s="282" t="str">
        <f t="shared" si="3"/>
        <v>A팀</v>
      </c>
      <c r="C68" s="232"/>
      <c r="D68" s="233"/>
      <c r="E68" s="232"/>
      <c r="F68" s="232"/>
      <c r="G68" s="246" t="str">
        <f t="shared" si="4"/>
        <v/>
      </c>
      <c r="H68" s="281"/>
      <c r="I68" s="265"/>
      <c r="J68" s="247" t="str">
        <f t="shared" si="5"/>
        <v>토</v>
      </c>
      <c r="K68" s="239"/>
      <c r="L68" s="240">
        <f t="shared" si="0"/>
        <v>0</v>
      </c>
      <c r="M68" s="241">
        <f>$M$7</f>
        <v>0.03</v>
      </c>
      <c r="N68" s="242">
        <f>IF(L68&gt;33330,TRUNC(L68*$M$7,-1),0)</f>
        <v>0</v>
      </c>
      <c r="O68" s="242">
        <f>TRUNC(N68*10%,-1)</f>
        <v>0</v>
      </c>
      <c r="P68" s="243">
        <f>SUM(N68:O68)</f>
        <v>0</v>
      </c>
      <c r="Q68" s="243">
        <f>L68-P68</f>
        <v>0</v>
      </c>
      <c r="S68" s="225">
        <f t="shared" si="1"/>
        <v>0</v>
      </c>
      <c r="T68" s="226">
        <f t="shared" si="2"/>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4"/>
        <v/>
      </c>
      <c r="H69" s="281" t="str">
        <f>IF(C69="","",$H$8)</f>
        <v/>
      </c>
      <c r="I69" s="265" t="str">
        <f>IF(C69="","",$I$8)</f>
        <v/>
      </c>
      <c r="J69" s="247" t="str">
        <f t="shared" si="5"/>
        <v/>
      </c>
      <c r="K69" s="239"/>
      <c r="L69" s="240">
        <f t="shared" si="0"/>
        <v>0</v>
      </c>
      <c r="M69" s="241">
        <f t="shared" si="6"/>
        <v>0.03</v>
      </c>
      <c r="N69" s="242">
        <f t="shared" ref="N69:N107" si="65">IF(L69&gt;33330,TRUNC(L69*$M$7,-1),0)</f>
        <v>0</v>
      </c>
      <c r="O69" s="242">
        <f t="shared" ref="O69:O107" si="66">TRUNC(N69*10%,-1)</f>
        <v>0</v>
      </c>
      <c r="P69" s="243">
        <f t="shared" ref="P69:P107" si="67">SUM(N69:O69)</f>
        <v>0</v>
      </c>
      <c r="Q69" s="243">
        <f t="shared" ref="Q69:Q107" si="68">L69-P69</f>
        <v>0</v>
      </c>
      <c r="S69" s="225">
        <f t="shared" si="1"/>
        <v>0</v>
      </c>
      <c r="T69" s="226">
        <f t="shared" si="2"/>
        <v>0</v>
      </c>
      <c r="V69" s="123"/>
      <c r="W69" s="123"/>
      <c r="X69" s="123"/>
      <c r="Y69" s="123"/>
      <c r="AA69" s="190" t="e">
        <f t="shared" ref="AA69:AA107" si="69">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107" si="70">IF(INT(RIGHT(D69,1))=AA69,"OK","주민오류")</f>
        <v>#VALUE!</v>
      </c>
      <c r="AC69" s="191" t="e">
        <f t="shared" ref="AC69:AC107" ca="1" si="71">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107" ca="1" si="72">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107" si="73">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107" si="74">CHOOSE(14-LEN(CLEAN(D69)),MID(D69,7,1),MID(D69,6,1),MID(D69,5,1),MID(D69,4,1))</f>
        <v>#VALUE!</v>
      </c>
      <c r="AH69" s="190" t="e">
        <f t="shared" ref="AH69:AH107" si="75">CHOOSE(AG69,"내국인","내국인","내국인","내국인","외국인","외국인","외국인","외국인")</f>
        <v>#VALUE!</v>
      </c>
      <c r="AI69" s="190" t="e">
        <f t="shared" ref="AI69:AI107" si="76">IF(AH69="외국인","고용허가체크","")</f>
        <v>#VALUE!</v>
      </c>
      <c r="AJ69" s="190" t="e">
        <f t="shared" ref="AJ69:AJ107" si="77">IF(LEN(CLEAN(D69))=12,MOD(MID(D69,7,1)*10+MID(D69,8,1),2),MOD(MID(D69,8,1)*10+MID(D69,9,1),2))</f>
        <v>#VALUE!</v>
      </c>
      <c r="AK69" s="190" t="e">
        <f t="shared" ref="AK69:AK107" si="78">IF(AJ69=0,"OK","")</f>
        <v>#VALUE!</v>
      </c>
      <c r="AL69" s="190">
        <f t="shared" ref="AL69:AL107" si="79">LEN(CLEAN(D69))</f>
        <v>0</v>
      </c>
    </row>
    <row r="70" spans="1:38" ht="23.25" customHeight="1" x14ac:dyDescent="0.15">
      <c r="A70" s="260">
        <f t="shared" ref="A70:A107" si="80">A69+1</f>
        <v>63</v>
      </c>
      <c r="B70" s="282" t="str">
        <f t="shared" si="3"/>
        <v>A팀</v>
      </c>
      <c r="C70" s="232"/>
      <c r="D70" s="233"/>
      <c r="E70" s="248" t="str">
        <f t="shared" ref="E70:E107" si="81">IF(C70="","",$E$8)</f>
        <v/>
      </c>
      <c r="F70" s="248"/>
      <c r="G70" s="246" t="str">
        <f t="shared" si="4"/>
        <v/>
      </c>
      <c r="H70" s="281" t="str">
        <f t="shared" ref="H70:H107" si="82">IF(C70="","",$H$8)</f>
        <v/>
      </c>
      <c r="I70" s="265" t="str">
        <f t="shared" ref="I70:I107" si="83">IF(C70="","",$I$8)</f>
        <v/>
      </c>
      <c r="J70" s="247" t="str">
        <f t="shared" si="5"/>
        <v/>
      </c>
      <c r="K70" s="239"/>
      <c r="L70" s="240">
        <f t="shared" si="0"/>
        <v>0</v>
      </c>
      <c r="M70" s="241">
        <f t="shared" si="6"/>
        <v>0.03</v>
      </c>
      <c r="N70" s="242">
        <f t="shared" si="65"/>
        <v>0</v>
      </c>
      <c r="O70" s="242">
        <f t="shared" si="66"/>
        <v>0</v>
      </c>
      <c r="P70" s="243">
        <f t="shared" si="67"/>
        <v>0</v>
      </c>
      <c r="Q70" s="243">
        <f t="shared" si="68"/>
        <v>0</v>
      </c>
      <c r="S70" s="225">
        <f t="shared" si="1"/>
        <v>0</v>
      </c>
      <c r="T70" s="226">
        <f t="shared" si="2"/>
        <v>0</v>
      </c>
      <c r="V70" s="123"/>
      <c r="W70" s="123"/>
      <c r="X70" s="123"/>
      <c r="Y70" s="123"/>
      <c r="AA70" s="190" t="e">
        <f t="shared" si="69"/>
        <v>#VALUE!</v>
      </c>
      <c r="AB70" s="190" t="e">
        <f t="shared" si="70"/>
        <v>#VALUE!</v>
      </c>
      <c r="AC70" s="191" t="e">
        <f t="shared" ca="1" si="71"/>
        <v>#VALUE!</v>
      </c>
      <c r="AD70" s="192">
        <f t="shared" ca="1" si="14"/>
        <v>44387</v>
      </c>
      <c r="AE70" s="191" t="e">
        <f t="shared" ca="1" si="72"/>
        <v>#VALUE!</v>
      </c>
      <c r="AF70" s="190" t="e">
        <f t="shared" si="73"/>
        <v>#VALUE!</v>
      </c>
      <c r="AG70" s="190" t="e">
        <f t="shared" si="74"/>
        <v>#VALUE!</v>
      </c>
      <c r="AH70" s="190" t="e">
        <f t="shared" si="75"/>
        <v>#VALUE!</v>
      </c>
      <c r="AI70" s="190" t="e">
        <f t="shared" si="76"/>
        <v>#VALUE!</v>
      </c>
      <c r="AJ70" s="190" t="e">
        <f t="shared" si="77"/>
        <v>#VALUE!</v>
      </c>
      <c r="AK70" s="190" t="e">
        <f t="shared" si="78"/>
        <v>#VALUE!</v>
      </c>
      <c r="AL70" s="190">
        <f t="shared" si="79"/>
        <v>0</v>
      </c>
    </row>
    <row r="71" spans="1:38" ht="23.25" customHeight="1" x14ac:dyDescent="0.15">
      <c r="A71" s="260">
        <f t="shared" si="80"/>
        <v>64</v>
      </c>
      <c r="B71" s="282" t="str">
        <f t="shared" si="3"/>
        <v>A팀</v>
      </c>
      <c r="C71" s="232"/>
      <c r="D71" s="233"/>
      <c r="E71" s="248" t="str">
        <f t="shared" si="81"/>
        <v/>
      </c>
      <c r="F71" s="248"/>
      <c r="G71" s="246" t="str">
        <f t="shared" si="4"/>
        <v/>
      </c>
      <c r="H71" s="281" t="str">
        <f t="shared" si="82"/>
        <v/>
      </c>
      <c r="I71" s="265" t="str">
        <f t="shared" si="83"/>
        <v/>
      </c>
      <c r="J71" s="247" t="str">
        <f t="shared" si="5"/>
        <v/>
      </c>
      <c r="K71" s="239"/>
      <c r="L71" s="240">
        <f t="shared" si="0"/>
        <v>0</v>
      </c>
      <c r="M71" s="241">
        <f t="shared" si="6"/>
        <v>0.03</v>
      </c>
      <c r="N71" s="242">
        <f t="shared" si="65"/>
        <v>0</v>
      </c>
      <c r="O71" s="242">
        <f t="shared" si="66"/>
        <v>0</v>
      </c>
      <c r="P71" s="243">
        <f t="shared" si="67"/>
        <v>0</v>
      </c>
      <c r="Q71" s="243">
        <f t="shared" si="68"/>
        <v>0</v>
      </c>
      <c r="S71" s="225">
        <f t="shared" si="1"/>
        <v>0</v>
      </c>
      <c r="T71" s="226">
        <f t="shared" si="2"/>
        <v>0</v>
      </c>
      <c r="V71" s="123"/>
      <c r="W71" s="123"/>
      <c r="X71" s="123"/>
      <c r="Y71" s="123"/>
      <c r="AA71" s="190" t="e">
        <f t="shared" si="69"/>
        <v>#VALUE!</v>
      </c>
      <c r="AB71" s="190" t="e">
        <f t="shared" si="70"/>
        <v>#VALUE!</v>
      </c>
      <c r="AC71" s="191" t="e">
        <f t="shared" ca="1" si="71"/>
        <v>#VALUE!</v>
      </c>
      <c r="AD71" s="192">
        <f t="shared" ca="1" si="14"/>
        <v>44387</v>
      </c>
      <c r="AE71" s="191" t="e">
        <f t="shared" ca="1" si="72"/>
        <v>#VALUE!</v>
      </c>
      <c r="AF71" s="190" t="e">
        <f t="shared" si="73"/>
        <v>#VALUE!</v>
      </c>
      <c r="AG71" s="190" t="e">
        <f t="shared" si="74"/>
        <v>#VALUE!</v>
      </c>
      <c r="AH71" s="190" t="e">
        <f t="shared" si="75"/>
        <v>#VALUE!</v>
      </c>
      <c r="AI71" s="190" t="e">
        <f t="shared" si="76"/>
        <v>#VALUE!</v>
      </c>
      <c r="AJ71" s="190" t="e">
        <f t="shared" si="77"/>
        <v>#VALUE!</v>
      </c>
      <c r="AK71" s="190" t="e">
        <f t="shared" si="78"/>
        <v>#VALUE!</v>
      </c>
      <c r="AL71" s="190">
        <f t="shared" si="79"/>
        <v>0</v>
      </c>
    </row>
    <row r="72" spans="1:38" ht="23.25" customHeight="1" x14ac:dyDescent="0.15">
      <c r="A72" s="260">
        <f t="shared" si="80"/>
        <v>65</v>
      </c>
      <c r="B72" s="282" t="str">
        <f t="shared" si="3"/>
        <v>A팀</v>
      </c>
      <c r="C72" s="232"/>
      <c r="D72" s="233"/>
      <c r="E72" s="248" t="str">
        <f t="shared" si="81"/>
        <v/>
      </c>
      <c r="F72" s="248"/>
      <c r="G72" s="246" t="str">
        <f t="shared" si="4"/>
        <v/>
      </c>
      <c r="H72" s="281" t="str">
        <f t="shared" si="82"/>
        <v/>
      </c>
      <c r="I72" s="265" t="str">
        <f t="shared" si="83"/>
        <v/>
      </c>
      <c r="J72" s="247" t="str">
        <f t="shared" si="5"/>
        <v/>
      </c>
      <c r="K72" s="239"/>
      <c r="L72" s="240">
        <f t="shared" ref="L72:L107" si="84">IF(OR($N$3=1,K72&lt;=33330),K72,TRUNC(K72/96.7%,-1))</f>
        <v>0</v>
      </c>
      <c r="M72" s="241">
        <f t="shared" si="6"/>
        <v>0.03</v>
      </c>
      <c r="N72" s="242">
        <f t="shared" si="65"/>
        <v>0</v>
      </c>
      <c r="O72" s="242">
        <f t="shared" si="66"/>
        <v>0</v>
      </c>
      <c r="P72" s="243">
        <f t="shared" si="67"/>
        <v>0</v>
      </c>
      <c r="Q72" s="243">
        <f t="shared" si="68"/>
        <v>0</v>
      </c>
      <c r="S72" s="225">
        <f t="shared" ref="S72:S107" si="85">IF($N$3=2,L72-(Q72-K72),0)</f>
        <v>0</v>
      </c>
      <c r="T72" s="226">
        <f t="shared" ref="T72:T107" si="86">IF($N$3=2,S72-L72,0)</f>
        <v>0</v>
      </c>
      <c r="V72" s="123"/>
      <c r="W72" s="123"/>
      <c r="X72" s="123"/>
      <c r="Y72" s="123"/>
      <c r="AA72" s="190" t="e">
        <f t="shared" si="69"/>
        <v>#VALUE!</v>
      </c>
      <c r="AB72" s="190" t="e">
        <f t="shared" si="70"/>
        <v>#VALUE!</v>
      </c>
      <c r="AC72" s="191" t="e">
        <f t="shared" ca="1" si="71"/>
        <v>#VALUE!</v>
      </c>
      <c r="AD72" s="192">
        <f t="shared" ca="1" si="14"/>
        <v>44387</v>
      </c>
      <c r="AE72" s="191" t="e">
        <f t="shared" ca="1" si="72"/>
        <v>#VALUE!</v>
      </c>
      <c r="AF72" s="190" t="e">
        <f t="shared" si="73"/>
        <v>#VALUE!</v>
      </c>
      <c r="AG72" s="190" t="e">
        <f t="shared" si="74"/>
        <v>#VALUE!</v>
      </c>
      <c r="AH72" s="190" t="e">
        <f t="shared" si="75"/>
        <v>#VALUE!</v>
      </c>
      <c r="AI72" s="190" t="e">
        <f t="shared" si="76"/>
        <v>#VALUE!</v>
      </c>
      <c r="AJ72" s="190" t="e">
        <f t="shared" si="77"/>
        <v>#VALUE!</v>
      </c>
      <c r="AK72" s="190" t="e">
        <f t="shared" si="78"/>
        <v>#VALUE!</v>
      </c>
      <c r="AL72" s="190">
        <f t="shared" si="79"/>
        <v>0</v>
      </c>
    </row>
    <row r="73" spans="1:38" ht="23.25" customHeight="1" x14ac:dyDescent="0.15">
      <c r="A73" s="260">
        <f t="shared" si="80"/>
        <v>66</v>
      </c>
      <c r="B73" s="282" t="str">
        <f t="shared" ref="B73:B107" si="87">$N$4</f>
        <v>A팀</v>
      </c>
      <c r="C73" s="232"/>
      <c r="D73" s="233"/>
      <c r="E73" s="248" t="str">
        <f t="shared" si="81"/>
        <v/>
      </c>
      <c r="F73" s="248"/>
      <c r="G73" s="246" t="str">
        <f t="shared" ref="G73:G107" si="88">IF(E73="","",VLOOKUP(E73,종목,2))</f>
        <v/>
      </c>
      <c r="H73" s="281" t="str">
        <f t="shared" si="82"/>
        <v/>
      </c>
      <c r="I73" s="265" t="str">
        <f t="shared" si="83"/>
        <v/>
      </c>
      <c r="J73" s="247" t="str">
        <f t="shared" ref="J73:J107" si="89">TEXT(I73,"aaa")</f>
        <v/>
      </c>
      <c r="K73" s="239"/>
      <c r="L73" s="240">
        <f t="shared" si="84"/>
        <v>0</v>
      </c>
      <c r="M73" s="241">
        <f t="shared" ref="M73:M107" si="90">$M$7</f>
        <v>0.03</v>
      </c>
      <c r="N73" s="242">
        <f t="shared" si="65"/>
        <v>0</v>
      </c>
      <c r="O73" s="242">
        <f t="shared" si="66"/>
        <v>0</v>
      </c>
      <c r="P73" s="243">
        <f t="shared" si="67"/>
        <v>0</v>
      </c>
      <c r="Q73" s="243">
        <f t="shared" si="68"/>
        <v>0</v>
      </c>
      <c r="S73" s="225">
        <f t="shared" si="85"/>
        <v>0</v>
      </c>
      <c r="T73" s="226">
        <f t="shared" si="86"/>
        <v>0</v>
      </c>
      <c r="V73" s="123"/>
      <c r="W73" s="123"/>
      <c r="X73" s="123"/>
      <c r="Y73" s="123"/>
      <c r="AA73" s="190" t="e">
        <f t="shared" si="69"/>
        <v>#VALUE!</v>
      </c>
      <c r="AB73" s="190" t="e">
        <f t="shared" si="70"/>
        <v>#VALUE!</v>
      </c>
      <c r="AC73" s="191" t="e">
        <f t="shared" ca="1" si="71"/>
        <v>#VALUE!</v>
      </c>
      <c r="AD73" s="192">
        <f t="shared" ref="AD73:AD107" ca="1" si="91">TODAY()</f>
        <v>44387</v>
      </c>
      <c r="AE73" s="191" t="e">
        <f t="shared" ca="1" si="72"/>
        <v>#VALUE!</v>
      </c>
      <c r="AF73" s="190" t="e">
        <f t="shared" si="73"/>
        <v>#VALUE!</v>
      </c>
      <c r="AG73" s="190" t="e">
        <f t="shared" si="74"/>
        <v>#VALUE!</v>
      </c>
      <c r="AH73" s="190" t="e">
        <f t="shared" si="75"/>
        <v>#VALUE!</v>
      </c>
      <c r="AI73" s="190" t="e">
        <f t="shared" si="76"/>
        <v>#VALUE!</v>
      </c>
      <c r="AJ73" s="190" t="e">
        <f t="shared" si="77"/>
        <v>#VALUE!</v>
      </c>
      <c r="AK73" s="190" t="e">
        <f t="shared" si="78"/>
        <v>#VALUE!</v>
      </c>
      <c r="AL73" s="190">
        <f t="shared" si="79"/>
        <v>0</v>
      </c>
    </row>
    <row r="74" spans="1:38" ht="23.25" customHeight="1" x14ac:dyDescent="0.15">
      <c r="A74" s="260">
        <f t="shared" si="80"/>
        <v>67</v>
      </c>
      <c r="B74" s="282" t="str">
        <f t="shared" si="87"/>
        <v>A팀</v>
      </c>
      <c r="C74" s="232"/>
      <c r="D74" s="233"/>
      <c r="E74" s="248" t="str">
        <f t="shared" si="81"/>
        <v/>
      </c>
      <c r="F74" s="248"/>
      <c r="G74" s="246" t="str">
        <f t="shared" si="88"/>
        <v/>
      </c>
      <c r="H74" s="281" t="str">
        <f t="shared" si="82"/>
        <v/>
      </c>
      <c r="I74" s="265" t="str">
        <f t="shared" si="83"/>
        <v/>
      </c>
      <c r="J74" s="247" t="str">
        <f t="shared" si="89"/>
        <v/>
      </c>
      <c r="K74" s="239"/>
      <c r="L74" s="240">
        <f t="shared" si="84"/>
        <v>0</v>
      </c>
      <c r="M74" s="241">
        <f t="shared" si="90"/>
        <v>0.03</v>
      </c>
      <c r="N74" s="242">
        <f t="shared" si="65"/>
        <v>0</v>
      </c>
      <c r="O74" s="242">
        <f t="shared" si="66"/>
        <v>0</v>
      </c>
      <c r="P74" s="243">
        <f t="shared" si="67"/>
        <v>0</v>
      </c>
      <c r="Q74" s="243">
        <f t="shared" si="68"/>
        <v>0</v>
      </c>
      <c r="S74" s="225">
        <f t="shared" si="85"/>
        <v>0</v>
      </c>
      <c r="T74" s="226">
        <f t="shared" si="86"/>
        <v>0</v>
      </c>
      <c r="V74" s="123"/>
      <c r="W74" s="123"/>
      <c r="X74" s="123"/>
      <c r="Y74" s="123"/>
      <c r="AA74" s="190" t="e">
        <f t="shared" si="69"/>
        <v>#VALUE!</v>
      </c>
      <c r="AB74" s="190" t="e">
        <f t="shared" si="70"/>
        <v>#VALUE!</v>
      </c>
      <c r="AC74" s="191" t="e">
        <f t="shared" ca="1" si="71"/>
        <v>#VALUE!</v>
      </c>
      <c r="AD74" s="192">
        <f t="shared" ca="1" si="91"/>
        <v>44387</v>
      </c>
      <c r="AE74" s="191" t="e">
        <f t="shared" ca="1" si="72"/>
        <v>#VALUE!</v>
      </c>
      <c r="AF74" s="190" t="e">
        <f t="shared" si="73"/>
        <v>#VALUE!</v>
      </c>
      <c r="AG74" s="190" t="e">
        <f t="shared" si="74"/>
        <v>#VALUE!</v>
      </c>
      <c r="AH74" s="190" t="e">
        <f t="shared" si="75"/>
        <v>#VALUE!</v>
      </c>
      <c r="AI74" s="190" t="e">
        <f t="shared" si="76"/>
        <v>#VALUE!</v>
      </c>
      <c r="AJ74" s="190" t="e">
        <f t="shared" si="77"/>
        <v>#VALUE!</v>
      </c>
      <c r="AK74" s="190" t="e">
        <f t="shared" si="78"/>
        <v>#VALUE!</v>
      </c>
      <c r="AL74" s="190">
        <f t="shared" si="79"/>
        <v>0</v>
      </c>
    </row>
    <row r="75" spans="1:38" ht="23.25" customHeight="1" x14ac:dyDescent="0.15">
      <c r="A75" s="260">
        <f t="shared" si="80"/>
        <v>68</v>
      </c>
      <c r="B75" s="282" t="str">
        <f t="shared" si="87"/>
        <v>A팀</v>
      </c>
      <c r="C75" s="232"/>
      <c r="D75" s="233"/>
      <c r="E75" s="248" t="str">
        <f t="shared" si="81"/>
        <v/>
      </c>
      <c r="F75" s="248"/>
      <c r="G75" s="246" t="str">
        <f t="shared" si="88"/>
        <v/>
      </c>
      <c r="H75" s="281" t="str">
        <f t="shared" si="82"/>
        <v/>
      </c>
      <c r="I75" s="265" t="str">
        <f t="shared" si="83"/>
        <v/>
      </c>
      <c r="J75" s="247" t="str">
        <f t="shared" si="89"/>
        <v/>
      </c>
      <c r="K75" s="239"/>
      <c r="L75" s="240">
        <f t="shared" si="84"/>
        <v>0</v>
      </c>
      <c r="M75" s="241">
        <f t="shared" si="90"/>
        <v>0.03</v>
      </c>
      <c r="N75" s="242">
        <f t="shared" si="65"/>
        <v>0</v>
      </c>
      <c r="O75" s="242">
        <f t="shared" si="66"/>
        <v>0</v>
      </c>
      <c r="P75" s="243">
        <f t="shared" si="67"/>
        <v>0</v>
      </c>
      <c r="Q75" s="243">
        <f t="shared" si="68"/>
        <v>0</v>
      </c>
      <c r="S75" s="225">
        <f t="shared" si="85"/>
        <v>0</v>
      </c>
      <c r="T75" s="226">
        <f t="shared" si="86"/>
        <v>0</v>
      </c>
      <c r="V75" s="123"/>
      <c r="W75" s="123"/>
      <c r="X75" s="123"/>
      <c r="Y75" s="123"/>
      <c r="AA75" s="190" t="e">
        <f t="shared" si="69"/>
        <v>#VALUE!</v>
      </c>
      <c r="AB75" s="190" t="e">
        <f t="shared" si="70"/>
        <v>#VALUE!</v>
      </c>
      <c r="AC75" s="191" t="e">
        <f t="shared" ca="1" si="71"/>
        <v>#VALUE!</v>
      </c>
      <c r="AD75" s="192">
        <f t="shared" ca="1" si="91"/>
        <v>44387</v>
      </c>
      <c r="AE75" s="191" t="e">
        <f t="shared" ca="1" si="72"/>
        <v>#VALUE!</v>
      </c>
      <c r="AF75" s="190" t="e">
        <f t="shared" si="73"/>
        <v>#VALUE!</v>
      </c>
      <c r="AG75" s="190" t="e">
        <f t="shared" si="74"/>
        <v>#VALUE!</v>
      </c>
      <c r="AH75" s="190" t="e">
        <f t="shared" si="75"/>
        <v>#VALUE!</v>
      </c>
      <c r="AI75" s="190" t="e">
        <f t="shared" si="76"/>
        <v>#VALUE!</v>
      </c>
      <c r="AJ75" s="190" t="e">
        <f t="shared" si="77"/>
        <v>#VALUE!</v>
      </c>
      <c r="AK75" s="190" t="e">
        <f t="shared" si="78"/>
        <v>#VALUE!</v>
      </c>
      <c r="AL75" s="190">
        <f t="shared" si="79"/>
        <v>0</v>
      </c>
    </row>
    <row r="76" spans="1:38" ht="23.25" customHeight="1" x14ac:dyDescent="0.15">
      <c r="A76" s="260">
        <f t="shared" si="80"/>
        <v>69</v>
      </c>
      <c r="B76" s="282" t="str">
        <f t="shared" si="87"/>
        <v>A팀</v>
      </c>
      <c r="C76" s="232"/>
      <c r="D76" s="233"/>
      <c r="E76" s="248" t="str">
        <f t="shared" si="81"/>
        <v/>
      </c>
      <c r="F76" s="248"/>
      <c r="G76" s="246" t="str">
        <f t="shared" si="88"/>
        <v/>
      </c>
      <c r="H76" s="281" t="str">
        <f t="shared" si="82"/>
        <v/>
      </c>
      <c r="I76" s="265" t="str">
        <f t="shared" si="83"/>
        <v/>
      </c>
      <c r="J76" s="247" t="str">
        <f t="shared" si="89"/>
        <v/>
      </c>
      <c r="K76" s="239"/>
      <c r="L76" s="240">
        <f t="shared" si="84"/>
        <v>0</v>
      </c>
      <c r="M76" s="241">
        <f t="shared" si="90"/>
        <v>0.03</v>
      </c>
      <c r="N76" s="242">
        <f t="shared" si="65"/>
        <v>0</v>
      </c>
      <c r="O76" s="242">
        <f t="shared" si="66"/>
        <v>0</v>
      </c>
      <c r="P76" s="243">
        <f t="shared" si="67"/>
        <v>0</v>
      </c>
      <c r="Q76" s="243">
        <f t="shared" si="68"/>
        <v>0</v>
      </c>
      <c r="S76" s="225">
        <f t="shared" si="85"/>
        <v>0</v>
      </c>
      <c r="T76" s="226">
        <f t="shared" si="86"/>
        <v>0</v>
      </c>
      <c r="V76" s="123"/>
      <c r="W76" s="123"/>
      <c r="X76" s="123"/>
      <c r="Y76" s="123"/>
      <c r="AA76" s="190" t="e">
        <f t="shared" si="69"/>
        <v>#VALUE!</v>
      </c>
      <c r="AB76" s="190" t="e">
        <f t="shared" si="70"/>
        <v>#VALUE!</v>
      </c>
      <c r="AC76" s="191" t="e">
        <f t="shared" ca="1" si="71"/>
        <v>#VALUE!</v>
      </c>
      <c r="AD76" s="192">
        <f t="shared" ca="1" si="91"/>
        <v>44387</v>
      </c>
      <c r="AE76" s="191" t="e">
        <f t="shared" ca="1" si="72"/>
        <v>#VALUE!</v>
      </c>
      <c r="AF76" s="190" t="e">
        <f t="shared" si="73"/>
        <v>#VALUE!</v>
      </c>
      <c r="AG76" s="190" t="e">
        <f t="shared" si="74"/>
        <v>#VALUE!</v>
      </c>
      <c r="AH76" s="190" t="e">
        <f t="shared" si="75"/>
        <v>#VALUE!</v>
      </c>
      <c r="AI76" s="190" t="e">
        <f t="shared" si="76"/>
        <v>#VALUE!</v>
      </c>
      <c r="AJ76" s="190" t="e">
        <f t="shared" si="77"/>
        <v>#VALUE!</v>
      </c>
      <c r="AK76" s="190" t="e">
        <f t="shared" si="78"/>
        <v>#VALUE!</v>
      </c>
      <c r="AL76" s="190">
        <f t="shared" si="79"/>
        <v>0</v>
      </c>
    </row>
    <row r="77" spans="1:38" ht="23.25" customHeight="1" x14ac:dyDescent="0.15">
      <c r="A77" s="260">
        <f t="shared" si="80"/>
        <v>70</v>
      </c>
      <c r="B77" s="282" t="str">
        <f t="shared" si="87"/>
        <v>A팀</v>
      </c>
      <c r="C77" s="232"/>
      <c r="D77" s="233"/>
      <c r="E77" s="248" t="str">
        <f t="shared" si="81"/>
        <v/>
      </c>
      <c r="F77" s="248"/>
      <c r="G77" s="246" t="str">
        <f t="shared" si="88"/>
        <v/>
      </c>
      <c r="H77" s="281" t="str">
        <f t="shared" si="82"/>
        <v/>
      </c>
      <c r="I77" s="265" t="str">
        <f t="shared" si="83"/>
        <v/>
      </c>
      <c r="J77" s="247" t="str">
        <f t="shared" si="89"/>
        <v/>
      </c>
      <c r="K77" s="239"/>
      <c r="L77" s="240">
        <f t="shared" si="84"/>
        <v>0</v>
      </c>
      <c r="M77" s="241">
        <f t="shared" si="90"/>
        <v>0.03</v>
      </c>
      <c r="N77" s="242">
        <f t="shared" si="65"/>
        <v>0</v>
      </c>
      <c r="O77" s="242">
        <f t="shared" si="66"/>
        <v>0</v>
      </c>
      <c r="P77" s="243">
        <f t="shared" si="67"/>
        <v>0</v>
      </c>
      <c r="Q77" s="243">
        <f t="shared" si="68"/>
        <v>0</v>
      </c>
      <c r="S77" s="225">
        <f t="shared" si="85"/>
        <v>0</v>
      </c>
      <c r="T77" s="226">
        <f t="shared" si="86"/>
        <v>0</v>
      </c>
      <c r="V77" s="123"/>
      <c r="W77" s="123"/>
      <c r="X77" s="123"/>
      <c r="Y77" s="123"/>
      <c r="AA77" s="190" t="e">
        <f t="shared" si="69"/>
        <v>#VALUE!</v>
      </c>
      <c r="AB77" s="190" t="e">
        <f t="shared" si="70"/>
        <v>#VALUE!</v>
      </c>
      <c r="AC77" s="191" t="e">
        <f t="shared" ca="1" si="71"/>
        <v>#VALUE!</v>
      </c>
      <c r="AD77" s="192">
        <f t="shared" ca="1" si="91"/>
        <v>44387</v>
      </c>
      <c r="AE77" s="191" t="e">
        <f t="shared" ca="1" si="72"/>
        <v>#VALUE!</v>
      </c>
      <c r="AF77" s="190" t="e">
        <f t="shared" si="73"/>
        <v>#VALUE!</v>
      </c>
      <c r="AG77" s="190" t="e">
        <f t="shared" si="74"/>
        <v>#VALUE!</v>
      </c>
      <c r="AH77" s="190" t="e">
        <f t="shared" si="75"/>
        <v>#VALUE!</v>
      </c>
      <c r="AI77" s="190" t="e">
        <f t="shared" si="76"/>
        <v>#VALUE!</v>
      </c>
      <c r="AJ77" s="190" t="e">
        <f t="shared" si="77"/>
        <v>#VALUE!</v>
      </c>
      <c r="AK77" s="190" t="e">
        <f t="shared" si="78"/>
        <v>#VALUE!</v>
      </c>
      <c r="AL77" s="190">
        <f t="shared" si="79"/>
        <v>0</v>
      </c>
    </row>
    <row r="78" spans="1:38" ht="23.25" customHeight="1" x14ac:dyDescent="0.15">
      <c r="A78" s="260">
        <f t="shared" si="80"/>
        <v>71</v>
      </c>
      <c r="B78" s="282" t="str">
        <f t="shared" si="87"/>
        <v>A팀</v>
      </c>
      <c r="C78" s="232"/>
      <c r="D78" s="233"/>
      <c r="E78" s="248" t="str">
        <f t="shared" si="81"/>
        <v/>
      </c>
      <c r="F78" s="248"/>
      <c r="G78" s="246" t="str">
        <f t="shared" si="88"/>
        <v/>
      </c>
      <c r="H78" s="281" t="str">
        <f t="shared" si="82"/>
        <v/>
      </c>
      <c r="I78" s="265" t="str">
        <f t="shared" si="83"/>
        <v/>
      </c>
      <c r="J78" s="247" t="str">
        <f t="shared" si="89"/>
        <v/>
      </c>
      <c r="K78" s="239"/>
      <c r="L78" s="240">
        <f t="shared" si="84"/>
        <v>0</v>
      </c>
      <c r="M78" s="241">
        <f t="shared" si="90"/>
        <v>0.03</v>
      </c>
      <c r="N78" s="242">
        <f t="shared" si="65"/>
        <v>0</v>
      </c>
      <c r="O78" s="242">
        <f t="shared" si="66"/>
        <v>0</v>
      </c>
      <c r="P78" s="243">
        <f t="shared" si="67"/>
        <v>0</v>
      </c>
      <c r="Q78" s="243">
        <f t="shared" si="68"/>
        <v>0</v>
      </c>
      <c r="S78" s="225">
        <f t="shared" si="85"/>
        <v>0</v>
      </c>
      <c r="T78" s="226">
        <f t="shared" si="86"/>
        <v>0</v>
      </c>
      <c r="V78" s="123"/>
      <c r="W78" s="123"/>
      <c r="X78" s="123"/>
      <c r="Y78" s="123"/>
      <c r="AA78" s="190" t="e">
        <f t="shared" si="69"/>
        <v>#VALUE!</v>
      </c>
      <c r="AB78" s="190" t="e">
        <f t="shared" si="70"/>
        <v>#VALUE!</v>
      </c>
      <c r="AC78" s="191" t="e">
        <f t="shared" ca="1" si="71"/>
        <v>#VALUE!</v>
      </c>
      <c r="AD78" s="192">
        <f t="shared" ca="1" si="91"/>
        <v>44387</v>
      </c>
      <c r="AE78" s="191" t="e">
        <f t="shared" ca="1" si="72"/>
        <v>#VALUE!</v>
      </c>
      <c r="AF78" s="190" t="e">
        <f t="shared" si="73"/>
        <v>#VALUE!</v>
      </c>
      <c r="AG78" s="190" t="e">
        <f t="shared" si="74"/>
        <v>#VALUE!</v>
      </c>
      <c r="AH78" s="190" t="e">
        <f t="shared" si="75"/>
        <v>#VALUE!</v>
      </c>
      <c r="AI78" s="190" t="e">
        <f t="shared" si="76"/>
        <v>#VALUE!</v>
      </c>
      <c r="AJ78" s="190" t="e">
        <f t="shared" si="77"/>
        <v>#VALUE!</v>
      </c>
      <c r="AK78" s="190" t="e">
        <f t="shared" si="78"/>
        <v>#VALUE!</v>
      </c>
      <c r="AL78" s="190">
        <f t="shared" si="79"/>
        <v>0</v>
      </c>
    </row>
    <row r="79" spans="1:38" ht="23.25" customHeight="1" x14ac:dyDescent="0.15">
      <c r="A79" s="260">
        <f t="shared" si="80"/>
        <v>72</v>
      </c>
      <c r="B79" s="282" t="str">
        <f t="shared" si="87"/>
        <v>A팀</v>
      </c>
      <c r="C79" s="232"/>
      <c r="D79" s="233"/>
      <c r="E79" s="248" t="str">
        <f t="shared" si="81"/>
        <v/>
      </c>
      <c r="F79" s="248"/>
      <c r="G79" s="246" t="str">
        <f t="shared" si="88"/>
        <v/>
      </c>
      <c r="H79" s="281" t="str">
        <f t="shared" si="82"/>
        <v/>
      </c>
      <c r="I79" s="265" t="str">
        <f t="shared" si="83"/>
        <v/>
      </c>
      <c r="J79" s="247" t="str">
        <f t="shared" si="89"/>
        <v/>
      </c>
      <c r="K79" s="239"/>
      <c r="L79" s="240">
        <f t="shared" si="84"/>
        <v>0</v>
      </c>
      <c r="M79" s="241">
        <f t="shared" si="90"/>
        <v>0.03</v>
      </c>
      <c r="N79" s="242">
        <f t="shared" si="65"/>
        <v>0</v>
      </c>
      <c r="O79" s="242">
        <f t="shared" si="66"/>
        <v>0</v>
      </c>
      <c r="P79" s="243">
        <f t="shared" si="67"/>
        <v>0</v>
      </c>
      <c r="Q79" s="243">
        <f t="shared" si="68"/>
        <v>0</v>
      </c>
      <c r="S79" s="225">
        <f t="shared" si="85"/>
        <v>0</v>
      </c>
      <c r="T79" s="226">
        <f t="shared" si="86"/>
        <v>0</v>
      </c>
      <c r="V79" s="123"/>
      <c r="W79" s="123"/>
      <c r="X79" s="123"/>
      <c r="Y79" s="123"/>
      <c r="AA79" s="190" t="e">
        <f t="shared" si="69"/>
        <v>#VALUE!</v>
      </c>
      <c r="AB79" s="190" t="e">
        <f t="shared" si="70"/>
        <v>#VALUE!</v>
      </c>
      <c r="AC79" s="191" t="e">
        <f t="shared" ca="1" si="71"/>
        <v>#VALUE!</v>
      </c>
      <c r="AD79" s="192">
        <f t="shared" ca="1" si="91"/>
        <v>44387</v>
      </c>
      <c r="AE79" s="191" t="e">
        <f t="shared" ca="1" si="72"/>
        <v>#VALUE!</v>
      </c>
      <c r="AF79" s="190" t="e">
        <f t="shared" si="73"/>
        <v>#VALUE!</v>
      </c>
      <c r="AG79" s="190" t="e">
        <f t="shared" si="74"/>
        <v>#VALUE!</v>
      </c>
      <c r="AH79" s="190" t="e">
        <f t="shared" si="75"/>
        <v>#VALUE!</v>
      </c>
      <c r="AI79" s="190" t="e">
        <f t="shared" si="76"/>
        <v>#VALUE!</v>
      </c>
      <c r="AJ79" s="190" t="e">
        <f t="shared" si="77"/>
        <v>#VALUE!</v>
      </c>
      <c r="AK79" s="190" t="e">
        <f t="shared" si="78"/>
        <v>#VALUE!</v>
      </c>
      <c r="AL79" s="190">
        <f t="shared" si="79"/>
        <v>0</v>
      </c>
    </row>
    <row r="80" spans="1:38" ht="23.25" customHeight="1" x14ac:dyDescent="0.15">
      <c r="A80" s="260">
        <f t="shared" si="80"/>
        <v>73</v>
      </c>
      <c r="B80" s="282" t="str">
        <f t="shared" si="87"/>
        <v>A팀</v>
      </c>
      <c r="C80" s="232"/>
      <c r="D80" s="233"/>
      <c r="E80" s="248" t="str">
        <f t="shared" si="81"/>
        <v/>
      </c>
      <c r="F80" s="248"/>
      <c r="G80" s="246" t="str">
        <f t="shared" si="88"/>
        <v/>
      </c>
      <c r="H80" s="281" t="str">
        <f t="shared" si="82"/>
        <v/>
      </c>
      <c r="I80" s="265" t="str">
        <f t="shared" si="83"/>
        <v/>
      </c>
      <c r="J80" s="247" t="str">
        <f t="shared" si="89"/>
        <v/>
      </c>
      <c r="K80" s="239"/>
      <c r="L80" s="240">
        <f t="shared" si="84"/>
        <v>0</v>
      </c>
      <c r="M80" s="241">
        <f t="shared" si="90"/>
        <v>0.03</v>
      </c>
      <c r="N80" s="242">
        <f t="shared" si="65"/>
        <v>0</v>
      </c>
      <c r="O80" s="242">
        <f t="shared" si="66"/>
        <v>0</v>
      </c>
      <c r="P80" s="243">
        <f t="shared" si="67"/>
        <v>0</v>
      </c>
      <c r="Q80" s="243">
        <f t="shared" si="68"/>
        <v>0</v>
      </c>
      <c r="S80" s="225">
        <f t="shared" si="85"/>
        <v>0</v>
      </c>
      <c r="T80" s="226">
        <f t="shared" si="86"/>
        <v>0</v>
      </c>
      <c r="V80" s="123"/>
      <c r="W80" s="123"/>
      <c r="X80" s="123"/>
      <c r="Y80" s="123"/>
      <c r="AA80" s="190" t="e">
        <f t="shared" si="69"/>
        <v>#VALUE!</v>
      </c>
      <c r="AB80" s="190" t="e">
        <f t="shared" si="70"/>
        <v>#VALUE!</v>
      </c>
      <c r="AC80" s="191" t="e">
        <f t="shared" ca="1" si="71"/>
        <v>#VALUE!</v>
      </c>
      <c r="AD80" s="192">
        <f t="shared" ca="1" si="91"/>
        <v>44387</v>
      </c>
      <c r="AE80" s="191" t="e">
        <f t="shared" ca="1" si="72"/>
        <v>#VALUE!</v>
      </c>
      <c r="AF80" s="190" t="e">
        <f t="shared" si="73"/>
        <v>#VALUE!</v>
      </c>
      <c r="AG80" s="190" t="e">
        <f t="shared" si="74"/>
        <v>#VALUE!</v>
      </c>
      <c r="AH80" s="190" t="e">
        <f t="shared" si="75"/>
        <v>#VALUE!</v>
      </c>
      <c r="AI80" s="190" t="e">
        <f t="shared" si="76"/>
        <v>#VALUE!</v>
      </c>
      <c r="AJ80" s="190" t="e">
        <f t="shared" si="77"/>
        <v>#VALUE!</v>
      </c>
      <c r="AK80" s="190" t="e">
        <f t="shared" si="78"/>
        <v>#VALUE!</v>
      </c>
      <c r="AL80" s="190">
        <f t="shared" si="79"/>
        <v>0</v>
      </c>
    </row>
    <row r="81" spans="1:38" ht="23.25" customHeight="1" x14ac:dyDescent="0.15">
      <c r="A81" s="260">
        <f t="shared" si="80"/>
        <v>74</v>
      </c>
      <c r="B81" s="282" t="str">
        <f t="shared" si="87"/>
        <v>A팀</v>
      </c>
      <c r="C81" s="232"/>
      <c r="D81" s="233"/>
      <c r="E81" s="248" t="str">
        <f t="shared" si="81"/>
        <v/>
      </c>
      <c r="F81" s="248"/>
      <c r="G81" s="246" t="str">
        <f t="shared" si="88"/>
        <v/>
      </c>
      <c r="H81" s="281" t="str">
        <f t="shared" si="82"/>
        <v/>
      </c>
      <c r="I81" s="265" t="str">
        <f t="shared" si="83"/>
        <v/>
      </c>
      <c r="J81" s="247" t="str">
        <f t="shared" si="89"/>
        <v/>
      </c>
      <c r="K81" s="239"/>
      <c r="L81" s="240">
        <f t="shared" si="84"/>
        <v>0</v>
      </c>
      <c r="M81" s="241">
        <f t="shared" si="90"/>
        <v>0.03</v>
      </c>
      <c r="N81" s="242">
        <f t="shared" si="65"/>
        <v>0</v>
      </c>
      <c r="O81" s="242">
        <f t="shared" si="66"/>
        <v>0</v>
      </c>
      <c r="P81" s="243">
        <f t="shared" si="67"/>
        <v>0</v>
      </c>
      <c r="Q81" s="243">
        <f t="shared" si="68"/>
        <v>0</v>
      </c>
      <c r="S81" s="225">
        <f t="shared" si="85"/>
        <v>0</v>
      </c>
      <c r="T81" s="226">
        <f t="shared" si="86"/>
        <v>0</v>
      </c>
      <c r="V81" s="123"/>
      <c r="W81" s="123"/>
      <c r="X81" s="123"/>
      <c r="Y81" s="123"/>
      <c r="AA81" s="190" t="e">
        <f t="shared" si="69"/>
        <v>#VALUE!</v>
      </c>
      <c r="AB81" s="190" t="e">
        <f t="shared" si="70"/>
        <v>#VALUE!</v>
      </c>
      <c r="AC81" s="191" t="e">
        <f t="shared" ca="1" si="71"/>
        <v>#VALUE!</v>
      </c>
      <c r="AD81" s="192">
        <f t="shared" ca="1" si="91"/>
        <v>44387</v>
      </c>
      <c r="AE81" s="191" t="e">
        <f t="shared" ca="1" si="72"/>
        <v>#VALUE!</v>
      </c>
      <c r="AF81" s="190" t="e">
        <f t="shared" si="73"/>
        <v>#VALUE!</v>
      </c>
      <c r="AG81" s="190" t="e">
        <f t="shared" si="74"/>
        <v>#VALUE!</v>
      </c>
      <c r="AH81" s="190" t="e">
        <f t="shared" si="75"/>
        <v>#VALUE!</v>
      </c>
      <c r="AI81" s="190" t="e">
        <f t="shared" si="76"/>
        <v>#VALUE!</v>
      </c>
      <c r="AJ81" s="190" t="e">
        <f t="shared" si="77"/>
        <v>#VALUE!</v>
      </c>
      <c r="AK81" s="190" t="e">
        <f t="shared" si="78"/>
        <v>#VALUE!</v>
      </c>
      <c r="AL81" s="190">
        <f t="shared" si="79"/>
        <v>0</v>
      </c>
    </row>
    <row r="82" spans="1:38" ht="23.25" customHeight="1" x14ac:dyDescent="0.15">
      <c r="A82" s="260">
        <f t="shared" si="80"/>
        <v>75</v>
      </c>
      <c r="B82" s="282" t="str">
        <f t="shared" si="87"/>
        <v>A팀</v>
      </c>
      <c r="C82" s="232"/>
      <c r="D82" s="233"/>
      <c r="E82" s="248" t="str">
        <f t="shared" si="81"/>
        <v/>
      </c>
      <c r="F82" s="248"/>
      <c r="G82" s="246" t="str">
        <f t="shared" si="88"/>
        <v/>
      </c>
      <c r="H82" s="281" t="str">
        <f t="shared" si="82"/>
        <v/>
      </c>
      <c r="I82" s="265" t="str">
        <f t="shared" si="83"/>
        <v/>
      </c>
      <c r="J82" s="247" t="str">
        <f t="shared" si="89"/>
        <v/>
      </c>
      <c r="K82" s="239"/>
      <c r="L82" s="240">
        <f t="shared" si="84"/>
        <v>0</v>
      </c>
      <c r="M82" s="241">
        <f t="shared" si="90"/>
        <v>0.03</v>
      </c>
      <c r="N82" s="242">
        <f t="shared" si="65"/>
        <v>0</v>
      </c>
      <c r="O82" s="242">
        <f t="shared" si="66"/>
        <v>0</v>
      </c>
      <c r="P82" s="243">
        <f t="shared" si="67"/>
        <v>0</v>
      </c>
      <c r="Q82" s="243">
        <f t="shared" si="68"/>
        <v>0</v>
      </c>
      <c r="S82" s="225">
        <f t="shared" si="85"/>
        <v>0</v>
      </c>
      <c r="T82" s="226">
        <f t="shared" si="86"/>
        <v>0</v>
      </c>
      <c r="V82" s="123"/>
      <c r="W82" s="123"/>
      <c r="X82" s="123"/>
      <c r="Y82" s="123"/>
      <c r="AA82" s="190" t="e">
        <f t="shared" si="69"/>
        <v>#VALUE!</v>
      </c>
      <c r="AB82" s="190" t="e">
        <f t="shared" si="70"/>
        <v>#VALUE!</v>
      </c>
      <c r="AC82" s="191" t="e">
        <f t="shared" ca="1" si="71"/>
        <v>#VALUE!</v>
      </c>
      <c r="AD82" s="192">
        <f t="shared" ca="1" si="91"/>
        <v>44387</v>
      </c>
      <c r="AE82" s="191" t="e">
        <f t="shared" ca="1" si="72"/>
        <v>#VALUE!</v>
      </c>
      <c r="AF82" s="190" t="e">
        <f t="shared" si="73"/>
        <v>#VALUE!</v>
      </c>
      <c r="AG82" s="190" t="e">
        <f t="shared" si="74"/>
        <v>#VALUE!</v>
      </c>
      <c r="AH82" s="190" t="e">
        <f t="shared" si="75"/>
        <v>#VALUE!</v>
      </c>
      <c r="AI82" s="190" t="e">
        <f t="shared" si="76"/>
        <v>#VALUE!</v>
      </c>
      <c r="AJ82" s="190" t="e">
        <f t="shared" si="77"/>
        <v>#VALUE!</v>
      </c>
      <c r="AK82" s="190" t="e">
        <f t="shared" si="78"/>
        <v>#VALUE!</v>
      </c>
      <c r="AL82" s="190">
        <f t="shared" si="79"/>
        <v>0</v>
      </c>
    </row>
    <row r="83" spans="1:38" ht="23.25" customHeight="1" x14ac:dyDescent="0.15">
      <c r="A83" s="260">
        <f t="shared" si="80"/>
        <v>76</v>
      </c>
      <c r="B83" s="282" t="str">
        <f t="shared" si="87"/>
        <v>A팀</v>
      </c>
      <c r="C83" s="232"/>
      <c r="D83" s="233"/>
      <c r="E83" s="248" t="str">
        <f t="shared" si="81"/>
        <v/>
      </c>
      <c r="F83" s="248"/>
      <c r="G83" s="246" t="str">
        <f t="shared" si="88"/>
        <v/>
      </c>
      <c r="H83" s="281" t="str">
        <f t="shared" si="82"/>
        <v/>
      </c>
      <c r="I83" s="265" t="str">
        <f t="shared" si="83"/>
        <v/>
      </c>
      <c r="J83" s="247" t="str">
        <f t="shared" si="89"/>
        <v/>
      </c>
      <c r="K83" s="239"/>
      <c r="L83" s="240">
        <f t="shared" si="84"/>
        <v>0</v>
      </c>
      <c r="M83" s="241">
        <f t="shared" si="90"/>
        <v>0.03</v>
      </c>
      <c r="N83" s="242">
        <f t="shared" si="65"/>
        <v>0</v>
      </c>
      <c r="O83" s="242">
        <f t="shared" si="66"/>
        <v>0</v>
      </c>
      <c r="P83" s="243">
        <f t="shared" si="67"/>
        <v>0</v>
      </c>
      <c r="Q83" s="243">
        <f t="shared" si="68"/>
        <v>0</v>
      </c>
      <c r="S83" s="225">
        <f t="shared" si="85"/>
        <v>0</v>
      </c>
      <c r="T83" s="226">
        <f t="shared" si="86"/>
        <v>0</v>
      </c>
      <c r="V83" s="123"/>
      <c r="W83" s="123"/>
      <c r="X83" s="123"/>
      <c r="Y83" s="123"/>
      <c r="AA83" s="190" t="e">
        <f t="shared" si="69"/>
        <v>#VALUE!</v>
      </c>
      <c r="AB83" s="190" t="e">
        <f t="shared" si="70"/>
        <v>#VALUE!</v>
      </c>
      <c r="AC83" s="191" t="e">
        <f t="shared" ca="1" si="71"/>
        <v>#VALUE!</v>
      </c>
      <c r="AD83" s="192">
        <f t="shared" ca="1" si="91"/>
        <v>44387</v>
      </c>
      <c r="AE83" s="191" t="e">
        <f t="shared" ca="1" si="72"/>
        <v>#VALUE!</v>
      </c>
      <c r="AF83" s="190" t="e">
        <f t="shared" si="73"/>
        <v>#VALUE!</v>
      </c>
      <c r="AG83" s="190" t="e">
        <f t="shared" si="74"/>
        <v>#VALUE!</v>
      </c>
      <c r="AH83" s="190" t="e">
        <f t="shared" si="75"/>
        <v>#VALUE!</v>
      </c>
      <c r="AI83" s="190" t="e">
        <f t="shared" si="76"/>
        <v>#VALUE!</v>
      </c>
      <c r="AJ83" s="190" t="e">
        <f t="shared" si="77"/>
        <v>#VALUE!</v>
      </c>
      <c r="AK83" s="190" t="e">
        <f t="shared" si="78"/>
        <v>#VALUE!</v>
      </c>
      <c r="AL83" s="190">
        <f t="shared" si="79"/>
        <v>0</v>
      </c>
    </row>
    <row r="84" spans="1:38" ht="23.25" customHeight="1" x14ac:dyDescent="0.15">
      <c r="A84" s="260">
        <f t="shared" si="80"/>
        <v>77</v>
      </c>
      <c r="B84" s="282" t="str">
        <f t="shared" si="87"/>
        <v>A팀</v>
      </c>
      <c r="C84" s="232"/>
      <c r="D84" s="233"/>
      <c r="E84" s="248" t="str">
        <f t="shared" si="81"/>
        <v/>
      </c>
      <c r="F84" s="248"/>
      <c r="G84" s="246" t="str">
        <f t="shared" si="88"/>
        <v/>
      </c>
      <c r="H84" s="281" t="str">
        <f t="shared" si="82"/>
        <v/>
      </c>
      <c r="I84" s="265" t="str">
        <f t="shared" si="83"/>
        <v/>
      </c>
      <c r="J84" s="247" t="str">
        <f t="shared" si="89"/>
        <v/>
      </c>
      <c r="K84" s="239"/>
      <c r="L84" s="240">
        <f t="shared" si="84"/>
        <v>0</v>
      </c>
      <c r="M84" s="241">
        <f t="shared" si="90"/>
        <v>0.03</v>
      </c>
      <c r="N84" s="242">
        <f t="shared" si="65"/>
        <v>0</v>
      </c>
      <c r="O84" s="242">
        <f t="shared" si="66"/>
        <v>0</v>
      </c>
      <c r="P84" s="243">
        <f t="shared" si="67"/>
        <v>0</v>
      </c>
      <c r="Q84" s="243">
        <f t="shared" si="68"/>
        <v>0</v>
      </c>
      <c r="S84" s="225">
        <f t="shared" si="85"/>
        <v>0</v>
      </c>
      <c r="T84" s="226">
        <f t="shared" si="86"/>
        <v>0</v>
      </c>
      <c r="V84" s="123"/>
      <c r="W84" s="123"/>
      <c r="X84" s="123"/>
      <c r="Y84" s="123"/>
      <c r="AA84" s="190" t="e">
        <f t="shared" si="69"/>
        <v>#VALUE!</v>
      </c>
      <c r="AB84" s="190" t="e">
        <f t="shared" si="70"/>
        <v>#VALUE!</v>
      </c>
      <c r="AC84" s="191" t="e">
        <f t="shared" ca="1" si="71"/>
        <v>#VALUE!</v>
      </c>
      <c r="AD84" s="192">
        <f t="shared" ca="1" si="91"/>
        <v>44387</v>
      </c>
      <c r="AE84" s="191" t="e">
        <f t="shared" ca="1" si="72"/>
        <v>#VALUE!</v>
      </c>
      <c r="AF84" s="190" t="e">
        <f t="shared" si="73"/>
        <v>#VALUE!</v>
      </c>
      <c r="AG84" s="190" t="e">
        <f t="shared" si="74"/>
        <v>#VALUE!</v>
      </c>
      <c r="AH84" s="190" t="e">
        <f t="shared" si="75"/>
        <v>#VALUE!</v>
      </c>
      <c r="AI84" s="190" t="e">
        <f t="shared" si="76"/>
        <v>#VALUE!</v>
      </c>
      <c r="AJ84" s="190" t="e">
        <f t="shared" si="77"/>
        <v>#VALUE!</v>
      </c>
      <c r="AK84" s="190" t="e">
        <f t="shared" si="78"/>
        <v>#VALUE!</v>
      </c>
      <c r="AL84" s="190">
        <f t="shared" si="79"/>
        <v>0</v>
      </c>
    </row>
    <row r="85" spans="1:38" ht="23.25" customHeight="1" x14ac:dyDescent="0.15">
      <c r="A85" s="260">
        <f t="shared" si="80"/>
        <v>78</v>
      </c>
      <c r="B85" s="282" t="str">
        <f t="shared" si="87"/>
        <v>A팀</v>
      </c>
      <c r="C85" s="232"/>
      <c r="D85" s="233"/>
      <c r="E85" s="248" t="str">
        <f t="shared" si="81"/>
        <v/>
      </c>
      <c r="F85" s="248"/>
      <c r="G85" s="246" t="str">
        <f t="shared" si="88"/>
        <v/>
      </c>
      <c r="H85" s="281" t="str">
        <f t="shared" si="82"/>
        <v/>
      </c>
      <c r="I85" s="265" t="str">
        <f t="shared" si="83"/>
        <v/>
      </c>
      <c r="J85" s="247" t="str">
        <f t="shared" si="89"/>
        <v/>
      </c>
      <c r="K85" s="239"/>
      <c r="L85" s="240">
        <f t="shared" si="84"/>
        <v>0</v>
      </c>
      <c r="M85" s="241">
        <f t="shared" si="90"/>
        <v>0.03</v>
      </c>
      <c r="N85" s="242">
        <f t="shared" si="65"/>
        <v>0</v>
      </c>
      <c r="O85" s="242">
        <f t="shared" si="66"/>
        <v>0</v>
      </c>
      <c r="P85" s="243">
        <f t="shared" si="67"/>
        <v>0</v>
      </c>
      <c r="Q85" s="243">
        <f t="shared" si="68"/>
        <v>0</v>
      </c>
      <c r="S85" s="225">
        <f t="shared" si="85"/>
        <v>0</v>
      </c>
      <c r="T85" s="226">
        <f t="shared" si="86"/>
        <v>0</v>
      </c>
      <c r="V85" s="123"/>
      <c r="W85" s="123"/>
      <c r="X85" s="123"/>
      <c r="Y85" s="123"/>
      <c r="AA85" s="190" t="e">
        <f t="shared" si="69"/>
        <v>#VALUE!</v>
      </c>
      <c r="AB85" s="190" t="e">
        <f t="shared" si="70"/>
        <v>#VALUE!</v>
      </c>
      <c r="AC85" s="191" t="e">
        <f t="shared" ca="1" si="71"/>
        <v>#VALUE!</v>
      </c>
      <c r="AD85" s="192">
        <f t="shared" ca="1" si="91"/>
        <v>44387</v>
      </c>
      <c r="AE85" s="191" t="e">
        <f t="shared" ca="1" si="72"/>
        <v>#VALUE!</v>
      </c>
      <c r="AF85" s="190" t="e">
        <f t="shared" si="73"/>
        <v>#VALUE!</v>
      </c>
      <c r="AG85" s="190" t="e">
        <f t="shared" si="74"/>
        <v>#VALUE!</v>
      </c>
      <c r="AH85" s="190" t="e">
        <f t="shared" si="75"/>
        <v>#VALUE!</v>
      </c>
      <c r="AI85" s="190" t="e">
        <f t="shared" si="76"/>
        <v>#VALUE!</v>
      </c>
      <c r="AJ85" s="190" t="e">
        <f t="shared" si="77"/>
        <v>#VALUE!</v>
      </c>
      <c r="AK85" s="190" t="e">
        <f t="shared" si="78"/>
        <v>#VALUE!</v>
      </c>
      <c r="AL85" s="190">
        <f t="shared" si="79"/>
        <v>0</v>
      </c>
    </row>
    <row r="86" spans="1:38" ht="23.25" customHeight="1" x14ac:dyDescent="0.15">
      <c r="A86" s="260">
        <f t="shared" si="80"/>
        <v>79</v>
      </c>
      <c r="B86" s="282" t="str">
        <f t="shared" si="87"/>
        <v>A팀</v>
      </c>
      <c r="C86" s="232"/>
      <c r="D86" s="233"/>
      <c r="E86" s="248" t="str">
        <f t="shared" si="81"/>
        <v/>
      </c>
      <c r="F86" s="248"/>
      <c r="G86" s="246" t="str">
        <f t="shared" si="88"/>
        <v/>
      </c>
      <c r="H86" s="281" t="str">
        <f t="shared" si="82"/>
        <v/>
      </c>
      <c r="I86" s="265" t="str">
        <f t="shared" si="83"/>
        <v/>
      </c>
      <c r="J86" s="247" t="str">
        <f t="shared" si="89"/>
        <v/>
      </c>
      <c r="K86" s="239"/>
      <c r="L86" s="240">
        <f t="shared" si="84"/>
        <v>0</v>
      </c>
      <c r="M86" s="241">
        <f t="shared" si="90"/>
        <v>0.03</v>
      </c>
      <c r="N86" s="242">
        <f t="shared" si="65"/>
        <v>0</v>
      </c>
      <c r="O86" s="242">
        <f t="shared" si="66"/>
        <v>0</v>
      </c>
      <c r="P86" s="243">
        <f t="shared" si="67"/>
        <v>0</v>
      </c>
      <c r="Q86" s="243">
        <f t="shared" si="68"/>
        <v>0</v>
      </c>
      <c r="S86" s="225">
        <f t="shared" si="85"/>
        <v>0</v>
      </c>
      <c r="T86" s="226">
        <f t="shared" si="86"/>
        <v>0</v>
      </c>
      <c r="V86" s="123"/>
      <c r="W86" s="123"/>
      <c r="X86" s="123"/>
      <c r="Y86" s="123"/>
      <c r="AA86" s="190" t="e">
        <f t="shared" si="69"/>
        <v>#VALUE!</v>
      </c>
      <c r="AB86" s="190" t="e">
        <f t="shared" si="70"/>
        <v>#VALUE!</v>
      </c>
      <c r="AC86" s="191" t="e">
        <f t="shared" ca="1" si="71"/>
        <v>#VALUE!</v>
      </c>
      <c r="AD86" s="192">
        <f t="shared" ca="1" si="91"/>
        <v>44387</v>
      </c>
      <c r="AE86" s="191" t="e">
        <f t="shared" ca="1" si="72"/>
        <v>#VALUE!</v>
      </c>
      <c r="AF86" s="190" t="e">
        <f t="shared" si="73"/>
        <v>#VALUE!</v>
      </c>
      <c r="AG86" s="190" t="e">
        <f t="shared" si="74"/>
        <v>#VALUE!</v>
      </c>
      <c r="AH86" s="190" t="e">
        <f t="shared" si="75"/>
        <v>#VALUE!</v>
      </c>
      <c r="AI86" s="190" t="e">
        <f t="shared" si="76"/>
        <v>#VALUE!</v>
      </c>
      <c r="AJ86" s="190" t="e">
        <f t="shared" si="77"/>
        <v>#VALUE!</v>
      </c>
      <c r="AK86" s="190" t="e">
        <f t="shared" si="78"/>
        <v>#VALUE!</v>
      </c>
      <c r="AL86" s="190">
        <f t="shared" si="79"/>
        <v>0</v>
      </c>
    </row>
    <row r="87" spans="1:38" ht="23.25" customHeight="1" x14ac:dyDescent="0.15">
      <c r="A87" s="260">
        <f t="shared" si="80"/>
        <v>80</v>
      </c>
      <c r="B87" s="282" t="str">
        <f t="shared" si="87"/>
        <v>A팀</v>
      </c>
      <c r="C87" s="232"/>
      <c r="D87" s="233"/>
      <c r="E87" s="248" t="str">
        <f t="shared" si="81"/>
        <v/>
      </c>
      <c r="F87" s="248"/>
      <c r="G87" s="246" t="str">
        <f t="shared" si="88"/>
        <v/>
      </c>
      <c r="H87" s="281" t="str">
        <f t="shared" si="82"/>
        <v/>
      </c>
      <c r="I87" s="265" t="str">
        <f t="shared" si="83"/>
        <v/>
      </c>
      <c r="J87" s="247" t="str">
        <f t="shared" si="89"/>
        <v/>
      </c>
      <c r="K87" s="239"/>
      <c r="L87" s="240">
        <f t="shared" si="84"/>
        <v>0</v>
      </c>
      <c r="M87" s="241">
        <f t="shared" si="90"/>
        <v>0.03</v>
      </c>
      <c r="N87" s="242">
        <f t="shared" si="65"/>
        <v>0</v>
      </c>
      <c r="O87" s="242">
        <f t="shared" si="66"/>
        <v>0</v>
      </c>
      <c r="P87" s="243">
        <f t="shared" si="67"/>
        <v>0</v>
      </c>
      <c r="Q87" s="243">
        <f t="shared" si="68"/>
        <v>0</v>
      </c>
      <c r="S87" s="225">
        <f t="shared" si="85"/>
        <v>0</v>
      </c>
      <c r="T87" s="226">
        <f t="shared" si="86"/>
        <v>0</v>
      </c>
      <c r="V87" s="123"/>
      <c r="W87" s="123"/>
      <c r="X87" s="123"/>
      <c r="Y87" s="123"/>
      <c r="AA87" s="190" t="e">
        <f t="shared" si="69"/>
        <v>#VALUE!</v>
      </c>
      <c r="AB87" s="190" t="e">
        <f t="shared" si="70"/>
        <v>#VALUE!</v>
      </c>
      <c r="AC87" s="191" t="e">
        <f t="shared" ca="1" si="71"/>
        <v>#VALUE!</v>
      </c>
      <c r="AD87" s="192">
        <f t="shared" ca="1" si="91"/>
        <v>44387</v>
      </c>
      <c r="AE87" s="191" t="e">
        <f t="shared" ca="1" si="72"/>
        <v>#VALUE!</v>
      </c>
      <c r="AF87" s="190" t="e">
        <f t="shared" si="73"/>
        <v>#VALUE!</v>
      </c>
      <c r="AG87" s="190" t="e">
        <f t="shared" si="74"/>
        <v>#VALUE!</v>
      </c>
      <c r="AH87" s="190" t="e">
        <f t="shared" si="75"/>
        <v>#VALUE!</v>
      </c>
      <c r="AI87" s="190" t="e">
        <f t="shared" si="76"/>
        <v>#VALUE!</v>
      </c>
      <c r="AJ87" s="190" t="e">
        <f t="shared" si="77"/>
        <v>#VALUE!</v>
      </c>
      <c r="AK87" s="190" t="e">
        <f t="shared" si="78"/>
        <v>#VALUE!</v>
      </c>
      <c r="AL87" s="190">
        <f t="shared" si="79"/>
        <v>0</v>
      </c>
    </row>
    <row r="88" spans="1:38" ht="23.25" customHeight="1" x14ac:dyDescent="0.15">
      <c r="A88" s="260">
        <f t="shared" si="80"/>
        <v>81</v>
      </c>
      <c r="B88" s="282" t="str">
        <f t="shared" si="87"/>
        <v>A팀</v>
      </c>
      <c r="C88" s="232"/>
      <c r="D88" s="233"/>
      <c r="E88" s="248" t="str">
        <f t="shared" si="81"/>
        <v/>
      </c>
      <c r="F88" s="248"/>
      <c r="G88" s="246" t="str">
        <f t="shared" si="88"/>
        <v/>
      </c>
      <c r="H88" s="281" t="str">
        <f t="shared" si="82"/>
        <v/>
      </c>
      <c r="I88" s="265" t="str">
        <f t="shared" si="83"/>
        <v/>
      </c>
      <c r="J88" s="247" t="str">
        <f t="shared" si="89"/>
        <v/>
      </c>
      <c r="K88" s="239"/>
      <c r="L88" s="240">
        <f t="shared" si="84"/>
        <v>0</v>
      </c>
      <c r="M88" s="241">
        <f t="shared" si="90"/>
        <v>0.03</v>
      </c>
      <c r="N88" s="242">
        <f t="shared" si="65"/>
        <v>0</v>
      </c>
      <c r="O88" s="242">
        <f t="shared" si="66"/>
        <v>0</v>
      </c>
      <c r="P88" s="243">
        <f t="shared" si="67"/>
        <v>0</v>
      </c>
      <c r="Q88" s="243">
        <f t="shared" si="68"/>
        <v>0</v>
      </c>
      <c r="S88" s="225">
        <f t="shared" si="85"/>
        <v>0</v>
      </c>
      <c r="T88" s="226">
        <f t="shared" si="86"/>
        <v>0</v>
      </c>
      <c r="V88" s="123"/>
      <c r="W88" s="123"/>
      <c r="X88" s="123"/>
      <c r="Y88" s="123"/>
      <c r="AA88" s="190" t="e">
        <f t="shared" si="69"/>
        <v>#VALUE!</v>
      </c>
      <c r="AB88" s="190" t="e">
        <f t="shared" si="70"/>
        <v>#VALUE!</v>
      </c>
      <c r="AC88" s="191" t="e">
        <f t="shared" ca="1" si="71"/>
        <v>#VALUE!</v>
      </c>
      <c r="AD88" s="192">
        <f t="shared" ca="1" si="91"/>
        <v>44387</v>
      </c>
      <c r="AE88" s="191" t="e">
        <f t="shared" ca="1" si="72"/>
        <v>#VALUE!</v>
      </c>
      <c r="AF88" s="190" t="e">
        <f t="shared" si="73"/>
        <v>#VALUE!</v>
      </c>
      <c r="AG88" s="190" t="e">
        <f t="shared" si="74"/>
        <v>#VALUE!</v>
      </c>
      <c r="AH88" s="190" t="e">
        <f t="shared" si="75"/>
        <v>#VALUE!</v>
      </c>
      <c r="AI88" s="190" t="e">
        <f t="shared" si="76"/>
        <v>#VALUE!</v>
      </c>
      <c r="AJ88" s="190" t="e">
        <f t="shared" si="77"/>
        <v>#VALUE!</v>
      </c>
      <c r="AK88" s="190" t="e">
        <f t="shared" si="78"/>
        <v>#VALUE!</v>
      </c>
      <c r="AL88" s="190">
        <f t="shared" si="79"/>
        <v>0</v>
      </c>
    </row>
    <row r="89" spans="1:38" ht="23.25" customHeight="1" x14ac:dyDescent="0.15">
      <c r="A89" s="260">
        <f t="shared" si="80"/>
        <v>82</v>
      </c>
      <c r="B89" s="282" t="str">
        <f t="shared" si="87"/>
        <v>A팀</v>
      </c>
      <c r="C89" s="232"/>
      <c r="D89" s="233"/>
      <c r="E89" s="248" t="str">
        <f t="shared" si="81"/>
        <v/>
      </c>
      <c r="F89" s="248"/>
      <c r="G89" s="246" t="str">
        <f t="shared" si="88"/>
        <v/>
      </c>
      <c r="H89" s="281" t="str">
        <f t="shared" si="82"/>
        <v/>
      </c>
      <c r="I89" s="265" t="str">
        <f t="shared" si="83"/>
        <v/>
      </c>
      <c r="J89" s="247" t="str">
        <f t="shared" si="89"/>
        <v/>
      </c>
      <c r="K89" s="239"/>
      <c r="L89" s="240">
        <f t="shared" si="84"/>
        <v>0</v>
      </c>
      <c r="M89" s="241">
        <f t="shared" si="90"/>
        <v>0.03</v>
      </c>
      <c r="N89" s="242">
        <f t="shared" si="65"/>
        <v>0</v>
      </c>
      <c r="O89" s="242">
        <f t="shared" si="66"/>
        <v>0</v>
      </c>
      <c r="P89" s="243">
        <f t="shared" si="67"/>
        <v>0</v>
      </c>
      <c r="Q89" s="243">
        <f t="shared" si="68"/>
        <v>0</v>
      </c>
      <c r="S89" s="225">
        <f t="shared" si="85"/>
        <v>0</v>
      </c>
      <c r="T89" s="226">
        <f t="shared" si="86"/>
        <v>0</v>
      </c>
      <c r="V89" s="123"/>
      <c r="W89" s="123"/>
      <c r="X89" s="123"/>
      <c r="Y89" s="123"/>
      <c r="AA89" s="190" t="e">
        <f t="shared" si="69"/>
        <v>#VALUE!</v>
      </c>
      <c r="AB89" s="190" t="e">
        <f t="shared" si="70"/>
        <v>#VALUE!</v>
      </c>
      <c r="AC89" s="191" t="e">
        <f t="shared" ca="1" si="71"/>
        <v>#VALUE!</v>
      </c>
      <c r="AD89" s="192">
        <f t="shared" ca="1" si="91"/>
        <v>44387</v>
      </c>
      <c r="AE89" s="191" t="e">
        <f t="shared" ca="1" si="72"/>
        <v>#VALUE!</v>
      </c>
      <c r="AF89" s="190" t="e">
        <f t="shared" si="73"/>
        <v>#VALUE!</v>
      </c>
      <c r="AG89" s="190" t="e">
        <f t="shared" si="74"/>
        <v>#VALUE!</v>
      </c>
      <c r="AH89" s="190" t="e">
        <f t="shared" si="75"/>
        <v>#VALUE!</v>
      </c>
      <c r="AI89" s="190" t="e">
        <f t="shared" si="76"/>
        <v>#VALUE!</v>
      </c>
      <c r="AJ89" s="190" t="e">
        <f t="shared" si="77"/>
        <v>#VALUE!</v>
      </c>
      <c r="AK89" s="190" t="e">
        <f t="shared" si="78"/>
        <v>#VALUE!</v>
      </c>
      <c r="AL89" s="190">
        <f t="shared" si="79"/>
        <v>0</v>
      </c>
    </row>
    <row r="90" spans="1:38" ht="23.25" customHeight="1" x14ac:dyDescent="0.15">
      <c r="A90" s="260">
        <f t="shared" si="80"/>
        <v>83</v>
      </c>
      <c r="B90" s="282" t="str">
        <f t="shared" si="87"/>
        <v>A팀</v>
      </c>
      <c r="C90" s="232"/>
      <c r="D90" s="233"/>
      <c r="E90" s="248" t="str">
        <f t="shared" si="81"/>
        <v/>
      </c>
      <c r="F90" s="248"/>
      <c r="G90" s="246" t="str">
        <f t="shared" si="88"/>
        <v/>
      </c>
      <c r="H90" s="281" t="str">
        <f t="shared" si="82"/>
        <v/>
      </c>
      <c r="I90" s="265" t="str">
        <f t="shared" si="83"/>
        <v/>
      </c>
      <c r="J90" s="247" t="str">
        <f t="shared" si="89"/>
        <v/>
      </c>
      <c r="K90" s="239"/>
      <c r="L90" s="240">
        <f t="shared" si="84"/>
        <v>0</v>
      </c>
      <c r="M90" s="241">
        <f t="shared" si="90"/>
        <v>0.03</v>
      </c>
      <c r="N90" s="242">
        <f t="shared" si="65"/>
        <v>0</v>
      </c>
      <c r="O90" s="242">
        <f t="shared" si="66"/>
        <v>0</v>
      </c>
      <c r="P90" s="243">
        <f t="shared" si="67"/>
        <v>0</v>
      </c>
      <c r="Q90" s="243">
        <f t="shared" si="68"/>
        <v>0</v>
      </c>
      <c r="S90" s="225">
        <f t="shared" si="85"/>
        <v>0</v>
      </c>
      <c r="T90" s="226">
        <f t="shared" si="86"/>
        <v>0</v>
      </c>
      <c r="V90" s="123"/>
      <c r="W90" s="123"/>
      <c r="X90" s="123"/>
      <c r="Y90" s="123"/>
      <c r="AA90" s="190" t="e">
        <f t="shared" si="69"/>
        <v>#VALUE!</v>
      </c>
      <c r="AB90" s="190" t="e">
        <f t="shared" si="70"/>
        <v>#VALUE!</v>
      </c>
      <c r="AC90" s="191" t="e">
        <f t="shared" ca="1" si="71"/>
        <v>#VALUE!</v>
      </c>
      <c r="AD90" s="192">
        <f t="shared" ca="1" si="91"/>
        <v>44387</v>
      </c>
      <c r="AE90" s="191" t="e">
        <f t="shared" ca="1" si="72"/>
        <v>#VALUE!</v>
      </c>
      <c r="AF90" s="190" t="e">
        <f t="shared" si="73"/>
        <v>#VALUE!</v>
      </c>
      <c r="AG90" s="190" t="e">
        <f t="shared" si="74"/>
        <v>#VALUE!</v>
      </c>
      <c r="AH90" s="190" t="e">
        <f t="shared" si="75"/>
        <v>#VALUE!</v>
      </c>
      <c r="AI90" s="190" t="e">
        <f t="shared" si="76"/>
        <v>#VALUE!</v>
      </c>
      <c r="AJ90" s="190" t="e">
        <f t="shared" si="77"/>
        <v>#VALUE!</v>
      </c>
      <c r="AK90" s="190" t="e">
        <f t="shared" si="78"/>
        <v>#VALUE!</v>
      </c>
      <c r="AL90" s="190">
        <f t="shared" si="79"/>
        <v>0</v>
      </c>
    </row>
    <row r="91" spans="1:38" ht="23.25" customHeight="1" x14ac:dyDescent="0.15">
      <c r="A91" s="260">
        <f t="shared" si="80"/>
        <v>84</v>
      </c>
      <c r="B91" s="282" t="str">
        <f t="shared" si="87"/>
        <v>A팀</v>
      </c>
      <c r="C91" s="232"/>
      <c r="D91" s="233"/>
      <c r="E91" s="248" t="str">
        <f t="shared" si="81"/>
        <v/>
      </c>
      <c r="F91" s="248"/>
      <c r="G91" s="246" t="str">
        <f t="shared" si="88"/>
        <v/>
      </c>
      <c r="H91" s="281" t="str">
        <f t="shared" si="82"/>
        <v/>
      </c>
      <c r="I91" s="265" t="str">
        <f t="shared" si="83"/>
        <v/>
      </c>
      <c r="J91" s="247" t="str">
        <f t="shared" si="89"/>
        <v/>
      </c>
      <c r="K91" s="239"/>
      <c r="L91" s="240">
        <f t="shared" si="84"/>
        <v>0</v>
      </c>
      <c r="M91" s="241">
        <f t="shared" si="90"/>
        <v>0.03</v>
      </c>
      <c r="N91" s="242">
        <f t="shared" si="65"/>
        <v>0</v>
      </c>
      <c r="O91" s="242">
        <f t="shared" si="66"/>
        <v>0</v>
      </c>
      <c r="P91" s="243">
        <f t="shared" si="67"/>
        <v>0</v>
      </c>
      <c r="Q91" s="243">
        <f t="shared" si="68"/>
        <v>0</v>
      </c>
      <c r="S91" s="225">
        <f t="shared" si="85"/>
        <v>0</v>
      </c>
      <c r="T91" s="226">
        <f t="shared" si="86"/>
        <v>0</v>
      </c>
      <c r="V91" s="123"/>
      <c r="W91" s="123"/>
      <c r="X91" s="123"/>
      <c r="Y91" s="123"/>
      <c r="AA91" s="190" t="e">
        <f t="shared" si="69"/>
        <v>#VALUE!</v>
      </c>
      <c r="AB91" s="190" t="e">
        <f t="shared" si="70"/>
        <v>#VALUE!</v>
      </c>
      <c r="AC91" s="191" t="e">
        <f t="shared" ca="1" si="71"/>
        <v>#VALUE!</v>
      </c>
      <c r="AD91" s="192">
        <f t="shared" ca="1" si="91"/>
        <v>44387</v>
      </c>
      <c r="AE91" s="191" t="e">
        <f t="shared" ca="1" si="72"/>
        <v>#VALUE!</v>
      </c>
      <c r="AF91" s="190" t="e">
        <f t="shared" si="73"/>
        <v>#VALUE!</v>
      </c>
      <c r="AG91" s="190" t="e">
        <f t="shared" si="74"/>
        <v>#VALUE!</v>
      </c>
      <c r="AH91" s="190" t="e">
        <f t="shared" si="75"/>
        <v>#VALUE!</v>
      </c>
      <c r="AI91" s="190" t="e">
        <f t="shared" si="76"/>
        <v>#VALUE!</v>
      </c>
      <c r="AJ91" s="190" t="e">
        <f t="shared" si="77"/>
        <v>#VALUE!</v>
      </c>
      <c r="AK91" s="190" t="e">
        <f t="shared" si="78"/>
        <v>#VALUE!</v>
      </c>
      <c r="AL91" s="190">
        <f t="shared" si="79"/>
        <v>0</v>
      </c>
    </row>
    <row r="92" spans="1:38" ht="23.25" customHeight="1" x14ac:dyDescent="0.15">
      <c r="A92" s="260">
        <f t="shared" si="80"/>
        <v>85</v>
      </c>
      <c r="B92" s="282" t="str">
        <f t="shared" si="87"/>
        <v>A팀</v>
      </c>
      <c r="C92" s="232"/>
      <c r="D92" s="233"/>
      <c r="E92" s="248" t="str">
        <f t="shared" si="81"/>
        <v/>
      </c>
      <c r="F92" s="248"/>
      <c r="G92" s="246" t="str">
        <f t="shared" si="88"/>
        <v/>
      </c>
      <c r="H92" s="281" t="str">
        <f t="shared" si="82"/>
        <v/>
      </c>
      <c r="I92" s="265" t="str">
        <f t="shared" si="83"/>
        <v/>
      </c>
      <c r="J92" s="247" t="str">
        <f t="shared" si="89"/>
        <v/>
      </c>
      <c r="K92" s="239"/>
      <c r="L92" s="240">
        <f t="shared" si="84"/>
        <v>0</v>
      </c>
      <c r="M92" s="241">
        <f t="shared" si="90"/>
        <v>0.03</v>
      </c>
      <c r="N92" s="242">
        <f t="shared" si="65"/>
        <v>0</v>
      </c>
      <c r="O92" s="242">
        <f t="shared" si="66"/>
        <v>0</v>
      </c>
      <c r="P92" s="243">
        <f t="shared" si="67"/>
        <v>0</v>
      </c>
      <c r="Q92" s="243">
        <f t="shared" si="68"/>
        <v>0</v>
      </c>
      <c r="S92" s="225">
        <f t="shared" si="85"/>
        <v>0</v>
      </c>
      <c r="T92" s="226">
        <f t="shared" si="86"/>
        <v>0</v>
      </c>
      <c r="V92" s="123"/>
      <c r="W92" s="123"/>
      <c r="X92" s="123"/>
      <c r="Y92" s="123"/>
      <c r="AA92" s="190" t="e">
        <f t="shared" si="69"/>
        <v>#VALUE!</v>
      </c>
      <c r="AB92" s="190" t="e">
        <f t="shared" si="70"/>
        <v>#VALUE!</v>
      </c>
      <c r="AC92" s="191" t="e">
        <f t="shared" ca="1" si="71"/>
        <v>#VALUE!</v>
      </c>
      <c r="AD92" s="192">
        <f t="shared" ca="1" si="91"/>
        <v>44387</v>
      </c>
      <c r="AE92" s="191" t="e">
        <f t="shared" ca="1" si="72"/>
        <v>#VALUE!</v>
      </c>
      <c r="AF92" s="190" t="e">
        <f t="shared" si="73"/>
        <v>#VALUE!</v>
      </c>
      <c r="AG92" s="190" t="e">
        <f t="shared" si="74"/>
        <v>#VALUE!</v>
      </c>
      <c r="AH92" s="190" t="e">
        <f t="shared" si="75"/>
        <v>#VALUE!</v>
      </c>
      <c r="AI92" s="190" t="e">
        <f t="shared" si="76"/>
        <v>#VALUE!</v>
      </c>
      <c r="AJ92" s="190" t="e">
        <f t="shared" si="77"/>
        <v>#VALUE!</v>
      </c>
      <c r="AK92" s="190" t="e">
        <f t="shared" si="78"/>
        <v>#VALUE!</v>
      </c>
      <c r="AL92" s="190">
        <f t="shared" si="79"/>
        <v>0</v>
      </c>
    </row>
    <row r="93" spans="1:38" ht="23.25" customHeight="1" x14ac:dyDescent="0.15">
      <c r="A93" s="260">
        <f t="shared" si="80"/>
        <v>86</v>
      </c>
      <c r="B93" s="282" t="str">
        <f t="shared" si="87"/>
        <v>A팀</v>
      </c>
      <c r="C93" s="232"/>
      <c r="D93" s="233"/>
      <c r="E93" s="248" t="str">
        <f t="shared" si="81"/>
        <v/>
      </c>
      <c r="F93" s="248"/>
      <c r="G93" s="246" t="str">
        <f t="shared" si="88"/>
        <v/>
      </c>
      <c r="H93" s="281" t="str">
        <f t="shared" si="82"/>
        <v/>
      </c>
      <c r="I93" s="265" t="str">
        <f t="shared" si="83"/>
        <v/>
      </c>
      <c r="J93" s="247" t="str">
        <f t="shared" si="89"/>
        <v/>
      </c>
      <c r="K93" s="239"/>
      <c r="L93" s="240">
        <f t="shared" si="84"/>
        <v>0</v>
      </c>
      <c r="M93" s="241">
        <f t="shared" si="90"/>
        <v>0.03</v>
      </c>
      <c r="N93" s="242">
        <f t="shared" si="65"/>
        <v>0</v>
      </c>
      <c r="O93" s="242">
        <f t="shared" si="66"/>
        <v>0</v>
      </c>
      <c r="P93" s="243">
        <f t="shared" si="67"/>
        <v>0</v>
      </c>
      <c r="Q93" s="243">
        <f t="shared" si="68"/>
        <v>0</v>
      </c>
      <c r="S93" s="225">
        <f t="shared" si="85"/>
        <v>0</v>
      </c>
      <c r="T93" s="226">
        <f t="shared" si="86"/>
        <v>0</v>
      </c>
      <c r="V93" s="123"/>
      <c r="W93" s="123"/>
      <c r="X93" s="123"/>
      <c r="Y93" s="123"/>
      <c r="AA93" s="190" t="e">
        <f t="shared" si="69"/>
        <v>#VALUE!</v>
      </c>
      <c r="AB93" s="190" t="e">
        <f t="shared" si="70"/>
        <v>#VALUE!</v>
      </c>
      <c r="AC93" s="191" t="e">
        <f t="shared" ca="1" si="71"/>
        <v>#VALUE!</v>
      </c>
      <c r="AD93" s="192">
        <f t="shared" ca="1" si="91"/>
        <v>44387</v>
      </c>
      <c r="AE93" s="191" t="e">
        <f t="shared" ca="1" si="72"/>
        <v>#VALUE!</v>
      </c>
      <c r="AF93" s="190" t="e">
        <f t="shared" si="73"/>
        <v>#VALUE!</v>
      </c>
      <c r="AG93" s="190" t="e">
        <f t="shared" si="74"/>
        <v>#VALUE!</v>
      </c>
      <c r="AH93" s="190" t="e">
        <f t="shared" si="75"/>
        <v>#VALUE!</v>
      </c>
      <c r="AI93" s="190" t="e">
        <f t="shared" si="76"/>
        <v>#VALUE!</v>
      </c>
      <c r="AJ93" s="190" t="e">
        <f t="shared" si="77"/>
        <v>#VALUE!</v>
      </c>
      <c r="AK93" s="190" t="e">
        <f t="shared" si="78"/>
        <v>#VALUE!</v>
      </c>
      <c r="AL93" s="190">
        <f t="shared" si="79"/>
        <v>0</v>
      </c>
    </row>
    <row r="94" spans="1:38" ht="23.25" customHeight="1" x14ac:dyDescent="0.15">
      <c r="A94" s="260">
        <f t="shared" si="80"/>
        <v>87</v>
      </c>
      <c r="B94" s="282" t="str">
        <f t="shared" si="87"/>
        <v>A팀</v>
      </c>
      <c r="C94" s="232"/>
      <c r="D94" s="233"/>
      <c r="E94" s="248" t="str">
        <f t="shared" si="81"/>
        <v/>
      </c>
      <c r="F94" s="248"/>
      <c r="G94" s="246" t="str">
        <f t="shared" si="88"/>
        <v/>
      </c>
      <c r="H94" s="281" t="str">
        <f t="shared" si="82"/>
        <v/>
      </c>
      <c r="I94" s="265" t="str">
        <f t="shared" si="83"/>
        <v/>
      </c>
      <c r="J94" s="247" t="str">
        <f t="shared" si="89"/>
        <v/>
      </c>
      <c r="K94" s="239"/>
      <c r="L94" s="240">
        <f t="shared" si="84"/>
        <v>0</v>
      </c>
      <c r="M94" s="241">
        <f t="shared" si="90"/>
        <v>0.03</v>
      </c>
      <c r="N94" s="242">
        <f t="shared" si="65"/>
        <v>0</v>
      </c>
      <c r="O94" s="242">
        <f t="shared" si="66"/>
        <v>0</v>
      </c>
      <c r="P94" s="243">
        <f t="shared" si="67"/>
        <v>0</v>
      </c>
      <c r="Q94" s="243">
        <f t="shared" si="68"/>
        <v>0</v>
      </c>
      <c r="S94" s="225">
        <f t="shared" si="85"/>
        <v>0</v>
      </c>
      <c r="T94" s="226">
        <f t="shared" si="86"/>
        <v>0</v>
      </c>
      <c r="V94" s="123"/>
      <c r="W94" s="123"/>
      <c r="X94" s="123"/>
      <c r="Y94" s="123"/>
      <c r="AA94" s="190" t="e">
        <f t="shared" si="69"/>
        <v>#VALUE!</v>
      </c>
      <c r="AB94" s="190" t="e">
        <f t="shared" si="70"/>
        <v>#VALUE!</v>
      </c>
      <c r="AC94" s="191" t="e">
        <f t="shared" ca="1" si="71"/>
        <v>#VALUE!</v>
      </c>
      <c r="AD94" s="192">
        <f t="shared" ca="1" si="91"/>
        <v>44387</v>
      </c>
      <c r="AE94" s="191" t="e">
        <f t="shared" ca="1" si="72"/>
        <v>#VALUE!</v>
      </c>
      <c r="AF94" s="190" t="e">
        <f t="shared" si="73"/>
        <v>#VALUE!</v>
      </c>
      <c r="AG94" s="190" t="e">
        <f t="shared" si="74"/>
        <v>#VALUE!</v>
      </c>
      <c r="AH94" s="190" t="e">
        <f t="shared" si="75"/>
        <v>#VALUE!</v>
      </c>
      <c r="AI94" s="190" t="e">
        <f t="shared" si="76"/>
        <v>#VALUE!</v>
      </c>
      <c r="AJ94" s="190" t="e">
        <f t="shared" si="77"/>
        <v>#VALUE!</v>
      </c>
      <c r="AK94" s="190" t="e">
        <f t="shared" si="78"/>
        <v>#VALUE!</v>
      </c>
      <c r="AL94" s="190">
        <f t="shared" si="79"/>
        <v>0</v>
      </c>
    </row>
    <row r="95" spans="1:38" ht="23.25" customHeight="1" x14ac:dyDescent="0.15">
      <c r="A95" s="260">
        <f t="shared" si="80"/>
        <v>88</v>
      </c>
      <c r="B95" s="282" t="str">
        <f t="shared" si="87"/>
        <v>A팀</v>
      </c>
      <c r="C95" s="232"/>
      <c r="D95" s="233"/>
      <c r="E95" s="248" t="str">
        <f t="shared" si="81"/>
        <v/>
      </c>
      <c r="F95" s="248"/>
      <c r="G95" s="246" t="str">
        <f t="shared" si="88"/>
        <v/>
      </c>
      <c r="H95" s="281" t="str">
        <f t="shared" si="82"/>
        <v/>
      </c>
      <c r="I95" s="265" t="str">
        <f t="shared" si="83"/>
        <v/>
      </c>
      <c r="J95" s="247" t="str">
        <f t="shared" si="89"/>
        <v/>
      </c>
      <c r="K95" s="239"/>
      <c r="L95" s="240">
        <f t="shared" si="84"/>
        <v>0</v>
      </c>
      <c r="M95" s="241">
        <f t="shared" si="90"/>
        <v>0.03</v>
      </c>
      <c r="N95" s="242">
        <f t="shared" si="65"/>
        <v>0</v>
      </c>
      <c r="O95" s="242">
        <f t="shared" si="66"/>
        <v>0</v>
      </c>
      <c r="P95" s="243">
        <f t="shared" si="67"/>
        <v>0</v>
      </c>
      <c r="Q95" s="243">
        <f t="shared" si="68"/>
        <v>0</v>
      </c>
      <c r="S95" s="225">
        <f t="shared" si="85"/>
        <v>0</v>
      </c>
      <c r="T95" s="226">
        <f t="shared" si="86"/>
        <v>0</v>
      </c>
      <c r="V95" s="123"/>
      <c r="W95" s="123"/>
      <c r="X95" s="123"/>
      <c r="Y95" s="123"/>
      <c r="AA95" s="190" t="e">
        <f t="shared" si="69"/>
        <v>#VALUE!</v>
      </c>
      <c r="AB95" s="190" t="e">
        <f t="shared" si="70"/>
        <v>#VALUE!</v>
      </c>
      <c r="AC95" s="191" t="e">
        <f t="shared" ca="1" si="71"/>
        <v>#VALUE!</v>
      </c>
      <c r="AD95" s="192">
        <f t="shared" ca="1" si="91"/>
        <v>44387</v>
      </c>
      <c r="AE95" s="191" t="e">
        <f t="shared" ca="1" si="72"/>
        <v>#VALUE!</v>
      </c>
      <c r="AF95" s="190" t="e">
        <f t="shared" si="73"/>
        <v>#VALUE!</v>
      </c>
      <c r="AG95" s="190" t="e">
        <f t="shared" si="74"/>
        <v>#VALUE!</v>
      </c>
      <c r="AH95" s="190" t="e">
        <f t="shared" si="75"/>
        <v>#VALUE!</v>
      </c>
      <c r="AI95" s="190" t="e">
        <f t="shared" si="76"/>
        <v>#VALUE!</v>
      </c>
      <c r="AJ95" s="190" t="e">
        <f t="shared" si="77"/>
        <v>#VALUE!</v>
      </c>
      <c r="AK95" s="190" t="e">
        <f t="shared" si="78"/>
        <v>#VALUE!</v>
      </c>
      <c r="AL95" s="190">
        <f t="shared" si="79"/>
        <v>0</v>
      </c>
    </row>
    <row r="96" spans="1:38" ht="23.25" customHeight="1" x14ac:dyDescent="0.15">
      <c r="A96" s="260">
        <f t="shared" si="80"/>
        <v>89</v>
      </c>
      <c r="B96" s="282" t="str">
        <f t="shared" si="87"/>
        <v>A팀</v>
      </c>
      <c r="C96" s="232"/>
      <c r="D96" s="233"/>
      <c r="E96" s="248" t="str">
        <f t="shared" si="81"/>
        <v/>
      </c>
      <c r="F96" s="248"/>
      <c r="G96" s="246" t="str">
        <f t="shared" si="88"/>
        <v/>
      </c>
      <c r="H96" s="281" t="str">
        <f t="shared" si="82"/>
        <v/>
      </c>
      <c r="I96" s="265" t="str">
        <f t="shared" si="83"/>
        <v/>
      </c>
      <c r="J96" s="247" t="str">
        <f t="shared" si="89"/>
        <v/>
      </c>
      <c r="K96" s="239"/>
      <c r="L96" s="240">
        <f t="shared" si="84"/>
        <v>0</v>
      </c>
      <c r="M96" s="241">
        <f t="shared" si="90"/>
        <v>0.03</v>
      </c>
      <c r="N96" s="242">
        <f t="shared" si="65"/>
        <v>0</v>
      </c>
      <c r="O96" s="242">
        <f t="shared" si="66"/>
        <v>0</v>
      </c>
      <c r="P96" s="243">
        <f t="shared" si="67"/>
        <v>0</v>
      </c>
      <c r="Q96" s="243">
        <f t="shared" si="68"/>
        <v>0</v>
      </c>
      <c r="S96" s="225">
        <f t="shared" si="85"/>
        <v>0</v>
      </c>
      <c r="T96" s="226">
        <f t="shared" si="86"/>
        <v>0</v>
      </c>
      <c r="V96" s="123"/>
      <c r="W96" s="123"/>
      <c r="X96" s="123"/>
      <c r="Y96" s="123"/>
      <c r="AA96" s="190" t="e">
        <f t="shared" si="69"/>
        <v>#VALUE!</v>
      </c>
      <c r="AB96" s="190" t="e">
        <f t="shared" si="70"/>
        <v>#VALUE!</v>
      </c>
      <c r="AC96" s="191" t="e">
        <f t="shared" ca="1" si="71"/>
        <v>#VALUE!</v>
      </c>
      <c r="AD96" s="192">
        <f t="shared" ca="1" si="91"/>
        <v>44387</v>
      </c>
      <c r="AE96" s="191" t="e">
        <f t="shared" ca="1" si="72"/>
        <v>#VALUE!</v>
      </c>
      <c r="AF96" s="190" t="e">
        <f t="shared" si="73"/>
        <v>#VALUE!</v>
      </c>
      <c r="AG96" s="190" t="e">
        <f t="shared" si="74"/>
        <v>#VALUE!</v>
      </c>
      <c r="AH96" s="190" t="e">
        <f t="shared" si="75"/>
        <v>#VALUE!</v>
      </c>
      <c r="AI96" s="190" t="e">
        <f t="shared" si="76"/>
        <v>#VALUE!</v>
      </c>
      <c r="AJ96" s="190" t="e">
        <f t="shared" si="77"/>
        <v>#VALUE!</v>
      </c>
      <c r="AK96" s="190" t="e">
        <f t="shared" si="78"/>
        <v>#VALUE!</v>
      </c>
      <c r="AL96" s="190">
        <f t="shared" si="79"/>
        <v>0</v>
      </c>
    </row>
    <row r="97" spans="1:38" ht="23.25" customHeight="1" x14ac:dyDescent="0.15">
      <c r="A97" s="260">
        <f t="shared" si="80"/>
        <v>90</v>
      </c>
      <c r="B97" s="282" t="str">
        <f t="shared" si="87"/>
        <v>A팀</v>
      </c>
      <c r="C97" s="232"/>
      <c r="D97" s="233"/>
      <c r="E97" s="248" t="str">
        <f t="shared" si="81"/>
        <v/>
      </c>
      <c r="F97" s="248"/>
      <c r="G97" s="246" t="str">
        <f t="shared" si="88"/>
        <v/>
      </c>
      <c r="H97" s="281" t="str">
        <f t="shared" si="82"/>
        <v/>
      </c>
      <c r="I97" s="265" t="str">
        <f t="shared" si="83"/>
        <v/>
      </c>
      <c r="J97" s="247" t="str">
        <f t="shared" si="89"/>
        <v/>
      </c>
      <c r="K97" s="239"/>
      <c r="L97" s="240">
        <f t="shared" si="84"/>
        <v>0</v>
      </c>
      <c r="M97" s="241">
        <f t="shared" si="90"/>
        <v>0.03</v>
      </c>
      <c r="N97" s="242">
        <f t="shared" si="65"/>
        <v>0</v>
      </c>
      <c r="O97" s="242">
        <f t="shared" si="66"/>
        <v>0</v>
      </c>
      <c r="P97" s="243">
        <f t="shared" si="67"/>
        <v>0</v>
      </c>
      <c r="Q97" s="243">
        <f t="shared" si="68"/>
        <v>0</v>
      </c>
      <c r="S97" s="225">
        <f t="shared" si="85"/>
        <v>0</v>
      </c>
      <c r="T97" s="226">
        <f t="shared" si="86"/>
        <v>0</v>
      </c>
      <c r="V97" s="123"/>
      <c r="W97" s="123"/>
      <c r="X97" s="123"/>
      <c r="Y97" s="123"/>
      <c r="AA97" s="190" t="e">
        <f t="shared" si="69"/>
        <v>#VALUE!</v>
      </c>
      <c r="AB97" s="190" t="e">
        <f t="shared" si="70"/>
        <v>#VALUE!</v>
      </c>
      <c r="AC97" s="191" t="e">
        <f t="shared" ca="1" si="71"/>
        <v>#VALUE!</v>
      </c>
      <c r="AD97" s="192">
        <f t="shared" ca="1" si="91"/>
        <v>44387</v>
      </c>
      <c r="AE97" s="191" t="e">
        <f t="shared" ca="1" si="72"/>
        <v>#VALUE!</v>
      </c>
      <c r="AF97" s="190" t="e">
        <f t="shared" si="73"/>
        <v>#VALUE!</v>
      </c>
      <c r="AG97" s="190" t="e">
        <f t="shared" si="74"/>
        <v>#VALUE!</v>
      </c>
      <c r="AH97" s="190" t="e">
        <f t="shared" si="75"/>
        <v>#VALUE!</v>
      </c>
      <c r="AI97" s="190" t="e">
        <f t="shared" si="76"/>
        <v>#VALUE!</v>
      </c>
      <c r="AJ97" s="190" t="e">
        <f t="shared" si="77"/>
        <v>#VALUE!</v>
      </c>
      <c r="AK97" s="190" t="e">
        <f t="shared" si="78"/>
        <v>#VALUE!</v>
      </c>
      <c r="AL97" s="190">
        <f t="shared" si="79"/>
        <v>0</v>
      </c>
    </row>
    <row r="98" spans="1:38" ht="23.25" customHeight="1" x14ac:dyDescent="0.15">
      <c r="A98" s="260">
        <f t="shared" si="80"/>
        <v>91</v>
      </c>
      <c r="B98" s="282" t="str">
        <f t="shared" si="87"/>
        <v>A팀</v>
      </c>
      <c r="C98" s="232"/>
      <c r="D98" s="233"/>
      <c r="E98" s="248" t="str">
        <f t="shared" si="81"/>
        <v/>
      </c>
      <c r="F98" s="248"/>
      <c r="G98" s="246" t="str">
        <f t="shared" si="88"/>
        <v/>
      </c>
      <c r="H98" s="281" t="str">
        <f t="shared" si="82"/>
        <v/>
      </c>
      <c r="I98" s="265" t="str">
        <f t="shared" si="83"/>
        <v/>
      </c>
      <c r="J98" s="247" t="str">
        <f t="shared" si="89"/>
        <v/>
      </c>
      <c r="K98" s="239"/>
      <c r="L98" s="240">
        <f t="shared" si="84"/>
        <v>0</v>
      </c>
      <c r="M98" s="241">
        <f t="shared" si="90"/>
        <v>0.03</v>
      </c>
      <c r="N98" s="242">
        <f t="shared" si="65"/>
        <v>0</v>
      </c>
      <c r="O98" s="242">
        <f t="shared" si="66"/>
        <v>0</v>
      </c>
      <c r="P98" s="243">
        <f t="shared" si="67"/>
        <v>0</v>
      </c>
      <c r="Q98" s="243">
        <f t="shared" si="68"/>
        <v>0</v>
      </c>
      <c r="S98" s="225">
        <f t="shared" si="85"/>
        <v>0</v>
      </c>
      <c r="T98" s="226">
        <f t="shared" si="86"/>
        <v>0</v>
      </c>
      <c r="V98" s="123"/>
      <c r="W98" s="123"/>
      <c r="X98" s="123"/>
      <c r="Y98" s="123"/>
      <c r="AA98" s="190" t="e">
        <f t="shared" si="69"/>
        <v>#VALUE!</v>
      </c>
      <c r="AB98" s="190" t="e">
        <f t="shared" si="70"/>
        <v>#VALUE!</v>
      </c>
      <c r="AC98" s="191" t="e">
        <f t="shared" ca="1" si="71"/>
        <v>#VALUE!</v>
      </c>
      <c r="AD98" s="192">
        <f t="shared" ca="1" si="91"/>
        <v>44387</v>
      </c>
      <c r="AE98" s="191" t="e">
        <f t="shared" ca="1" si="72"/>
        <v>#VALUE!</v>
      </c>
      <c r="AF98" s="190" t="e">
        <f t="shared" si="73"/>
        <v>#VALUE!</v>
      </c>
      <c r="AG98" s="190" t="e">
        <f t="shared" si="74"/>
        <v>#VALUE!</v>
      </c>
      <c r="AH98" s="190" t="e">
        <f t="shared" si="75"/>
        <v>#VALUE!</v>
      </c>
      <c r="AI98" s="190" t="e">
        <f t="shared" si="76"/>
        <v>#VALUE!</v>
      </c>
      <c r="AJ98" s="190" t="e">
        <f t="shared" si="77"/>
        <v>#VALUE!</v>
      </c>
      <c r="AK98" s="190" t="e">
        <f t="shared" si="78"/>
        <v>#VALUE!</v>
      </c>
      <c r="AL98" s="190">
        <f t="shared" si="79"/>
        <v>0</v>
      </c>
    </row>
    <row r="99" spans="1:38" ht="23.25" customHeight="1" x14ac:dyDescent="0.15">
      <c r="A99" s="260">
        <f t="shared" si="80"/>
        <v>92</v>
      </c>
      <c r="B99" s="282" t="str">
        <f t="shared" si="87"/>
        <v>A팀</v>
      </c>
      <c r="C99" s="232"/>
      <c r="D99" s="233"/>
      <c r="E99" s="248" t="str">
        <f t="shared" si="81"/>
        <v/>
      </c>
      <c r="F99" s="248"/>
      <c r="G99" s="246" t="str">
        <f t="shared" si="88"/>
        <v/>
      </c>
      <c r="H99" s="281" t="str">
        <f t="shared" si="82"/>
        <v/>
      </c>
      <c r="I99" s="265" t="str">
        <f t="shared" si="83"/>
        <v/>
      </c>
      <c r="J99" s="247" t="str">
        <f t="shared" si="89"/>
        <v/>
      </c>
      <c r="K99" s="239"/>
      <c r="L99" s="240">
        <f t="shared" si="84"/>
        <v>0</v>
      </c>
      <c r="M99" s="241">
        <f t="shared" si="90"/>
        <v>0.03</v>
      </c>
      <c r="N99" s="242">
        <f t="shared" si="65"/>
        <v>0</v>
      </c>
      <c r="O99" s="242">
        <f t="shared" si="66"/>
        <v>0</v>
      </c>
      <c r="P99" s="243">
        <f t="shared" si="67"/>
        <v>0</v>
      </c>
      <c r="Q99" s="243">
        <f t="shared" si="68"/>
        <v>0</v>
      </c>
      <c r="S99" s="225">
        <f t="shared" si="85"/>
        <v>0</v>
      </c>
      <c r="T99" s="226">
        <f t="shared" si="86"/>
        <v>0</v>
      </c>
      <c r="V99" s="123"/>
      <c r="W99" s="123"/>
      <c r="X99" s="123"/>
      <c r="Y99" s="123"/>
      <c r="AA99" s="190" t="e">
        <f t="shared" si="69"/>
        <v>#VALUE!</v>
      </c>
      <c r="AB99" s="190" t="e">
        <f t="shared" si="70"/>
        <v>#VALUE!</v>
      </c>
      <c r="AC99" s="191" t="e">
        <f t="shared" ca="1" si="71"/>
        <v>#VALUE!</v>
      </c>
      <c r="AD99" s="192">
        <f t="shared" ca="1" si="91"/>
        <v>44387</v>
      </c>
      <c r="AE99" s="191" t="e">
        <f t="shared" ca="1" si="72"/>
        <v>#VALUE!</v>
      </c>
      <c r="AF99" s="190" t="e">
        <f t="shared" si="73"/>
        <v>#VALUE!</v>
      </c>
      <c r="AG99" s="190" t="e">
        <f t="shared" si="74"/>
        <v>#VALUE!</v>
      </c>
      <c r="AH99" s="190" t="e">
        <f t="shared" si="75"/>
        <v>#VALUE!</v>
      </c>
      <c r="AI99" s="190" t="e">
        <f t="shared" si="76"/>
        <v>#VALUE!</v>
      </c>
      <c r="AJ99" s="190" t="e">
        <f t="shared" si="77"/>
        <v>#VALUE!</v>
      </c>
      <c r="AK99" s="190" t="e">
        <f t="shared" si="78"/>
        <v>#VALUE!</v>
      </c>
      <c r="AL99" s="190">
        <f t="shared" si="79"/>
        <v>0</v>
      </c>
    </row>
    <row r="100" spans="1:38" ht="23.25" customHeight="1" x14ac:dyDescent="0.15">
      <c r="A100" s="260">
        <f t="shared" si="80"/>
        <v>93</v>
      </c>
      <c r="B100" s="282" t="str">
        <f t="shared" si="87"/>
        <v>A팀</v>
      </c>
      <c r="C100" s="232"/>
      <c r="D100" s="233"/>
      <c r="E100" s="248" t="str">
        <f t="shared" si="81"/>
        <v/>
      </c>
      <c r="F100" s="248"/>
      <c r="G100" s="246" t="str">
        <f t="shared" si="88"/>
        <v/>
      </c>
      <c r="H100" s="281" t="str">
        <f t="shared" si="82"/>
        <v/>
      </c>
      <c r="I100" s="265" t="str">
        <f t="shared" si="83"/>
        <v/>
      </c>
      <c r="J100" s="247" t="str">
        <f t="shared" si="89"/>
        <v/>
      </c>
      <c r="K100" s="239"/>
      <c r="L100" s="240">
        <f t="shared" si="84"/>
        <v>0</v>
      </c>
      <c r="M100" s="241">
        <f t="shared" si="90"/>
        <v>0.03</v>
      </c>
      <c r="N100" s="242">
        <f t="shared" si="65"/>
        <v>0</v>
      </c>
      <c r="O100" s="242">
        <f t="shared" si="66"/>
        <v>0</v>
      </c>
      <c r="P100" s="243">
        <f t="shared" si="67"/>
        <v>0</v>
      </c>
      <c r="Q100" s="243">
        <f t="shared" si="68"/>
        <v>0</v>
      </c>
      <c r="S100" s="225">
        <f t="shared" si="85"/>
        <v>0</v>
      </c>
      <c r="T100" s="226">
        <f t="shared" si="86"/>
        <v>0</v>
      </c>
      <c r="V100" s="123"/>
      <c r="W100" s="123"/>
      <c r="X100" s="123"/>
      <c r="Y100" s="123"/>
      <c r="AA100" s="190" t="e">
        <f t="shared" si="69"/>
        <v>#VALUE!</v>
      </c>
      <c r="AB100" s="190" t="e">
        <f t="shared" si="70"/>
        <v>#VALUE!</v>
      </c>
      <c r="AC100" s="191" t="e">
        <f t="shared" ca="1" si="71"/>
        <v>#VALUE!</v>
      </c>
      <c r="AD100" s="192">
        <f t="shared" ca="1" si="91"/>
        <v>44387</v>
      </c>
      <c r="AE100" s="191" t="e">
        <f t="shared" ca="1" si="72"/>
        <v>#VALUE!</v>
      </c>
      <c r="AF100" s="190" t="e">
        <f t="shared" si="73"/>
        <v>#VALUE!</v>
      </c>
      <c r="AG100" s="190" t="e">
        <f t="shared" si="74"/>
        <v>#VALUE!</v>
      </c>
      <c r="AH100" s="190" t="e">
        <f t="shared" si="75"/>
        <v>#VALUE!</v>
      </c>
      <c r="AI100" s="190" t="e">
        <f t="shared" si="76"/>
        <v>#VALUE!</v>
      </c>
      <c r="AJ100" s="190" t="e">
        <f t="shared" si="77"/>
        <v>#VALUE!</v>
      </c>
      <c r="AK100" s="190" t="e">
        <f t="shared" si="78"/>
        <v>#VALUE!</v>
      </c>
      <c r="AL100" s="190">
        <f t="shared" si="79"/>
        <v>0</v>
      </c>
    </row>
    <row r="101" spans="1:38" ht="23.25" customHeight="1" x14ac:dyDescent="0.15">
      <c r="A101" s="260">
        <f t="shared" si="80"/>
        <v>94</v>
      </c>
      <c r="B101" s="282" t="str">
        <f t="shared" si="87"/>
        <v>A팀</v>
      </c>
      <c r="C101" s="232"/>
      <c r="D101" s="233"/>
      <c r="E101" s="248" t="str">
        <f t="shared" si="81"/>
        <v/>
      </c>
      <c r="F101" s="248"/>
      <c r="G101" s="246" t="str">
        <f t="shared" si="88"/>
        <v/>
      </c>
      <c r="H101" s="281" t="str">
        <f t="shared" si="82"/>
        <v/>
      </c>
      <c r="I101" s="265" t="str">
        <f t="shared" si="83"/>
        <v/>
      </c>
      <c r="J101" s="247" t="str">
        <f t="shared" si="89"/>
        <v/>
      </c>
      <c r="K101" s="239"/>
      <c r="L101" s="240">
        <f t="shared" si="84"/>
        <v>0</v>
      </c>
      <c r="M101" s="241">
        <f t="shared" si="90"/>
        <v>0.03</v>
      </c>
      <c r="N101" s="242">
        <f t="shared" si="65"/>
        <v>0</v>
      </c>
      <c r="O101" s="242">
        <f t="shared" si="66"/>
        <v>0</v>
      </c>
      <c r="P101" s="243">
        <f t="shared" si="67"/>
        <v>0</v>
      </c>
      <c r="Q101" s="243">
        <f t="shared" si="68"/>
        <v>0</v>
      </c>
      <c r="S101" s="225">
        <f t="shared" si="85"/>
        <v>0</v>
      </c>
      <c r="T101" s="226">
        <f t="shared" si="86"/>
        <v>0</v>
      </c>
      <c r="V101" s="123"/>
      <c r="W101" s="123"/>
      <c r="X101" s="123"/>
      <c r="Y101" s="123"/>
      <c r="AA101" s="190" t="e">
        <f t="shared" si="69"/>
        <v>#VALUE!</v>
      </c>
      <c r="AB101" s="190" t="e">
        <f t="shared" si="70"/>
        <v>#VALUE!</v>
      </c>
      <c r="AC101" s="191" t="e">
        <f t="shared" ca="1" si="71"/>
        <v>#VALUE!</v>
      </c>
      <c r="AD101" s="192">
        <f t="shared" ca="1" si="91"/>
        <v>44387</v>
      </c>
      <c r="AE101" s="191" t="e">
        <f t="shared" ca="1" si="72"/>
        <v>#VALUE!</v>
      </c>
      <c r="AF101" s="190" t="e">
        <f t="shared" si="73"/>
        <v>#VALUE!</v>
      </c>
      <c r="AG101" s="190" t="e">
        <f t="shared" si="74"/>
        <v>#VALUE!</v>
      </c>
      <c r="AH101" s="190" t="e">
        <f t="shared" si="75"/>
        <v>#VALUE!</v>
      </c>
      <c r="AI101" s="190" t="e">
        <f t="shared" si="76"/>
        <v>#VALUE!</v>
      </c>
      <c r="AJ101" s="190" t="e">
        <f t="shared" si="77"/>
        <v>#VALUE!</v>
      </c>
      <c r="AK101" s="190" t="e">
        <f t="shared" si="78"/>
        <v>#VALUE!</v>
      </c>
      <c r="AL101" s="190">
        <f t="shared" si="79"/>
        <v>0</v>
      </c>
    </row>
    <row r="102" spans="1:38" ht="23.25" customHeight="1" x14ac:dyDescent="0.15">
      <c r="A102" s="260">
        <f t="shared" si="80"/>
        <v>95</v>
      </c>
      <c r="B102" s="282" t="str">
        <f t="shared" si="87"/>
        <v>A팀</v>
      </c>
      <c r="C102" s="232"/>
      <c r="D102" s="233"/>
      <c r="E102" s="248" t="str">
        <f t="shared" si="81"/>
        <v/>
      </c>
      <c r="F102" s="248"/>
      <c r="G102" s="246" t="str">
        <f t="shared" si="88"/>
        <v/>
      </c>
      <c r="H102" s="281" t="str">
        <f t="shared" si="82"/>
        <v/>
      </c>
      <c r="I102" s="265" t="str">
        <f t="shared" si="83"/>
        <v/>
      </c>
      <c r="J102" s="247" t="str">
        <f t="shared" si="89"/>
        <v/>
      </c>
      <c r="K102" s="239"/>
      <c r="L102" s="240">
        <f t="shared" si="84"/>
        <v>0</v>
      </c>
      <c r="M102" s="241">
        <f t="shared" si="90"/>
        <v>0.03</v>
      </c>
      <c r="N102" s="242">
        <f t="shared" si="65"/>
        <v>0</v>
      </c>
      <c r="O102" s="242">
        <f t="shared" si="66"/>
        <v>0</v>
      </c>
      <c r="P102" s="243">
        <f t="shared" si="67"/>
        <v>0</v>
      </c>
      <c r="Q102" s="243">
        <f t="shared" si="68"/>
        <v>0</v>
      </c>
      <c r="S102" s="225">
        <f t="shared" si="85"/>
        <v>0</v>
      </c>
      <c r="T102" s="226">
        <f t="shared" si="86"/>
        <v>0</v>
      </c>
      <c r="V102" s="123"/>
      <c r="W102" s="123"/>
      <c r="X102" s="123"/>
      <c r="Y102" s="123"/>
      <c r="AA102" s="190" t="e">
        <f t="shared" si="69"/>
        <v>#VALUE!</v>
      </c>
      <c r="AB102" s="190" t="e">
        <f t="shared" si="70"/>
        <v>#VALUE!</v>
      </c>
      <c r="AC102" s="191" t="e">
        <f t="shared" ca="1" si="71"/>
        <v>#VALUE!</v>
      </c>
      <c r="AD102" s="192">
        <f t="shared" ca="1" si="91"/>
        <v>44387</v>
      </c>
      <c r="AE102" s="191" t="e">
        <f t="shared" ca="1" si="72"/>
        <v>#VALUE!</v>
      </c>
      <c r="AF102" s="190" t="e">
        <f t="shared" si="73"/>
        <v>#VALUE!</v>
      </c>
      <c r="AG102" s="190" t="e">
        <f t="shared" si="74"/>
        <v>#VALUE!</v>
      </c>
      <c r="AH102" s="190" t="e">
        <f t="shared" si="75"/>
        <v>#VALUE!</v>
      </c>
      <c r="AI102" s="190" t="e">
        <f t="shared" si="76"/>
        <v>#VALUE!</v>
      </c>
      <c r="AJ102" s="190" t="e">
        <f t="shared" si="77"/>
        <v>#VALUE!</v>
      </c>
      <c r="AK102" s="190" t="e">
        <f t="shared" si="78"/>
        <v>#VALUE!</v>
      </c>
      <c r="AL102" s="190">
        <f t="shared" si="79"/>
        <v>0</v>
      </c>
    </row>
    <row r="103" spans="1:38" ht="23.25" customHeight="1" x14ac:dyDescent="0.15">
      <c r="A103" s="260">
        <f t="shared" si="80"/>
        <v>96</v>
      </c>
      <c r="B103" s="282" t="str">
        <f t="shared" si="87"/>
        <v>A팀</v>
      </c>
      <c r="C103" s="232"/>
      <c r="D103" s="233"/>
      <c r="E103" s="248" t="str">
        <f t="shared" si="81"/>
        <v/>
      </c>
      <c r="F103" s="248"/>
      <c r="G103" s="246" t="str">
        <f t="shared" si="88"/>
        <v/>
      </c>
      <c r="H103" s="281" t="str">
        <f t="shared" si="82"/>
        <v/>
      </c>
      <c r="I103" s="265" t="str">
        <f t="shared" si="83"/>
        <v/>
      </c>
      <c r="J103" s="247" t="str">
        <f t="shared" si="89"/>
        <v/>
      </c>
      <c r="K103" s="239"/>
      <c r="L103" s="240">
        <f t="shared" si="84"/>
        <v>0</v>
      </c>
      <c r="M103" s="241">
        <f t="shared" si="90"/>
        <v>0.03</v>
      </c>
      <c r="N103" s="242">
        <f t="shared" si="65"/>
        <v>0</v>
      </c>
      <c r="O103" s="242">
        <f t="shared" si="66"/>
        <v>0</v>
      </c>
      <c r="P103" s="243">
        <f t="shared" si="67"/>
        <v>0</v>
      </c>
      <c r="Q103" s="243">
        <f t="shared" si="68"/>
        <v>0</v>
      </c>
      <c r="S103" s="225">
        <f t="shared" si="85"/>
        <v>0</v>
      </c>
      <c r="T103" s="226">
        <f t="shared" si="86"/>
        <v>0</v>
      </c>
      <c r="V103" s="123"/>
      <c r="W103" s="123"/>
      <c r="X103" s="123"/>
      <c r="Y103" s="123"/>
      <c r="AA103" s="190" t="e">
        <f t="shared" si="69"/>
        <v>#VALUE!</v>
      </c>
      <c r="AB103" s="190" t="e">
        <f t="shared" si="70"/>
        <v>#VALUE!</v>
      </c>
      <c r="AC103" s="191" t="e">
        <f t="shared" ca="1" si="71"/>
        <v>#VALUE!</v>
      </c>
      <c r="AD103" s="192">
        <f t="shared" ca="1" si="91"/>
        <v>44387</v>
      </c>
      <c r="AE103" s="191" t="e">
        <f t="shared" ca="1" si="72"/>
        <v>#VALUE!</v>
      </c>
      <c r="AF103" s="190" t="e">
        <f t="shared" si="73"/>
        <v>#VALUE!</v>
      </c>
      <c r="AG103" s="190" t="e">
        <f t="shared" si="74"/>
        <v>#VALUE!</v>
      </c>
      <c r="AH103" s="190" t="e">
        <f t="shared" si="75"/>
        <v>#VALUE!</v>
      </c>
      <c r="AI103" s="190" t="e">
        <f t="shared" si="76"/>
        <v>#VALUE!</v>
      </c>
      <c r="AJ103" s="190" t="e">
        <f t="shared" si="77"/>
        <v>#VALUE!</v>
      </c>
      <c r="AK103" s="190" t="e">
        <f t="shared" si="78"/>
        <v>#VALUE!</v>
      </c>
      <c r="AL103" s="190">
        <f t="shared" si="79"/>
        <v>0</v>
      </c>
    </row>
    <row r="104" spans="1:38" ht="23.25" customHeight="1" x14ac:dyDescent="0.15">
      <c r="A104" s="260">
        <f t="shared" si="80"/>
        <v>97</v>
      </c>
      <c r="B104" s="282" t="str">
        <f t="shared" si="87"/>
        <v>A팀</v>
      </c>
      <c r="C104" s="232"/>
      <c r="D104" s="233"/>
      <c r="E104" s="248" t="str">
        <f t="shared" si="81"/>
        <v/>
      </c>
      <c r="F104" s="248"/>
      <c r="G104" s="246" t="str">
        <f t="shared" si="88"/>
        <v/>
      </c>
      <c r="H104" s="281" t="str">
        <f t="shared" si="82"/>
        <v/>
      </c>
      <c r="I104" s="265" t="str">
        <f t="shared" si="83"/>
        <v/>
      </c>
      <c r="J104" s="247" t="str">
        <f t="shared" si="89"/>
        <v/>
      </c>
      <c r="K104" s="239"/>
      <c r="L104" s="240">
        <f t="shared" si="84"/>
        <v>0</v>
      </c>
      <c r="M104" s="241">
        <f t="shared" si="90"/>
        <v>0.03</v>
      </c>
      <c r="N104" s="242">
        <f t="shared" si="65"/>
        <v>0</v>
      </c>
      <c r="O104" s="242">
        <f t="shared" si="66"/>
        <v>0</v>
      </c>
      <c r="P104" s="243">
        <f t="shared" si="67"/>
        <v>0</v>
      </c>
      <c r="Q104" s="243">
        <f t="shared" si="68"/>
        <v>0</v>
      </c>
      <c r="S104" s="225">
        <f t="shared" si="85"/>
        <v>0</v>
      </c>
      <c r="T104" s="226">
        <f t="shared" si="86"/>
        <v>0</v>
      </c>
      <c r="V104" s="123"/>
      <c r="W104" s="123"/>
      <c r="X104" s="123"/>
      <c r="Y104" s="123"/>
      <c r="AA104" s="190" t="e">
        <f t="shared" si="69"/>
        <v>#VALUE!</v>
      </c>
      <c r="AB104" s="190" t="e">
        <f t="shared" si="70"/>
        <v>#VALUE!</v>
      </c>
      <c r="AC104" s="191" t="e">
        <f t="shared" ca="1" si="71"/>
        <v>#VALUE!</v>
      </c>
      <c r="AD104" s="192">
        <f t="shared" ca="1" si="91"/>
        <v>44387</v>
      </c>
      <c r="AE104" s="191" t="e">
        <f t="shared" ca="1" si="72"/>
        <v>#VALUE!</v>
      </c>
      <c r="AF104" s="190" t="e">
        <f t="shared" si="73"/>
        <v>#VALUE!</v>
      </c>
      <c r="AG104" s="190" t="e">
        <f t="shared" si="74"/>
        <v>#VALUE!</v>
      </c>
      <c r="AH104" s="190" t="e">
        <f t="shared" si="75"/>
        <v>#VALUE!</v>
      </c>
      <c r="AI104" s="190" t="e">
        <f t="shared" si="76"/>
        <v>#VALUE!</v>
      </c>
      <c r="AJ104" s="190" t="e">
        <f t="shared" si="77"/>
        <v>#VALUE!</v>
      </c>
      <c r="AK104" s="190" t="e">
        <f t="shared" si="78"/>
        <v>#VALUE!</v>
      </c>
      <c r="AL104" s="190">
        <f t="shared" si="79"/>
        <v>0</v>
      </c>
    </row>
    <row r="105" spans="1:38" ht="23.25" customHeight="1" x14ac:dyDescent="0.15">
      <c r="A105" s="260">
        <f t="shared" si="80"/>
        <v>98</v>
      </c>
      <c r="B105" s="282" t="str">
        <f t="shared" si="87"/>
        <v>A팀</v>
      </c>
      <c r="C105" s="232"/>
      <c r="D105" s="233"/>
      <c r="E105" s="248" t="str">
        <f t="shared" si="81"/>
        <v/>
      </c>
      <c r="F105" s="248"/>
      <c r="G105" s="246" t="str">
        <f t="shared" si="88"/>
        <v/>
      </c>
      <c r="H105" s="281" t="str">
        <f t="shared" si="82"/>
        <v/>
      </c>
      <c r="I105" s="265" t="str">
        <f t="shared" si="83"/>
        <v/>
      </c>
      <c r="J105" s="247" t="str">
        <f t="shared" si="89"/>
        <v/>
      </c>
      <c r="K105" s="239"/>
      <c r="L105" s="240">
        <f t="shared" si="84"/>
        <v>0</v>
      </c>
      <c r="M105" s="241">
        <f t="shared" si="90"/>
        <v>0.03</v>
      </c>
      <c r="N105" s="242">
        <f t="shared" si="65"/>
        <v>0</v>
      </c>
      <c r="O105" s="242">
        <f t="shared" si="66"/>
        <v>0</v>
      </c>
      <c r="P105" s="243">
        <f t="shared" si="67"/>
        <v>0</v>
      </c>
      <c r="Q105" s="243">
        <f t="shared" si="68"/>
        <v>0</v>
      </c>
      <c r="S105" s="225">
        <f t="shared" si="85"/>
        <v>0</v>
      </c>
      <c r="T105" s="226">
        <f t="shared" si="86"/>
        <v>0</v>
      </c>
      <c r="V105" s="123"/>
      <c r="W105" s="123"/>
      <c r="X105" s="123"/>
      <c r="Y105" s="123"/>
      <c r="AA105" s="190" t="e">
        <f t="shared" si="69"/>
        <v>#VALUE!</v>
      </c>
      <c r="AB105" s="190" t="e">
        <f t="shared" si="70"/>
        <v>#VALUE!</v>
      </c>
      <c r="AC105" s="191" t="e">
        <f t="shared" ca="1" si="71"/>
        <v>#VALUE!</v>
      </c>
      <c r="AD105" s="192">
        <f t="shared" ca="1" si="91"/>
        <v>44387</v>
      </c>
      <c r="AE105" s="191" t="e">
        <f t="shared" ca="1" si="72"/>
        <v>#VALUE!</v>
      </c>
      <c r="AF105" s="190" t="e">
        <f t="shared" si="73"/>
        <v>#VALUE!</v>
      </c>
      <c r="AG105" s="190" t="e">
        <f t="shared" si="74"/>
        <v>#VALUE!</v>
      </c>
      <c r="AH105" s="190" t="e">
        <f t="shared" si="75"/>
        <v>#VALUE!</v>
      </c>
      <c r="AI105" s="190" t="e">
        <f t="shared" si="76"/>
        <v>#VALUE!</v>
      </c>
      <c r="AJ105" s="190" t="e">
        <f t="shared" si="77"/>
        <v>#VALUE!</v>
      </c>
      <c r="AK105" s="190" t="e">
        <f t="shared" si="78"/>
        <v>#VALUE!</v>
      </c>
      <c r="AL105" s="190">
        <f t="shared" si="79"/>
        <v>0</v>
      </c>
    </row>
    <row r="106" spans="1:38" ht="23.25" customHeight="1" x14ac:dyDescent="0.15">
      <c r="A106" s="260">
        <f t="shared" si="80"/>
        <v>99</v>
      </c>
      <c r="B106" s="282" t="str">
        <f t="shared" si="87"/>
        <v>A팀</v>
      </c>
      <c r="C106" s="232"/>
      <c r="D106" s="233"/>
      <c r="E106" s="248" t="str">
        <f t="shared" si="81"/>
        <v/>
      </c>
      <c r="F106" s="248"/>
      <c r="G106" s="246" t="str">
        <f t="shared" si="88"/>
        <v/>
      </c>
      <c r="H106" s="281" t="str">
        <f t="shared" si="82"/>
        <v/>
      </c>
      <c r="I106" s="265" t="str">
        <f t="shared" si="83"/>
        <v/>
      </c>
      <c r="J106" s="247" t="str">
        <f t="shared" si="89"/>
        <v/>
      </c>
      <c r="K106" s="239"/>
      <c r="L106" s="240">
        <f t="shared" si="84"/>
        <v>0</v>
      </c>
      <c r="M106" s="241">
        <f t="shared" si="90"/>
        <v>0.03</v>
      </c>
      <c r="N106" s="242">
        <f t="shared" si="65"/>
        <v>0</v>
      </c>
      <c r="O106" s="242">
        <f t="shared" si="66"/>
        <v>0</v>
      </c>
      <c r="P106" s="243">
        <f t="shared" si="67"/>
        <v>0</v>
      </c>
      <c r="Q106" s="243">
        <f t="shared" si="68"/>
        <v>0</v>
      </c>
      <c r="S106" s="225">
        <f t="shared" si="85"/>
        <v>0</v>
      </c>
      <c r="T106" s="226">
        <f t="shared" si="86"/>
        <v>0</v>
      </c>
      <c r="V106" s="123"/>
      <c r="W106" s="123"/>
      <c r="X106" s="123"/>
      <c r="Y106" s="123"/>
      <c r="AA106" s="190" t="e">
        <f t="shared" si="69"/>
        <v>#VALUE!</v>
      </c>
      <c r="AB106" s="190" t="e">
        <f t="shared" si="70"/>
        <v>#VALUE!</v>
      </c>
      <c r="AC106" s="191" t="e">
        <f t="shared" ca="1" si="71"/>
        <v>#VALUE!</v>
      </c>
      <c r="AD106" s="192">
        <f t="shared" ca="1" si="91"/>
        <v>44387</v>
      </c>
      <c r="AE106" s="191" t="e">
        <f t="shared" ca="1" si="72"/>
        <v>#VALUE!</v>
      </c>
      <c r="AF106" s="190" t="e">
        <f t="shared" si="73"/>
        <v>#VALUE!</v>
      </c>
      <c r="AG106" s="190" t="e">
        <f t="shared" si="74"/>
        <v>#VALUE!</v>
      </c>
      <c r="AH106" s="190" t="e">
        <f t="shared" si="75"/>
        <v>#VALUE!</v>
      </c>
      <c r="AI106" s="190" t="e">
        <f t="shared" si="76"/>
        <v>#VALUE!</v>
      </c>
      <c r="AJ106" s="190" t="e">
        <f t="shared" si="77"/>
        <v>#VALUE!</v>
      </c>
      <c r="AK106" s="190" t="e">
        <f t="shared" si="78"/>
        <v>#VALUE!</v>
      </c>
      <c r="AL106" s="190">
        <f t="shared" si="79"/>
        <v>0</v>
      </c>
    </row>
    <row r="107" spans="1:38" ht="23.25" customHeight="1" x14ac:dyDescent="0.15">
      <c r="A107" s="260">
        <f t="shared" si="80"/>
        <v>100</v>
      </c>
      <c r="B107" s="282" t="str">
        <f t="shared" si="87"/>
        <v>A팀</v>
      </c>
      <c r="C107" s="232"/>
      <c r="D107" s="233"/>
      <c r="E107" s="248" t="str">
        <f t="shared" si="81"/>
        <v/>
      </c>
      <c r="F107" s="248"/>
      <c r="G107" s="246" t="str">
        <f t="shared" si="88"/>
        <v/>
      </c>
      <c r="H107" s="281" t="str">
        <f t="shared" si="82"/>
        <v/>
      </c>
      <c r="I107" s="265" t="str">
        <f t="shared" si="83"/>
        <v/>
      </c>
      <c r="J107" s="247" t="str">
        <f t="shared" si="89"/>
        <v/>
      </c>
      <c r="K107" s="239"/>
      <c r="L107" s="240">
        <f t="shared" si="84"/>
        <v>0</v>
      </c>
      <c r="M107" s="241">
        <f t="shared" si="90"/>
        <v>0.03</v>
      </c>
      <c r="N107" s="242">
        <f t="shared" si="65"/>
        <v>0</v>
      </c>
      <c r="O107" s="242">
        <f t="shared" si="66"/>
        <v>0</v>
      </c>
      <c r="P107" s="243">
        <f t="shared" si="67"/>
        <v>0</v>
      </c>
      <c r="Q107" s="243">
        <f t="shared" si="68"/>
        <v>0</v>
      </c>
      <c r="S107" s="225">
        <f t="shared" si="85"/>
        <v>0</v>
      </c>
      <c r="T107" s="226">
        <f t="shared" si="86"/>
        <v>0</v>
      </c>
      <c r="V107" s="123"/>
      <c r="W107" s="123"/>
      <c r="X107" s="123"/>
      <c r="Y107" s="123"/>
      <c r="AA107" s="190" t="e">
        <f t="shared" si="69"/>
        <v>#VALUE!</v>
      </c>
      <c r="AB107" s="190" t="e">
        <f t="shared" si="70"/>
        <v>#VALUE!</v>
      </c>
      <c r="AC107" s="191" t="e">
        <f t="shared" ca="1" si="71"/>
        <v>#VALUE!</v>
      </c>
      <c r="AD107" s="192">
        <f t="shared" ca="1" si="91"/>
        <v>44387</v>
      </c>
      <c r="AE107" s="191" t="e">
        <f t="shared" ca="1" si="72"/>
        <v>#VALUE!</v>
      </c>
      <c r="AF107" s="190" t="e">
        <f t="shared" si="73"/>
        <v>#VALUE!</v>
      </c>
      <c r="AG107" s="190" t="e">
        <f t="shared" si="74"/>
        <v>#VALUE!</v>
      </c>
      <c r="AH107" s="190" t="e">
        <f t="shared" si="75"/>
        <v>#VALUE!</v>
      </c>
      <c r="AI107" s="190" t="e">
        <f t="shared" si="76"/>
        <v>#VALUE!</v>
      </c>
      <c r="AJ107" s="190" t="e">
        <f t="shared" si="77"/>
        <v>#VALUE!</v>
      </c>
      <c r="AK107" s="190" t="e">
        <f t="shared" si="78"/>
        <v>#VALUE!</v>
      </c>
      <c r="AL107" s="190">
        <f t="shared" si="79"/>
        <v>0</v>
      </c>
    </row>
    <row r="108" spans="1:38" ht="23.25" customHeight="1" x14ac:dyDescent="0.15">
      <c r="A108" s="344" t="s">
        <v>599</v>
      </c>
      <c r="B108" s="344"/>
      <c r="C108" s="344"/>
      <c r="D108" s="250">
        <f>COUNT(K8:K27)</f>
        <v>0</v>
      </c>
      <c r="E108" s="344" t="s">
        <v>600</v>
      </c>
      <c r="F108" s="344"/>
      <c r="G108" s="344"/>
      <c r="H108" s="344"/>
      <c r="I108" s="344"/>
      <c r="J108" s="260"/>
      <c r="K108" s="244">
        <f>SUM(K8:K27)</f>
        <v>0</v>
      </c>
      <c r="L108" s="244">
        <f>SUM(L8:L27)</f>
        <v>0</v>
      </c>
      <c r="M108" s="251"/>
      <c r="N108" s="244">
        <f>SUM(N8:N27)</f>
        <v>0</v>
      </c>
      <c r="O108" s="244">
        <f t="shared" ref="O108:Q108" si="92">SUM(O8:O27)</f>
        <v>0</v>
      </c>
      <c r="P108" s="244">
        <f t="shared" si="92"/>
        <v>0</v>
      </c>
      <c r="Q108" s="244">
        <f t="shared" si="92"/>
        <v>0</v>
      </c>
    </row>
    <row r="109" spans="1:38" x14ac:dyDescent="0.15">
      <c r="L109" s="254" t="s">
        <v>630</v>
      </c>
    </row>
    <row r="110" spans="1:38" x14ac:dyDescent="0.15">
      <c r="K110" s="230" t="s">
        <v>420</v>
      </c>
      <c r="L110" s="252">
        <f>L108-K108</f>
        <v>0</v>
      </c>
    </row>
  </sheetData>
  <mergeCells count="28">
    <mergeCell ref="A108:C108"/>
    <mergeCell ref="E108:I108"/>
    <mergeCell ref="P6:P7"/>
    <mergeCell ref="Q6:Q7"/>
    <mergeCell ref="S6:S7"/>
    <mergeCell ref="A6:A7"/>
    <mergeCell ref="B6:B7"/>
    <mergeCell ref="C6:C7"/>
    <mergeCell ref="D6:D7"/>
    <mergeCell ref="E6:G6"/>
    <mergeCell ref="H6:H7"/>
    <mergeCell ref="T6:T7"/>
    <mergeCell ref="X6:X7"/>
    <mergeCell ref="Y6:Y7"/>
    <mergeCell ref="I6:I7"/>
    <mergeCell ref="J6:J7"/>
    <mergeCell ref="K6:K7"/>
    <mergeCell ref="L6:L7"/>
    <mergeCell ref="N6:N7"/>
    <mergeCell ref="O6:O7"/>
    <mergeCell ref="A4:C4"/>
    <mergeCell ref="G4:M4"/>
    <mergeCell ref="N4:O4"/>
    <mergeCell ref="A1:K1"/>
    <mergeCell ref="P2:Q2"/>
    <mergeCell ref="A3:C3"/>
    <mergeCell ref="G3:H3"/>
    <mergeCell ref="J3:K3"/>
  </mergeCells>
  <phoneticPr fontId="2" type="noConversion"/>
  <conditionalFormatting sqref="AL8:AL27">
    <cfRule type="cellIs" dxfId="471" priority="41" operator="equal">
      <formula>13</formula>
    </cfRule>
    <cfRule type="cellIs" dxfId="470" priority="42" operator="equal">
      <formula>"고용허가체크"</formula>
    </cfRule>
  </conditionalFormatting>
  <conditionalFormatting sqref="AJ8:AJ27">
    <cfRule type="cellIs" dxfId="469" priority="40" operator="greaterThan">
      <formula>0</formula>
    </cfRule>
  </conditionalFormatting>
  <conditionalFormatting sqref="AK8:AK27 AB8:AB27">
    <cfRule type="cellIs" dxfId="468" priority="39" operator="equal">
      <formula>"주민오류"</formula>
    </cfRule>
  </conditionalFormatting>
  <conditionalFormatting sqref="AH8:AH27">
    <cfRule type="cellIs" dxfId="467" priority="38" operator="equal">
      <formula>"외국인"</formula>
    </cfRule>
  </conditionalFormatting>
  <conditionalFormatting sqref="AI8:AI27">
    <cfRule type="cellIs" dxfId="466" priority="37" operator="equal">
      <formula>"고용허가체크"</formula>
    </cfRule>
  </conditionalFormatting>
  <conditionalFormatting sqref="Q3">
    <cfRule type="cellIs" dxfId="465" priority="35" operator="equal">
      <formula>"사업자오류"</formula>
    </cfRule>
    <cfRule type="cellIs" dxfId="464" priority="36" operator="equal">
      <formula>"OK"</formula>
    </cfRule>
  </conditionalFormatting>
  <conditionalFormatting sqref="D9">
    <cfRule type="expression" priority="34">
      <formula>"COUNT(13)"</formula>
    </cfRule>
  </conditionalFormatting>
  <conditionalFormatting sqref="AL28:AL47">
    <cfRule type="cellIs" dxfId="463" priority="32" operator="equal">
      <formula>13</formula>
    </cfRule>
    <cfRule type="cellIs" dxfId="462" priority="33" operator="equal">
      <formula>"고용허가체크"</formula>
    </cfRule>
  </conditionalFormatting>
  <conditionalFormatting sqref="AJ28:AJ47">
    <cfRule type="cellIs" dxfId="461" priority="31" operator="greaterThan">
      <formula>0</formula>
    </cfRule>
  </conditionalFormatting>
  <conditionalFormatting sqref="AK28:AK47 AB28:AB47">
    <cfRule type="cellIs" dxfId="460" priority="30" operator="equal">
      <formula>"주민오류"</formula>
    </cfRule>
  </conditionalFormatting>
  <conditionalFormatting sqref="AH28:AH47">
    <cfRule type="cellIs" dxfId="459" priority="29" operator="equal">
      <formula>"외국인"</formula>
    </cfRule>
  </conditionalFormatting>
  <conditionalFormatting sqref="AI28:AI47">
    <cfRule type="cellIs" dxfId="458" priority="28" operator="equal">
      <formula>"고용허가체크"</formula>
    </cfRule>
  </conditionalFormatting>
  <conditionalFormatting sqref="D29">
    <cfRule type="expression" priority="27">
      <formula>"COUNT(13)"</formula>
    </cfRule>
  </conditionalFormatting>
  <conditionalFormatting sqref="AL48:AL67">
    <cfRule type="cellIs" dxfId="457" priority="25" operator="equal">
      <formula>13</formula>
    </cfRule>
    <cfRule type="cellIs" dxfId="456" priority="26" operator="equal">
      <formula>"고용허가체크"</formula>
    </cfRule>
  </conditionalFormatting>
  <conditionalFormatting sqref="AJ48:AJ67">
    <cfRule type="cellIs" dxfId="455" priority="24" operator="greaterThan">
      <formula>0</formula>
    </cfRule>
  </conditionalFormatting>
  <conditionalFormatting sqref="AK48:AK67 AB48:AB67">
    <cfRule type="cellIs" dxfId="454" priority="23" operator="equal">
      <formula>"주민오류"</formula>
    </cfRule>
  </conditionalFormatting>
  <conditionalFormatting sqref="AH48:AH67">
    <cfRule type="cellIs" dxfId="453" priority="22" operator="equal">
      <formula>"외국인"</formula>
    </cfRule>
  </conditionalFormatting>
  <conditionalFormatting sqref="AI48:AI67">
    <cfRule type="cellIs" dxfId="452" priority="21" operator="equal">
      <formula>"고용허가체크"</formula>
    </cfRule>
  </conditionalFormatting>
  <conditionalFormatting sqref="D49">
    <cfRule type="expression" priority="20">
      <formula>"COUNT(13)"</formula>
    </cfRule>
  </conditionalFormatting>
  <conditionalFormatting sqref="AL68:AL87">
    <cfRule type="cellIs" dxfId="451" priority="18" operator="equal">
      <formula>13</formula>
    </cfRule>
    <cfRule type="cellIs" dxfId="450" priority="19" operator="equal">
      <formula>"고용허가체크"</formula>
    </cfRule>
  </conditionalFormatting>
  <conditionalFormatting sqref="AJ68:AJ87">
    <cfRule type="cellIs" dxfId="449" priority="17" operator="greaterThan">
      <formula>0</formula>
    </cfRule>
  </conditionalFormatting>
  <conditionalFormatting sqref="AK68:AK87 AB68:AB87">
    <cfRule type="cellIs" dxfId="448" priority="16" operator="equal">
      <formula>"주민오류"</formula>
    </cfRule>
  </conditionalFormatting>
  <conditionalFormatting sqref="AH68:AH87">
    <cfRule type="cellIs" dxfId="447" priority="15" operator="equal">
      <formula>"외국인"</formula>
    </cfRule>
  </conditionalFormatting>
  <conditionalFormatting sqref="AI68:AI87">
    <cfRule type="cellIs" dxfId="446" priority="14" operator="equal">
      <formula>"고용허가체크"</formula>
    </cfRule>
  </conditionalFormatting>
  <conditionalFormatting sqref="D69">
    <cfRule type="expression" priority="13">
      <formula>"COUNT(13)"</formula>
    </cfRule>
  </conditionalFormatting>
  <conditionalFormatting sqref="AL88:AL101">
    <cfRule type="cellIs" dxfId="445" priority="11" operator="equal">
      <formula>13</formula>
    </cfRule>
    <cfRule type="cellIs" dxfId="444" priority="12" operator="equal">
      <formula>"고용허가체크"</formula>
    </cfRule>
  </conditionalFormatting>
  <conditionalFormatting sqref="AJ88:AJ101">
    <cfRule type="cellIs" dxfId="443" priority="10" operator="greaterThan">
      <formula>0</formula>
    </cfRule>
  </conditionalFormatting>
  <conditionalFormatting sqref="AK88:AK101 AB88:AB101">
    <cfRule type="cellIs" dxfId="442" priority="9" operator="equal">
      <formula>"주민오류"</formula>
    </cfRule>
  </conditionalFormatting>
  <conditionalFormatting sqref="AH88:AH101">
    <cfRule type="cellIs" dxfId="441" priority="8" operator="equal">
      <formula>"외국인"</formula>
    </cfRule>
  </conditionalFormatting>
  <conditionalFormatting sqref="AI88:AI101">
    <cfRule type="cellIs" dxfId="440" priority="7" operator="equal">
      <formula>"고용허가체크"</formula>
    </cfRule>
  </conditionalFormatting>
  <conditionalFormatting sqref="AL102:AL107">
    <cfRule type="cellIs" dxfId="439" priority="5" operator="equal">
      <formula>13</formula>
    </cfRule>
    <cfRule type="cellIs" dxfId="438" priority="6" operator="equal">
      <formula>"고용허가체크"</formula>
    </cfRule>
  </conditionalFormatting>
  <conditionalFormatting sqref="AJ102:AJ107">
    <cfRule type="cellIs" dxfId="437" priority="4" operator="greaterThan">
      <formula>0</formula>
    </cfRule>
  </conditionalFormatting>
  <conditionalFormatting sqref="AK102:AK107 AB102:AB107">
    <cfRule type="cellIs" dxfId="436" priority="3" operator="equal">
      <formula>"주민오류"</formula>
    </cfRule>
  </conditionalFormatting>
  <conditionalFormatting sqref="AH102:AH107">
    <cfRule type="cellIs" dxfId="435" priority="2" operator="equal">
      <formula>"외국인"</formula>
    </cfRule>
  </conditionalFormatting>
  <conditionalFormatting sqref="AI102:AI107">
    <cfRule type="cellIs" dxfId="434"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8849"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78850"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78851"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78852"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78853"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78854"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78855"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78856"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78857"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78858" r:id="rId13" name="Drop Down 10">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06C0B-2C96-4909-AB38-AE830CCE2900}">
  <dimension ref="A1:AL110"/>
  <sheetViews>
    <sheetView showGridLines="0" workbookViewId="0">
      <pane ySplit="7" topLeftCell="A8" activePane="bottomLeft" state="frozen"/>
      <selection pane="bottomLeft" activeCell="N5" sqref="N5"/>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55" t="s">
        <v>596</v>
      </c>
      <c r="F3" s="254"/>
      <c r="G3" s="368" t="str">
        <f>기본입력사항!$D$3</f>
        <v>주황규</v>
      </c>
      <c r="H3" s="368"/>
      <c r="I3" s="255" t="s">
        <v>638</v>
      </c>
      <c r="J3" s="356">
        <v>44256</v>
      </c>
      <c r="K3" s="356"/>
      <c r="N3" s="266">
        <v>1</v>
      </c>
      <c r="P3" s="230">
        <f>IF(10-MOD(MID(D4,1,1)*1+MID(D4,2,1)*3+MID(D4,3,1)*7+MID(D4,4,1)*1+MID(D4,5,1)*3+MID(D4,6,1)*7+MID(D4,7,1)*1+MID(D4,8,1)*3+INT((MID(D4,9,1)*5)/10)+MOD(MID(D4,9,1)*5,10),10)=10,0,10-MOD(MID(D4,1,1)*1+MID(D4,2,1)*3+MID(D4,3,1)*7+MID(D4,4,1)*1+MID(D4,5,1)*3+MID(D4,6,1)*7+MID(D4,7,1)*1+MID(D4,8,1)*3+INT((MID(D4,9,1)*5)/10)+MOD(MID(D4,9,1)*5,10),10))</f>
        <v>7</v>
      </c>
      <c r="Q3" s="257"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58" t="s">
        <v>601</v>
      </c>
      <c r="W6" s="258"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1</v>
      </c>
      <c r="H7" s="371"/>
      <c r="I7" s="371"/>
      <c r="J7" s="371"/>
      <c r="K7" s="370"/>
      <c r="L7" s="370"/>
      <c r="M7" s="279">
        <v>0.03</v>
      </c>
      <c r="N7" s="370"/>
      <c r="O7" s="370"/>
      <c r="P7" s="370"/>
      <c r="Q7" s="370"/>
      <c r="S7" s="340"/>
      <c r="T7" s="343"/>
      <c r="V7" s="259" t="s">
        <v>603</v>
      </c>
      <c r="W7" s="259"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44256</v>
      </c>
      <c r="I8" s="271">
        <f>IF(H8="","",CHOOSE($R$3,EOMONTH($H$8,0),EOMONTH($H$8,0)+5,EOMONTH($H$8,0)+10,EOMONTH($H$8,0)+15,EOMONTH($H$8,0)+20))</f>
        <v>44286</v>
      </c>
      <c r="J8" s="272" t="str">
        <f>TEXT(I8,"aaa")</f>
        <v>수</v>
      </c>
      <c r="K8" s="273"/>
      <c r="L8" s="274">
        <f t="shared" ref="L8:L71" si="0">IF(OR($N$3=1,K8&lt;=33330),K8,TRUNC(K8/96.7%,-1))</f>
        <v>0</v>
      </c>
      <c r="M8" s="275">
        <f>$M$7</f>
        <v>0.03</v>
      </c>
      <c r="N8" s="276">
        <f>IF(L8&gt;33330,TRUNC(L8*$M$7,-1),0)</f>
        <v>0</v>
      </c>
      <c r="O8" s="276">
        <f>TRUNC(N8*10%,-1)</f>
        <v>0</v>
      </c>
      <c r="P8" s="277">
        <f>SUM(N8:O8)</f>
        <v>0</v>
      </c>
      <c r="Q8" s="277">
        <f>L8-P8</f>
        <v>0</v>
      </c>
      <c r="S8" s="225">
        <f t="shared" ref="S8:S71" si="1">IF($N$3=2,L8-(Q8-K8),0)</f>
        <v>0</v>
      </c>
      <c r="T8" s="226">
        <f t="shared" ref="T8:T71"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60">
        <f>A8+1</f>
        <v>2</v>
      </c>
      <c r="B9" s="282" t="str">
        <f t="shared" ref="B9:B72" si="3">$N$4</f>
        <v>A팀</v>
      </c>
      <c r="C9" s="232"/>
      <c r="D9" s="233"/>
      <c r="E9" s="248" t="str">
        <f>IF(C9="","",$E$8)</f>
        <v/>
      </c>
      <c r="F9" s="248"/>
      <c r="G9" s="246" t="str">
        <f t="shared" ref="G9:G72" si="4">IF(E9="","",VLOOKUP(E9,종목,2))</f>
        <v/>
      </c>
      <c r="H9" s="281" t="str">
        <f>IF(C9="","",$H$8)</f>
        <v/>
      </c>
      <c r="I9" s="265" t="str">
        <f>IF(C9="","",$I$8)</f>
        <v/>
      </c>
      <c r="J9" s="247" t="str">
        <f t="shared" ref="J9:J72"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si="4"/>
        <v/>
      </c>
      <c r="H28" s="281"/>
      <c r="I28" s="265"/>
      <c r="J28" s="247" t="str">
        <f t="shared" si="5"/>
        <v>토</v>
      </c>
      <c r="K28" s="239"/>
      <c r="L28" s="240">
        <f t="shared" si="0"/>
        <v>0</v>
      </c>
      <c r="M28" s="241">
        <f>$M$7</f>
        <v>0.03</v>
      </c>
      <c r="N28" s="242">
        <f>IF(L28&gt;33330,TRUNC(L28*$M$7,-1),0)</f>
        <v>0</v>
      </c>
      <c r="O28" s="242">
        <f>TRUNC(N28*10%,-1)</f>
        <v>0</v>
      </c>
      <c r="P28" s="243">
        <f>SUM(N28:O28)</f>
        <v>0</v>
      </c>
      <c r="Q28" s="243">
        <f>L28-P28</f>
        <v>0</v>
      </c>
      <c r="S28" s="225">
        <f t="shared" si="1"/>
        <v>0</v>
      </c>
      <c r="T28" s="226">
        <f t="shared" si="2"/>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4"/>
        <v/>
      </c>
      <c r="H29" s="281" t="str">
        <f>IF(C29="","",$H$8)</f>
        <v/>
      </c>
      <c r="I29" s="265" t="str">
        <f>IF(C29="","",$I$8)</f>
        <v/>
      </c>
      <c r="J29" s="247" t="str">
        <f t="shared" si="5"/>
        <v/>
      </c>
      <c r="K29" s="239"/>
      <c r="L29" s="240">
        <f t="shared" si="0"/>
        <v>0</v>
      </c>
      <c r="M29" s="241">
        <f t="shared" si="6"/>
        <v>0.03</v>
      </c>
      <c r="N29" s="242">
        <f t="shared" ref="N29:N47" si="27">IF(L29&gt;33330,TRUNC(L29*$M$7,-1),0)</f>
        <v>0</v>
      </c>
      <c r="O29" s="242">
        <f t="shared" ref="O29:O47" si="28">TRUNC(N29*10%,-1)</f>
        <v>0</v>
      </c>
      <c r="P29" s="243">
        <f t="shared" ref="P29:P47" si="29">SUM(N29:O29)</f>
        <v>0</v>
      </c>
      <c r="Q29" s="243">
        <f t="shared" ref="Q29:Q47" si="30">L29-P29</f>
        <v>0</v>
      </c>
      <c r="S29" s="225">
        <f t="shared" si="1"/>
        <v>0</v>
      </c>
      <c r="T29" s="226">
        <f t="shared" si="2"/>
        <v>0</v>
      </c>
      <c r="V29" s="123"/>
      <c r="W29" s="123"/>
      <c r="X29" s="123"/>
      <c r="Y29" s="123"/>
      <c r="AA29" s="190" t="e">
        <f t="shared" ref="AA29:AA47" si="31">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2">IF(INT(RIGHT(D29,1))=AA29,"OK","주민오류")</f>
        <v>#VALUE!</v>
      </c>
      <c r="AC29" s="191" t="e">
        <f t="shared" ref="AC29:AC47" ca="1" si="33">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4">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5">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36">CHOOSE(14-LEN(CLEAN(D29)),MID(D29,7,1),MID(D29,6,1),MID(D29,5,1),MID(D29,4,1))</f>
        <v>#VALUE!</v>
      </c>
      <c r="AH29" s="190" t="e">
        <f t="shared" ref="AH29:AH47" si="37">CHOOSE(AG29,"내국인","내국인","내국인","내국인","외국인","외국인","외국인","외국인")</f>
        <v>#VALUE!</v>
      </c>
      <c r="AI29" s="190" t="e">
        <f t="shared" ref="AI29:AI47" si="38">IF(AH29="외국인","고용허가체크","")</f>
        <v>#VALUE!</v>
      </c>
      <c r="AJ29" s="190" t="e">
        <f t="shared" ref="AJ29:AJ47" si="39">IF(LEN(CLEAN(D29))=12,MOD(MID(D29,7,1)*10+MID(D29,8,1),2),MOD(MID(D29,8,1)*10+MID(D29,9,1),2))</f>
        <v>#VALUE!</v>
      </c>
      <c r="AK29" s="190" t="e">
        <f t="shared" ref="AK29:AK47" si="40">IF(AJ29=0,"OK","")</f>
        <v>#VALUE!</v>
      </c>
      <c r="AL29" s="190">
        <f t="shared" ref="AL29:AL47" si="41">LEN(CLEAN(D29))</f>
        <v>0</v>
      </c>
    </row>
    <row r="30" spans="1:38" ht="23.25" customHeight="1" x14ac:dyDescent="0.15">
      <c r="A30" s="260">
        <f t="shared" ref="A30:A48" si="42">A29+1</f>
        <v>23</v>
      </c>
      <c r="B30" s="282" t="str">
        <f t="shared" si="3"/>
        <v>A팀</v>
      </c>
      <c r="C30" s="232"/>
      <c r="D30" s="233"/>
      <c r="E30" s="248" t="str">
        <f t="shared" ref="E30:E47" si="43">IF(C30="","",$E$8)</f>
        <v/>
      </c>
      <c r="F30" s="248"/>
      <c r="G30" s="246" t="str">
        <f t="shared" si="4"/>
        <v/>
      </c>
      <c r="H30" s="281" t="str">
        <f t="shared" ref="H30:H47" si="44">IF(C30="","",$H$8)</f>
        <v/>
      </c>
      <c r="I30" s="265" t="str">
        <f t="shared" ref="I30:I47" si="45">IF(C30="","",$I$8)</f>
        <v/>
      </c>
      <c r="J30" s="247" t="str">
        <f t="shared" si="5"/>
        <v/>
      </c>
      <c r="K30" s="239"/>
      <c r="L30" s="240">
        <f t="shared" si="0"/>
        <v>0</v>
      </c>
      <c r="M30" s="241">
        <f t="shared" si="6"/>
        <v>0.03</v>
      </c>
      <c r="N30" s="242">
        <f t="shared" si="27"/>
        <v>0</v>
      </c>
      <c r="O30" s="242">
        <f t="shared" si="28"/>
        <v>0</v>
      </c>
      <c r="P30" s="243">
        <f t="shared" si="29"/>
        <v>0</v>
      </c>
      <c r="Q30" s="243">
        <f t="shared" si="30"/>
        <v>0</v>
      </c>
      <c r="S30" s="225">
        <f t="shared" si="1"/>
        <v>0</v>
      </c>
      <c r="T30" s="226">
        <f t="shared" si="2"/>
        <v>0</v>
      </c>
      <c r="V30" s="123"/>
      <c r="W30" s="123"/>
      <c r="X30" s="123"/>
      <c r="Y30" s="123"/>
      <c r="AA30" s="190" t="e">
        <f t="shared" si="31"/>
        <v>#VALUE!</v>
      </c>
      <c r="AB30" s="190" t="e">
        <f t="shared" si="32"/>
        <v>#VALUE!</v>
      </c>
      <c r="AC30" s="191" t="e">
        <f t="shared" ca="1" si="33"/>
        <v>#VALUE!</v>
      </c>
      <c r="AD30" s="192">
        <f t="shared" ca="1" si="14"/>
        <v>44387</v>
      </c>
      <c r="AE30" s="191" t="e">
        <f t="shared" ca="1" si="34"/>
        <v>#VALUE!</v>
      </c>
      <c r="AF30" s="190" t="e">
        <f t="shared" si="35"/>
        <v>#VALUE!</v>
      </c>
      <c r="AG30" s="190" t="e">
        <f t="shared" si="36"/>
        <v>#VALUE!</v>
      </c>
      <c r="AH30" s="190" t="e">
        <f t="shared" si="37"/>
        <v>#VALUE!</v>
      </c>
      <c r="AI30" s="190" t="e">
        <f t="shared" si="38"/>
        <v>#VALUE!</v>
      </c>
      <c r="AJ30" s="190" t="e">
        <f t="shared" si="39"/>
        <v>#VALUE!</v>
      </c>
      <c r="AK30" s="190" t="e">
        <f t="shared" si="40"/>
        <v>#VALUE!</v>
      </c>
      <c r="AL30" s="190">
        <f t="shared" si="41"/>
        <v>0</v>
      </c>
    </row>
    <row r="31" spans="1:38" ht="23.25" customHeight="1" x14ac:dyDescent="0.15">
      <c r="A31" s="260">
        <f t="shared" si="42"/>
        <v>24</v>
      </c>
      <c r="B31" s="282" t="str">
        <f t="shared" si="3"/>
        <v>A팀</v>
      </c>
      <c r="C31" s="232"/>
      <c r="D31" s="233"/>
      <c r="E31" s="248" t="str">
        <f t="shared" si="43"/>
        <v/>
      </c>
      <c r="F31" s="248"/>
      <c r="G31" s="246" t="str">
        <f t="shared" si="4"/>
        <v/>
      </c>
      <c r="H31" s="281" t="str">
        <f t="shared" si="44"/>
        <v/>
      </c>
      <c r="I31" s="265" t="str">
        <f t="shared" si="45"/>
        <v/>
      </c>
      <c r="J31" s="247" t="str">
        <f t="shared" si="5"/>
        <v/>
      </c>
      <c r="K31" s="239"/>
      <c r="L31" s="240">
        <f t="shared" si="0"/>
        <v>0</v>
      </c>
      <c r="M31" s="241">
        <f t="shared" si="6"/>
        <v>0.03</v>
      </c>
      <c r="N31" s="242">
        <f t="shared" si="27"/>
        <v>0</v>
      </c>
      <c r="O31" s="242">
        <f t="shared" si="28"/>
        <v>0</v>
      </c>
      <c r="P31" s="243">
        <f t="shared" si="29"/>
        <v>0</v>
      </c>
      <c r="Q31" s="243">
        <f t="shared" si="30"/>
        <v>0</v>
      </c>
      <c r="S31" s="225">
        <f t="shared" si="1"/>
        <v>0</v>
      </c>
      <c r="T31" s="226">
        <f t="shared" si="2"/>
        <v>0</v>
      </c>
      <c r="V31" s="123"/>
      <c r="W31" s="123"/>
      <c r="X31" s="123"/>
      <c r="Y31" s="123"/>
      <c r="AA31" s="190" t="e">
        <f t="shared" si="31"/>
        <v>#VALUE!</v>
      </c>
      <c r="AB31" s="190" t="e">
        <f t="shared" si="32"/>
        <v>#VALUE!</v>
      </c>
      <c r="AC31" s="191" t="e">
        <f t="shared" ca="1" si="33"/>
        <v>#VALUE!</v>
      </c>
      <c r="AD31" s="192">
        <f t="shared" ca="1" si="14"/>
        <v>44387</v>
      </c>
      <c r="AE31" s="191" t="e">
        <f t="shared" ca="1" si="34"/>
        <v>#VALUE!</v>
      </c>
      <c r="AF31" s="190" t="e">
        <f t="shared" si="35"/>
        <v>#VALUE!</v>
      </c>
      <c r="AG31" s="190" t="e">
        <f t="shared" si="36"/>
        <v>#VALUE!</v>
      </c>
      <c r="AH31" s="190" t="e">
        <f t="shared" si="37"/>
        <v>#VALUE!</v>
      </c>
      <c r="AI31" s="190" t="e">
        <f t="shared" si="38"/>
        <v>#VALUE!</v>
      </c>
      <c r="AJ31" s="190" t="e">
        <f t="shared" si="39"/>
        <v>#VALUE!</v>
      </c>
      <c r="AK31" s="190" t="e">
        <f t="shared" si="40"/>
        <v>#VALUE!</v>
      </c>
      <c r="AL31" s="190">
        <f t="shared" si="41"/>
        <v>0</v>
      </c>
    </row>
    <row r="32" spans="1:38" ht="23.25" customHeight="1" x14ac:dyDescent="0.15">
      <c r="A32" s="260">
        <f t="shared" si="42"/>
        <v>25</v>
      </c>
      <c r="B32" s="282" t="str">
        <f t="shared" si="3"/>
        <v>A팀</v>
      </c>
      <c r="C32" s="232"/>
      <c r="D32" s="233"/>
      <c r="E32" s="248" t="str">
        <f t="shared" si="43"/>
        <v/>
      </c>
      <c r="F32" s="248"/>
      <c r="G32" s="246" t="str">
        <f t="shared" si="4"/>
        <v/>
      </c>
      <c r="H32" s="281" t="str">
        <f t="shared" si="44"/>
        <v/>
      </c>
      <c r="I32" s="265" t="str">
        <f t="shared" si="45"/>
        <v/>
      </c>
      <c r="J32" s="247" t="str">
        <f t="shared" si="5"/>
        <v/>
      </c>
      <c r="K32" s="239"/>
      <c r="L32" s="240">
        <f t="shared" si="0"/>
        <v>0</v>
      </c>
      <c r="M32" s="241">
        <f t="shared" si="6"/>
        <v>0.03</v>
      </c>
      <c r="N32" s="242">
        <f t="shared" si="27"/>
        <v>0</v>
      </c>
      <c r="O32" s="242">
        <f t="shared" si="28"/>
        <v>0</v>
      </c>
      <c r="P32" s="243">
        <f t="shared" si="29"/>
        <v>0</v>
      </c>
      <c r="Q32" s="243">
        <f t="shared" si="30"/>
        <v>0</v>
      </c>
      <c r="S32" s="225">
        <f t="shared" si="1"/>
        <v>0</v>
      </c>
      <c r="T32" s="226">
        <f t="shared" si="2"/>
        <v>0</v>
      </c>
      <c r="V32" s="123"/>
      <c r="W32" s="123"/>
      <c r="X32" s="123"/>
      <c r="Y32" s="123"/>
      <c r="AA32" s="190" t="e">
        <f t="shared" si="31"/>
        <v>#VALUE!</v>
      </c>
      <c r="AB32" s="190" t="e">
        <f t="shared" si="32"/>
        <v>#VALUE!</v>
      </c>
      <c r="AC32" s="191" t="e">
        <f t="shared" ca="1" si="33"/>
        <v>#VALUE!</v>
      </c>
      <c r="AD32" s="192">
        <f t="shared" ca="1" si="14"/>
        <v>44387</v>
      </c>
      <c r="AE32" s="191" t="e">
        <f t="shared" ca="1" si="34"/>
        <v>#VALUE!</v>
      </c>
      <c r="AF32" s="190" t="e">
        <f t="shared" si="35"/>
        <v>#VALUE!</v>
      </c>
      <c r="AG32" s="190" t="e">
        <f t="shared" si="36"/>
        <v>#VALUE!</v>
      </c>
      <c r="AH32" s="190" t="e">
        <f t="shared" si="37"/>
        <v>#VALUE!</v>
      </c>
      <c r="AI32" s="190" t="e">
        <f t="shared" si="38"/>
        <v>#VALUE!</v>
      </c>
      <c r="AJ32" s="190" t="e">
        <f t="shared" si="39"/>
        <v>#VALUE!</v>
      </c>
      <c r="AK32" s="190" t="e">
        <f t="shared" si="40"/>
        <v>#VALUE!</v>
      </c>
      <c r="AL32" s="190">
        <f t="shared" si="41"/>
        <v>0</v>
      </c>
    </row>
    <row r="33" spans="1:38" ht="23.25" customHeight="1" x14ac:dyDescent="0.15">
      <c r="A33" s="260">
        <f t="shared" si="42"/>
        <v>26</v>
      </c>
      <c r="B33" s="282" t="str">
        <f t="shared" si="3"/>
        <v>A팀</v>
      </c>
      <c r="C33" s="232"/>
      <c r="D33" s="233"/>
      <c r="E33" s="248" t="str">
        <f t="shared" si="43"/>
        <v/>
      </c>
      <c r="F33" s="248"/>
      <c r="G33" s="246" t="str">
        <f t="shared" si="4"/>
        <v/>
      </c>
      <c r="H33" s="281" t="str">
        <f t="shared" si="44"/>
        <v/>
      </c>
      <c r="I33" s="265" t="str">
        <f t="shared" si="45"/>
        <v/>
      </c>
      <c r="J33" s="247" t="str">
        <f t="shared" si="5"/>
        <v/>
      </c>
      <c r="K33" s="239"/>
      <c r="L33" s="240">
        <f t="shared" si="0"/>
        <v>0</v>
      </c>
      <c r="M33" s="241">
        <f t="shared" si="6"/>
        <v>0.03</v>
      </c>
      <c r="N33" s="242">
        <f t="shared" si="27"/>
        <v>0</v>
      </c>
      <c r="O33" s="242">
        <f t="shared" si="28"/>
        <v>0</v>
      </c>
      <c r="P33" s="243">
        <f t="shared" si="29"/>
        <v>0</v>
      </c>
      <c r="Q33" s="243">
        <f t="shared" si="30"/>
        <v>0</v>
      </c>
      <c r="S33" s="225">
        <f t="shared" si="1"/>
        <v>0</v>
      </c>
      <c r="T33" s="226">
        <f t="shared" si="2"/>
        <v>0</v>
      </c>
      <c r="V33" s="123"/>
      <c r="W33" s="123"/>
      <c r="X33" s="123"/>
      <c r="Y33" s="123"/>
      <c r="AA33" s="190" t="e">
        <f t="shared" si="31"/>
        <v>#VALUE!</v>
      </c>
      <c r="AB33" s="190" t="e">
        <f t="shared" si="32"/>
        <v>#VALUE!</v>
      </c>
      <c r="AC33" s="191" t="e">
        <f t="shared" ca="1" si="33"/>
        <v>#VALUE!</v>
      </c>
      <c r="AD33" s="192">
        <f t="shared" ca="1" si="14"/>
        <v>44387</v>
      </c>
      <c r="AE33" s="191" t="e">
        <f t="shared" ca="1" si="34"/>
        <v>#VALUE!</v>
      </c>
      <c r="AF33" s="190" t="e">
        <f t="shared" si="35"/>
        <v>#VALUE!</v>
      </c>
      <c r="AG33" s="190" t="e">
        <f t="shared" si="36"/>
        <v>#VALUE!</v>
      </c>
      <c r="AH33" s="190" t="e">
        <f t="shared" si="37"/>
        <v>#VALUE!</v>
      </c>
      <c r="AI33" s="190" t="e">
        <f t="shared" si="38"/>
        <v>#VALUE!</v>
      </c>
      <c r="AJ33" s="190" t="e">
        <f t="shared" si="39"/>
        <v>#VALUE!</v>
      </c>
      <c r="AK33" s="190" t="e">
        <f t="shared" si="40"/>
        <v>#VALUE!</v>
      </c>
      <c r="AL33" s="190">
        <f t="shared" si="41"/>
        <v>0</v>
      </c>
    </row>
    <row r="34" spans="1:38" ht="23.25" customHeight="1" x14ac:dyDescent="0.15">
      <c r="A34" s="260">
        <f t="shared" si="42"/>
        <v>27</v>
      </c>
      <c r="B34" s="282" t="str">
        <f t="shared" si="3"/>
        <v>A팀</v>
      </c>
      <c r="C34" s="232"/>
      <c r="D34" s="233"/>
      <c r="E34" s="248" t="str">
        <f t="shared" si="43"/>
        <v/>
      </c>
      <c r="F34" s="248"/>
      <c r="G34" s="246" t="str">
        <f t="shared" si="4"/>
        <v/>
      </c>
      <c r="H34" s="281" t="str">
        <f t="shared" si="44"/>
        <v/>
      </c>
      <c r="I34" s="265" t="str">
        <f t="shared" si="45"/>
        <v/>
      </c>
      <c r="J34" s="247" t="str">
        <f t="shared" si="5"/>
        <v/>
      </c>
      <c r="K34" s="239"/>
      <c r="L34" s="240">
        <f t="shared" si="0"/>
        <v>0</v>
      </c>
      <c r="M34" s="241">
        <f t="shared" si="6"/>
        <v>0.03</v>
      </c>
      <c r="N34" s="242">
        <f t="shared" si="27"/>
        <v>0</v>
      </c>
      <c r="O34" s="242">
        <f t="shared" si="28"/>
        <v>0</v>
      </c>
      <c r="P34" s="243">
        <f t="shared" si="29"/>
        <v>0</v>
      </c>
      <c r="Q34" s="243">
        <f t="shared" si="30"/>
        <v>0</v>
      </c>
      <c r="S34" s="225">
        <f t="shared" si="1"/>
        <v>0</v>
      </c>
      <c r="T34" s="226">
        <f t="shared" si="2"/>
        <v>0</v>
      </c>
      <c r="V34" s="123"/>
      <c r="W34" s="123"/>
      <c r="X34" s="123"/>
      <c r="Y34" s="123"/>
      <c r="AA34" s="190" t="e">
        <f t="shared" si="31"/>
        <v>#VALUE!</v>
      </c>
      <c r="AB34" s="190" t="e">
        <f t="shared" si="32"/>
        <v>#VALUE!</v>
      </c>
      <c r="AC34" s="191" t="e">
        <f t="shared" ca="1" si="33"/>
        <v>#VALUE!</v>
      </c>
      <c r="AD34" s="192">
        <f t="shared" ca="1" si="14"/>
        <v>44387</v>
      </c>
      <c r="AE34" s="191" t="e">
        <f t="shared" ca="1" si="34"/>
        <v>#VALUE!</v>
      </c>
      <c r="AF34" s="190" t="e">
        <f t="shared" si="35"/>
        <v>#VALUE!</v>
      </c>
      <c r="AG34" s="190" t="e">
        <f t="shared" si="36"/>
        <v>#VALUE!</v>
      </c>
      <c r="AH34" s="190" t="e">
        <f t="shared" si="37"/>
        <v>#VALUE!</v>
      </c>
      <c r="AI34" s="190" t="e">
        <f t="shared" si="38"/>
        <v>#VALUE!</v>
      </c>
      <c r="AJ34" s="190" t="e">
        <f t="shared" si="39"/>
        <v>#VALUE!</v>
      </c>
      <c r="AK34" s="190" t="e">
        <f t="shared" si="40"/>
        <v>#VALUE!</v>
      </c>
      <c r="AL34" s="190">
        <f t="shared" si="41"/>
        <v>0</v>
      </c>
    </row>
    <row r="35" spans="1:38" ht="23.25" customHeight="1" x14ac:dyDescent="0.15">
      <c r="A35" s="260">
        <f t="shared" si="42"/>
        <v>28</v>
      </c>
      <c r="B35" s="282" t="str">
        <f t="shared" si="3"/>
        <v>A팀</v>
      </c>
      <c r="C35" s="232"/>
      <c r="D35" s="233"/>
      <c r="E35" s="248" t="str">
        <f t="shared" si="43"/>
        <v/>
      </c>
      <c r="F35" s="248"/>
      <c r="G35" s="246" t="str">
        <f t="shared" si="4"/>
        <v/>
      </c>
      <c r="H35" s="281" t="str">
        <f t="shared" si="44"/>
        <v/>
      </c>
      <c r="I35" s="265" t="str">
        <f t="shared" si="45"/>
        <v/>
      </c>
      <c r="J35" s="247" t="str">
        <f t="shared" si="5"/>
        <v/>
      </c>
      <c r="K35" s="239"/>
      <c r="L35" s="240">
        <f t="shared" si="0"/>
        <v>0</v>
      </c>
      <c r="M35" s="241">
        <f t="shared" si="6"/>
        <v>0.03</v>
      </c>
      <c r="N35" s="242">
        <f t="shared" si="27"/>
        <v>0</v>
      </c>
      <c r="O35" s="242">
        <f t="shared" si="28"/>
        <v>0</v>
      </c>
      <c r="P35" s="243">
        <f t="shared" si="29"/>
        <v>0</v>
      </c>
      <c r="Q35" s="243">
        <f t="shared" si="30"/>
        <v>0</v>
      </c>
      <c r="S35" s="225">
        <f t="shared" si="1"/>
        <v>0</v>
      </c>
      <c r="T35" s="226">
        <f t="shared" si="2"/>
        <v>0</v>
      </c>
      <c r="V35" s="123"/>
      <c r="W35" s="123"/>
      <c r="X35" s="123"/>
      <c r="Y35" s="123"/>
      <c r="AA35" s="190" t="e">
        <f t="shared" si="31"/>
        <v>#VALUE!</v>
      </c>
      <c r="AB35" s="190" t="e">
        <f t="shared" si="32"/>
        <v>#VALUE!</v>
      </c>
      <c r="AC35" s="191" t="e">
        <f t="shared" ca="1" si="33"/>
        <v>#VALUE!</v>
      </c>
      <c r="AD35" s="192">
        <f t="shared" ca="1" si="14"/>
        <v>44387</v>
      </c>
      <c r="AE35" s="191" t="e">
        <f t="shared" ca="1" si="34"/>
        <v>#VALUE!</v>
      </c>
      <c r="AF35" s="190" t="e">
        <f t="shared" si="35"/>
        <v>#VALUE!</v>
      </c>
      <c r="AG35" s="190" t="e">
        <f t="shared" si="36"/>
        <v>#VALUE!</v>
      </c>
      <c r="AH35" s="190" t="e">
        <f t="shared" si="37"/>
        <v>#VALUE!</v>
      </c>
      <c r="AI35" s="190" t="e">
        <f t="shared" si="38"/>
        <v>#VALUE!</v>
      </c>
      <c r="AJ35" s="190" t="e">
        <f t="shared" si="39"/>
        <v>#VALUE!</v>
      </c>
      <c r="AK35" s="190" t="e">
        <f t="shared" si="40"/>
        <v>#VALUE!</v>
      </c>
      <c r="AL35" s="190">
        <f t="shared" si="41"/>
        <v>0</v>
      </c>
    </row>
    <row r="36" spans="1:38" ht="23.25" customHeight="1" x14ac:dyDescent="0.15">
      <c r="A36" s="260">
        <f t="shared" si="42"/>
        <v>29</v>
      </c>
      <c r="B36" s="282" t="str">
        <f t="shared" si="3"/>
        <v>A팀</v>
      </c>
      <c r="C36" s="232"/>
      <c r="D36" s="233"/>
      <c r="E36" s="248" t="str">
        <f t="shared" si="43"/>
        <v/>
      </c>
      <c r="F36" s="248"/>
      <c r="G36" s="246" t="str">
        <f t="shared" si="4"/>
        <v/>
      </c>
      <c r="H36" s="281" t="str">
        <f t="shared" si="44"/>
        <v/>
      </c>
      <c r="I36" s="265" t="str">
        <f t="shared" si="45"/>
        <v/>
      </c>
      <c r="J36" s="247" t="str">
        <f t="shared" si="5"/>
        <v/>
      </c>
      <c r="K36" s="239"/>
      <c r="L36" s="240">
        <f t="shared" si="0"/>
        <v>0</v>
      </c>
      <c r="M36" s="241">
        <f t="shared" si="6"/>
        <v>0.03</v>
      </c>
      <c r="N36" s="242">
        <f t="shared" si="27"/>
        <v>0</v>
      </c>
      <c r="O36" s="242">
        <f t="shared" si="28"/>
        <v>0</v>
      </c>
      <c r="P36" s="243">
        <f t="shared" si="29"/>
        <v>0</v>
      </c>
      <c r="Q36" s="243">
        <f t="shared" si="30"/>
        <v>0</v>
      </c>
      <c r="S36" s="225">
        <f t="shared" si="1"/>
        <v>0</v>
      </c>
      <c r="T36" s="226">
        <f t="shared" si="2"/>
        <v>0</v>
      </c>
      <c r="V36" s="123"/>
      <c r="W36" s="123"/>
      <c r="X36" s="123"/>
      <c r="Y36" s="123"/>
      <c r="AA36" s="190" t="e">
        <f t="shared" si="31"/>
        <v>#VALUE!</v>
      </c>
      <c r="AB36" s="190" t="e">
        <f t="shared" si="32"/>
        <v>#VALUE!</v>
      </c>
      <c r="AC36" s="191" t="e">
        <f t="shared" ca="1" si="33"/>
        <v>#VALUE!</v>
      </c>
      <c r="AD36" s="192">
        <f t="shared" ca="1" si="14"/>
        <v>44387</v>
      </c>
      <c r="AE36" s="191" t="e">
        <f t="shared" ca="1" si="34"/>
        <v>#VALUE!</v>
      </c>
      <c r="AF36" s="190" t="e">
        <f t="shared" si="35"/>
        <v>#VALUE!</v>
      </c>
      <c r="AG36" s="190" t="e">
        <f t="shared" si="36"/>
        <v>#VALUE!</v>
      </c>
      <c r="AH36" s="190" t="e">
        <f t="shared" si="37"/>
        <v>#VALUE!</v>
      </c>
      <c r="AI36" s="190" t="e">
        <f t="shared" si="38"/>
        <v>#VALUE!</v>
      </c>
      <c r="AJ36" s="190" t="e">
        <f t="shared" si="39"/>
        <v>#VALUE!</v>
      </c>
      <c r="AK36" s="190" t="e">
        <f t="shared" si="40"/>
        <v>#VALUE!</v>
      </c>
      <c r="AL36" s="190">
        <f t="shared" si="41"/>
        <v>0</v>
      </c>
    </row>
    <row r="37" spans="1:38" ht="23.25" customHeight="1" x14ac:dyDescent="0.15">
      <c r="A37" s="260">
        <f t="shared" si="42"/>
        <v>30</v>
      </c>
      <c r="B37" s="282" t="str">
        <f t="shared" si="3"/>
        <v>A팀</v>
      </c>
      <c r="C37" s="232"/>
      <c r="D37" s="233"/>
      <c r="E37" s="248" t="str">
        <f t="shared" si="43"/>
        <v/>
      </c>
      <c r="F37" s="248"/>
      <c r="G37" s="246" t="str">
        <f t="shared" si="4"/>
        <v/>
      </c>
      <c r="H37" s="281" t="str">
        <f t="shared" si="44"/>
        <v/>
      </c>
      <c r="I37" s="265" t="str">
        <f t="shared" si="45"/>
        <v/>
      </c>
      <c r="J37" s="247" t="str">
        <f t="shared" si="5"/>
        <v/>
      </c>
      <c r="K37" s="239"/>
      <c r="L37" s="240">
        <f t="shared" si="0"/>
        <v>0</v>
      </c>
      <c r="M37" s="241">
        <f t="shared" si="6"/>
        <v>0.03</v>
      </c>
      <c r="N37" s="242">
        <f t="shared" si="27"/>
        <v>0</v>
      </c>
      <c r="O37" s="242">
        <f t="shared" si="28"/>
        <v>0</v>
      </c>
      <c r="P37" s="243">
        <f t="shared" si="29"/>
        <v>0</v>
      </c>
      <c r="Q37" s="243">
        <f t="shared" si="30"/>
        <v>0</v>
      </c>
      <c r="S37" s="225">
        <f t="shared" si="1"/>
        <v>0</v>
      </c>
      <c r="T37" s="226">
        <f t="shared" si="2"/>
        <v>0</v>
      </c>
      <c r="V37" s="123"/>
      <c r="W37" s="123"/>
      <c r="X37" s="123"/>
      <c r="Y37" s="123"/>
      <c r="AA37" s="190" t="e">
        <f t="shared" si="31"/>
        <v>#VALUE!</v>
      </c>
      <c r="AB37" s="190" t="e">
        <f t="shared" si="32"/>
        <v>#VALUE!</v>
      </c>
      <c r="AC37" s="191" t="e">
        <f t="shared" ca="1" si="33"/>
        <v>#VALUE!</v>
      </c>
      <c r="AD37" s="192">
        <f t="shared" ca="1" si="14"/>
        <v>44387</v>
      </c>
      <c r="AE37" s="191" t="e">
        <f t="shared" ca="1" si="34"/>
        <v>#VALUE!</v>
      </c>
      <c r="AF37" s="190" t="e">
        <f t="shared" si="35"/>
        <v>#VALUE!</v>
      </c>
      <c r="AG37" s="190" t="e">
        <f t="shared" si="36"/>
        <v>#VALUE!</v>
      </c>
      <c r="AH37" s="190" t="e">
        <f t="shared" si="37"/>
        <v>#VALUE!</v>
      </c>
      <c r="AI37" s="190" t="e">
        <f t="shared" si="38"/>
        <v>#VALUE!</v>
      </c>
      <c r="AJ37" s="190" t="e">
        <f t="shared" si="39"/>
        <v>#VALUE!</v>
      </c>
      <c r="AK37" s="190" t="e">
        <f t="shared" si="40"/>
        <v>#VALUE!</v>
      </c>
      <c r="AL37" s="190">
        <f t="shared" si="41"/>
        <v>0</v>
      </c>
    </row>
    <row r="38" spans="1:38" ht="23.25" customHeight="1" x14ac:dyDescent="0.15">
      <c r="A38" s="260">
        <f t="shared" si="42"/>
        <v>31</v>
      </c>
      <c r="B38" s="282" t="str">
        <f t="shared" si="3"/>
        <v>A팀</v>
      </c>
      <c r="C38" s="232"/>
      <c r="D38" s="233"/>
      <c r="E38" s="248" t="str">
        <f t="shared" si="43"/>
        <v/>
      </c>
      <c r="F38" s="248"/>
      <c r="G38" s="246" t="str">
        <f t="shared" si="4"/>
        <v/>
      </c>
      <c r="H38" s="281" t="str">
        <f t="shared" si="44"/>
        <v/>
      </c>
      <c r="I38" s="265" t="str">
        <f t="shared" si="45"/>
        <v/>
      </c>
      <c r="J38" s="247" t="str">
        <f t="shared" si="5"/>
        <v/>
      </c>
      <c r="K38" s="239"/>
      <c r="L38" s="240">
        <f t="shared" si="0"/>
        <v>0</v>
      </c>
      <c r="M38" s="241">
        <f t="shared" si="6"/>
        <v>0.03</v>
      </c>
      <c r="N38" s="242">
        <f t="shared" si="27"/>
        <v>0</v>
      </c>
      <c r="O38" s="242">
        <f t="shared" si="28"/>
        <v>0</v>
      </c>
      <c r="P38" s="243">
        <f t="shared" si="29"/>
        <v>0</v>
      </c>
      <c r="Q38" s="243">
        <f t="shared" si="30"/>
        <v>0</v>
      </c>
      <c r="S38" s="225">
        <f t="shared" si="1"/>
        <v>0</v>
      </c>
      <c r="T38" s="226">
        <f t="shared" si="2"/>
        <v>0</v>
      </c>
      <c r="V38" s="123"/>
      <c r="W38" s="123"/>
      <c r="X38" s="123"/>
      <c r="Y38" s="123"/>
      <c r="AA38" s="190" t="e">
        <f t="shared" si="31"/>
        <v>#VALUE!</v>
      </c>
      <c r="AB38" s="190" t="e">
        <f t="shared" si="32"/>
        <v>#VALUE!</v>
      </c>
      <c r="AC38" s="191" t="e">
        <f t="shared" ca="1" si="33"/>
        <v>#VALUE!</v>
      </c>
      <c r="AD38" s="192">
        <f t="shared" ca="1" si="14"/>
        <v>44387</v>
      </c>
      <c r="AE38" s="191" t="e">
        <f t="shared" ca="1" si="34"/>
        <v>#VALUE!</v>
      </c>
      <c r="AF38" s="190" t="e">
        <f t="shared" si="35"/>
        <v>#VALUE!</v>
      </c>
      <c r="AG38" s="190" t="e">
        <f t="shared" si="36"/>
        <v>#VALUE!</v>
      </c>
      <c r="AH38" s="190" t="e">
        <f t="shared" si="37"/>
        <v>#VALUE!</v>
      </c>
      <c r="AI38" s="190" t="e">
        <f t="shared" si="38"/>
        <v>#VALUE!</v>
      </c>
      <c r="AJ38" s="190" t="e">
        <f t="shared" si="39"/>
        <v>#VALUE!</v>
      </c>
      <c r="AK38" s="190" t="e">
        <f t="shared" si="40"/>
        <v>#VALUE!</v>
      </c>
      <c r="AL38" s="190">
        <f t="shared" si="41"/>
        <v>0</v>
      </c>
    </row>
    <row r="39" spans="1:38" ht="23.25" customHeight="1" x14ac:dyDescent="0.15">
      <c r="A39" s="260">
        <f t="shared" si="42"/>
        <v>32</v>
      </c>
      <c r="B39" s="282" t="str">
        <f t="shared" si="3"/>
        <v>A팀</v>
      </c>
      <c r="C39" s="232"/>
      <c r="D39" s="233"/>
      <c r="E39" s="248" t="str">
        <f t="shared" si="43"/>
        <v/>
      </c>
      <c r="F39" s="248"/>
      <c r="G39" s="246" t="str">
        <f t="shared" si="4"/>
        <v/>
      </c>
      <c r="H39" s="281" t="str">
        <f t="shared" si="44"/>
        <v/>
      </c>
      <c r="I39" s="265" t="str">
        <f t="shared" si="45"/>
        <v/>
      </c>
      <c r="J39" s="247" t="str">
        <f t="shared" si="5"/>
        <v/>
      </c>
      <c r="K39" s="239"/>
      <c r="L39" s="240">
        <f t="shared" si="0"/>
        <v>0</v>
      </c>
      <c r="M39" s="241">
        <f t="shared" si="6"/>
        <v>0.03</v>
      </c>
      <c r="N39" s="242">
        <f t="shared" si="27"/>
        <v>0</v>
      </c>
      <c r="O39" s="242">
        <f t="shared" si="28"/>
        <v>0</v>
      </c>
      <c r="P39" s="243">
        <f t="shared" si="29"/>
        <v>0</v>
      </c>
      <c r="Q39" s="243">
        <f t="shared" si="30"/>
        <v>0</v>
      </c>
      <c r="S39" s="225">
        <f t="shared" si="1"/>
        <v>0</v>
      </c>
      <c r="T39" s="226">
        <f t="shared" si="2"/>
        <v>0</v>
      </c>
      <c r="V39" s="123"/>
      <c r="W39" s="123"/>
      <c r="X39" s="123"/>
      <c r="Y39" s="123"/>
      <c r="AA39" s="190" t="e">
        <f t="shared" si="31"/>
        <v>#VALUE!</v>
      </c>
      <c r="AB39" s="190" t="e">
        <f t="shared" si="32"/>
        <v>#VALUE!</v>
      </c>
      <c r="AC39" s="191" t="e">
        <f t="shared" ca="1" si="33"/>
        <v>#VALUE!</v>
      </c>
      <c r="AD39" s="192">
        <f t="shared" ca="1" si="14"/>
        <v>44387</v>
      </c>
      <c r="AE39" s="191" t="e">
        <f t="shared" ca="1" si="34"/>
        <v>#VALUE!</v>
      </c>
      <c r="AF39" s="190" t="e">
        <f t="shared" si="35"/>
        <v>#VALUE!</v>
      </c>
      <c r="AG39" s="190" t="e">
        <f t="shared" si="36"/>
        <v>#VALUE!</v>
      </c>
      <c r="AH39" s="190" t="e">
        <f t="shared" si="37"/>
        <v>#VALUE!</v>
      </c>
      <c r="AI39" s="190" t="e">
        <f t="shared" si="38"/>
        <v>#VALUE!</v>
      </c>
      <c r="AJ39" s="190" t="e">
        <f t="shared" si="39"/>
        <v>#VALUE!</v>
      </c>
      <c r="AK39" s="190" t="e">
        <f t="shared" si="40"/>
        <v>#VALUE!</v>
      </c>
      <c r="AL39" s="190">
        <f t="shared" si="41"/>
        <v>0</v>
      </c>
    </row>
    <row r="40" spans="1:38" ht="23.25" customHeight="1" x14ac:dyDescent="0.15">
      <c r="A40" s="260">
        <f t="shared" si="42"/>
        <v>33</v>
      </c>
      <c r="B40" s="282" t="str">
        <f t="shared" si="3"/>
        <v>A팀</v>
      </c>
      <c r="C40" s="232"/>
      <c r="D40" s="233"/>
      <c r="E40" s="248" t="str">
        <f t="shared" si="43"/>
        <v/>
      </c>
      <c r="F40" s="248"/>
      <c r="G40" s="246" t="str">
        <f t="shared" si="4"/>
        <v/>
      </c>
      <c r="H40" s="281" t="str">
        <f t="shared" si="44"/>
        <v/>
      </c>
      <c r="I40" s="265" t="str">
        <f t="shared" si="45"/>
        <v/>
      </c>
      <c r="J40" s="247" t="str">
        <f t="shared" si="5"/>
        <v/>
      </c>
      <c r="K40" s="239"/>
      <c r="L40" s="240">
        <f t="shared" si="0"/>
        <v>0</v>
      </c>
      <c r="M40" s="241">
        <f t="shared" si="6"/>
        <v>0.03</v>
      </c>
      <c r="N40" s="242">
        <f t="shared" si="27"/>
        <v>0</v>
      </c>
      <c r="O40" s="242">
        <f t="shared" si="28"/>
        <v>0</v>
      </c>
      <c r="P40" s="243">
        <f t="shared" si="29"/>
        <v>0</v>
      </c>
      <c r="Q40" s="243">
        <f t="shared" si="30"/>
        <v>0</v>
      </c>
      <c r="S40" s="225">
        <f t="shared" si="1"/>
        <v>0</v>
      </c>
      <c r="T40" s="226">
        <f t="shared" si="2"/>
        <v>0</v>
      </c>
      <c r="V40" s="123"/>
      <c r="W40" s="123"/>
      <c r="X40" s="123"/>
      <c r="Y40" s="123"/>
      <c r="AA40" s="190" t="e">
        <f t="shared" si="31"/>
        <v>#VALUE!</v>
      </c>
      <c r="AB40" s="190" t="e">
        <f t="shared" si="32"/>
        <v>#VALUE!</v>
      </c>
      <c r="AC40" s="191" t="e">
        <f t="shared" ca="1" si="33"/>
        <v>#VALUE!</v>
      </c>
      <c r="AD40" s="192">
        <f t="shared" ca="1" si="14"/>
        <v>44387</v>
      </c>
      <c r="AE40" s="191" t="e">
        <f t="shared" ca="1" si="34"/>
        <v>#VALUE!</v>
      </c>
      <c r="AF40" s="190" t="e">
        <f t="shared" si="35"/>
        <v>#VALUE!</v>
      </c>
      <c r="AG40" s="190" t="e">
        <f t="shared" si="36"/>
        <v>#VALUE!</v>
      </c>
      <c r="AH40" s="190" t="e">
        <f t="shared" si="37"/>
        <v>#VALUE!</v>
      </c>
      <c r="AI40" s="190" t="e">
        <f t="shared" si="38"/>
        <v>#VALUE!</v>
      </c>
      <c r="AJ40" s="190" t="e">
        <f t="shared" si="39"/>
        <v>#VALUE!</v>
      </c>
      <c r="AK40" s="190" t="e">
        <f t="shared" si="40"/>
        <v>#VALUE!</v>
      </c>
      <c r="AL40" s="190">
        <f t="shared" si="41"/>
        <v>0</v>
      </c>
    </row>
    <row r="41" spans="1:38" ht="23.25" customHeight="1" x14ac:dyDescent="0.15">
      <c r="A41" s="260">
        <f t="shared" si="42"/>
        <v>34</v>
      </c>
      <c r="B41" s="282" t="str">
        <f t="shared" si="3"/>
        <v>A팀</v>
      </c>
      <c r="C41" s="232"/>
      <c r="D41" s="233"/>
      <c r="E41" s="248" t="str">
        <f t="shared" si="43"/>
        <v/>
      </c>
      <c r="F41" s="248"/>
      <c r="G41" s="246" t="str">
        <f t="shared" si="4"/>
        <v/>
      </c>
      <c r="H41" s="281" t="str">
        <f t="shared" si="44"/>
        <v/>
      </c>
      <c r="I41" s="265" t="str">
        <f t="shared" si="45"/>
        <v/>
      </c>
      <c r="J41" s="247" t="str">
        <f t="shared" si="5"/>
        <v/>
      </c>
      <c r="K41" s="239"/>
      <c r="L41" s="240">
        <f t="shared" si="0"/>
        <v>0</v>
      </c>
      <c r="M41" s="241">
        <f t="shared" si="6"/>
        <v>0.03</v>
      </c>
      <c r="N41" s="242">
        <f t="shared" si="27"/>
        <v>0</v>
      </c>
      <c r="O41" s="242">
        <f t="shared" si="28"/>
        <v>0</v>
      </c>
      <c r="P41" s="243">
        <f t="shared" si="29"/>
        <v>0</v>
      </c>
      <c r="Q41" s="243">
        <f t="shared" si="30"/>
        <v>0</v>
      </c>
      <c r="S41" s="225">
        <f t="shared" si="1"/>
        <v>0</v>
      </c>
      <c r="T41" s="226">
        <f t="shared" si="2"/>
        <v>0</v>
      </c>
      <c r="V41" s="123"/>
      <c r="W41" s="123"/>
      <c r="X41" s="123"/>
      <c r="Y41" s="123"/>
      <c r="AA41" s="190" t="e">
        <f t="shared" si="31"/>
        <v>#VALUE!</v>
      </c>
      <c r="AB41" s="190" t="e">
        <f t="shared" si="32"/>
        <v>#VALUE!</v>
      </c>
      <c r="AC41" s="191" t="e">
        <f t="shared" ca="1" si="33"/>
        <v>#VALUE!</v>
      </c>
      <c r="AD41" s="192">
        <f t="shared" ca="1" si="14"/>
        <v>44387</v>
      </c>
      <c r="AE41" s="191" t="e">
        <f t="shared" ca="1" si="34"/>
        <v>#VALUE!</v>
      </c>
      <c r="AF41" s="190" t="e">
        <f t="shared" si="35"/>
        <v>#VALUE!</v>
      </c>
      <c r="AG41" s="190" t="e">
        <f t="shared" si="36"/>
        <v>#VALUE!</v>
      </c>
      <c r="AH41" s="190" t="e">
        <f t="shared" si="37"/>
        <v>#VALUE!</v>
      </c>
      <c r="AI41" s="190" t="e">
        <f t="shared" si="38"/>
        <v>#VALUE!</v>
      </c>
      <c r="AJ41" s="190" t="e">
        <f t="shared" si="39"/>
        <v>#VALUE!</v>
      </c>
      <c r="AK41" s="190" t="e">
        <f t="shared" si="40"/>
        <v>#VALUE!</v>
      </c>
      <c r="AL41" s="190">
        <f t="shared" si="41"/>
        <v>0</v>
      </c>
    </row>
    <row r="42" spans="1:38" ht="23.25" customHeight="1" x14ac:dyDescent="0.15">
      <c r="A42" s="260">
        <f t="shared" si="42"/>
        <v>35</v>
      </c>
      <c r="B42" s="282" t="str">
        <f t="shared" si="3"/>
        <v>A팀</v>
      </c>
      <c r="C42" s="232"/>
      <c r="D42" s="233"/>
      <c r="E42" s="248" t="str">
        <f t="shared" si="43"/>
        <v/>
      </c>
      <c r="F42" s="248"/>
      <c r="G42" s="246" t="str">
        <f t="shared" si="4"/>
        <v/>
      </c>
      <c r="H42" s="281" t="str">
        <f t="shared" si="44"/>
        <v/>
      </c>
      <c r="I42" s="265" t="str">
        <f t="shared" si="45"/>
        <v/>
      </c>
      <c r="J42" s="247" t="str">
        <f t="shared" si="5"/>
        <v/>
      </c>
      <c r="K42" s="239"/>
      <c r="L42" s="240">
        <f t="shared" si="0"/>
        <v>0</v>
      </c>
      <c r="M42" s="241">
        <f t="shared" si="6"/>
        <v>0.03</v>
      </c>
      <c r="N42" s="242">
        <f t="shared" si="27"/>
        <v>0</v>
      </c>
      <c r="O42" s="242">
        <f t="shared" si="28"/>
        <v>0</v>
      </c>
      <c r="P42" s="243">
        <f t="shared" si="29"/>
        <v>0</v>
      </c>
      <c r="Q42" s="243">
        <f t="shared" si="30"/>
        <v>0</v>
      </c>
      <c r="S42" s="225">
        <f t="shared" si="1"/>
        <v>0</v>
      </c>
      <c r="T42" s="226">
        <f t="shared" si="2"/>
        <v>0</v>
      </c>
      <c r="V42" s="123"/>
      <c r="W42" s="123"/>
      <c r="X42" s="123"/>
      <c r="Y42" s="123"/>
      <c r="AA42" s="190" t="e">
        <f t="shared" si="31"/>
        <v>#VALUE!</v>
      </c>
      <c r="AB42" s="190" t="e">
        <f t="shared" si="32"/>
        <v>#VALUE!</v>
      </c>
      <c r="AC42" s="191" t="e">
        <f t="shared" ca="1" si="33"/>
        <v>#VALUE!</v>
      </c>
      <c r="AD42" s="192">
        <f t="shared" ca="1" si="14"/>
        <v>44387</v>
      </c>
      <c r="AE42" s="191" t="e">
        <f t="shared" ca="1" si="34"/>
        <v>#VALUE!</v>
      </c>
      <c r="AF42" s="190" t="e">
        <f t="shared" si="35"/>
        <v>#VALUE!</v>
      </c>
      <c r="AG42" s="190" t="e">
        <f t="shared" si="36"/>
        <v>#VALUE!</v>
      </c>
      <c r="AH42" s="190" t="e">
        <f t="shared" si="37"/>
        <v>#VALUE!</v>
      </c>
      <c r="AI42" s="190" t="e">
        <f t="shared" si="38"/>
        <v>#VALUE!</v>
      </c>
      <c r="AJ42" s="190" t="e">
        <f t="shared" si="39"/>
        <v>#VALUE!</v>
      </c>
      <c r="AK42" s="190" t="e">
        <f t="shared" si="40"/>
        <v>#VALUE!</v>
      </c>
      <c r="AL42" s="190">
        <f t="shared" si="41"/>
        <v>0</v>
      </c>
    </row>
    <row r="43" spans="1:38" ht="23.25" customHeight="1" x14ac:dyDescent="0.15">
      <c r="A43" s="260">
        <f t="shared" si="42"/>
        <v>36</v>
      </c>
      <c r="B43" s="282" t="str">
        <f t="shared" si="3"/>
        <v>A팀</v>
      </c>
      <c r="C43" s="232"/>
      <c r="D43" s="233"/>
      <c r="E43" s="248" t="str">
        <f t="shared" si="43"/>
        <v/>
      </c>
      <c r="F43" s="248"/>
      <c r="G43" s="246" t="str">
        <f t="shared" si="4"/>
        <v/>
      </c>
      <c r="H43" s="281" t="str">
        <f t="shared" si="44"/>
        <v/>
      </c>
      <c r="I43" s="265" t="str">
        <f t="shared" si="45"/>
        <v/>
      </c>
      <c r="J43" s="247" t="str">
        <f t="shared" si="5"/>
        <v/>
      </c>
      <c r="K43" s="239"/>
      <c r="L43" s="240">
        <f t="shared" si="0"/>
        <v>0</v>
      </c>
      <c r="M43" s="241">
        <f t="shared" si="6"/>
        <v>0.03</v>
      </c>
      <c r="N43" s="242">
        <f t="shared" si="27"/>
        <v>0</v>
      </c>
      <c r="O43" s="242">
        <f t="shared" si="28"/>
        <v>0</v>
      </c>
      <c r="P43" s="243">
        <f t="shared" si="29"/>
        <v>0</v>
      </c>
      <c r="Q43" s="243">
        <f t="shared" si="30"/>
        <v>0</v>
      </c>
      <c r="S43" s="225">
        <f t="shared" si="1"/>
        <v>0</v>
      </c>
      <c r="T43" s="226">
        <f t="shared" si="2"/>
        <v>0</v>
      </c>
      <c r="V43" s="123"/>
      <c r="W43" s="123"/>
      <c r="X43" s="123"/>
      <c r="Y43" s="123"/>
      <c r="AA43" s="190" t="e">
        <f t="shared" si="31"/>
        <v>#VALUE!</v>
      </c>
      <c r="AB43" s="190" t="e">
        <f t="shared" si="32"/>
        <v>#VALUE!</v>
      </c>
      <c r="AC43" s="191" t="e">
        <f t="shared" ca="1" si="33"/>
        <v>#VALUE!</v>
      </c>
      <c r="AD43" s="192">
        <f t="shared" ca="1" si="14"/>
        <v>44387</v>
      </c>
      <c r="AE43" s="191" t="e">
        <f t="shared" ca="1" si="34"/>
        <v>#VALUE!</v>
      </c>
      <c r="AF43" s="190" t="e">
        <f t="shared" si="35"/>
        <v>#VALUE!</v>
      </c>
      <c r="AG43" s="190" t="e">
        <f t="shared" si="36"/>
        <v>#VALUE!</v>
      </c>
      <c r="AH43" s="190" t="e">
        <f t="shared" si="37"/>
        <v>#VALUE!</v>
      </c>
      <c r="AI43" s="190" t="e">
        <f t="shared" si="38"/>
        <v>#VALUE!</v>
      </c>
      <c r="AJ43" s="190" t="e">
        <f t="shared" si="39"/>
        <v>#VALUE!</v>
      </c>
      <c r="AK43" s="190" t="e">
        <f t="shared" si="40"/>
        <v>#VALUE!</v>
      </c>
      <c r="AL43" s="190">
        <f t="shared" si="41"/>
        <v>0</v>
      </c>
    </row>
    <row r="44" spans="1:38" ht="23.25" customHeight="1" x14ac:dyDescent="0.15">
      <c r="A44" s="260">
        <f t="shared" si="42"/>
        <v>37</v>
      </c>
      <c r="B44" s="282" t="str">
        <f t="shared" si="3"/>
        <v>A팀</v>
      </c>
      <c r="C44" s="232"/>
      <c r="D44" s="233"/>
      <c r="E44" s="248" t="str">
        <f t="shared" si="43"/>
        <v/>
      </c>
      <c r="F44" s="248"/>
      <c r="G44" s="246" t="str">
        <f t="shared" si="4"/>
        <v/>
      </c>
      <c r="H44" s="281" t="str">
        <f t="shared" si="44"/>
        <v/>
      </c>
      <c r="I44" s="265" t="str">
        <f t="shared" si="45"/>
        <v/>
      </c>
      <c r="J44" s="247" t="str">
        <f t="shared" si="5"/>
        <v/>
      </c>
      <c r="K44" s="239"/>
      <c r="L44" s="240">
        <f t="shared" si="0"/>
        <v>0</v>
      </c>
      <c r="M44" s="241">
        <f t="shared" si="6"/>
        <v>0.03</v>
      </c>
      <c r="N44" s="242">
        <f t="shared" si="27"/>
        <v>0</v>
      </c>
      <c r="O44" s="242">
        <f t="shared" si="28"/>
        <v>0</v>
      </c>
      <c r="P44" s="243">
        <f t="shared" si="29"/>
        <v>0</v>
      </c>
      <c r="Q44" s="243">
        <f t="shared" si="30"/>
        <v>0</v>
      </c>
      <c r="S44" s="225">
        <f t="shared" si="1"/>
        <v>0</v>
      </c>
      <c r="T44" s="226">
        <f t="shared" si="2"/>
        <v>0</v>
      </c>
      <c r="V44" s="123"/>
      <c r="W44" s="123"/>
      <c r="X44" s="123"/>
      <c r="Y44" s="123"/>
      <c r="AA44" s="190" t="e">
        <f t="shared" si="31"/>
        <v>#VALUE!</v>
      </c>
      <c r="AB44" s="190" t="e">
        <f t="shared" si="32"/>
        <v>#VALUE!</v>
      </c>
      <c r="AC44" s="191" t="e">
        <f t="shared" ca="1" si="33"/>
        <v>#VALUE!</v>
      </c>
      <c r="AD44" s="192">
        <f t="shared" ca="1" si="14"/>
        <v>44387</v>
      </c>
      <c r="AE44" s="191" t="e">
        <f t="shared" ca="1" si="34"/>
        <v>#VALUE!</v>
      </c>
      <c r="AF44" s="190" t="e">
        <f t="shared" si="35"/>
        <v>#VALUE!</v>
      </c>
      <c r="AG44" s="190" t="e">
        <f t="shared" si="36"/>
        <v>#VALUE!</v>
      </c>
      <c r="AH44" s="190" t="e">
        <f t="shared" si="37"/>
        <v>#VALUE!</v>
      </c>
      <c r="AI44" s="190" t="e">
        <f t="shared" si="38"/>
        <v>#VALUE!</v>
      </c>
      <c r="AJ44" s="190" t="e">
        <f t="shared" si="39"/>
        <v>#VALUE!</v>
      </c>
      <c r="AK44" s="190" t="e">
        <f t="shared" si="40"/>
        <v>#VALUE!</v>
      </c>
      <c r="AL44" s="190">
        <f t="shared" si="41"/>
        <v>0</v>
      </c>
    </row>
    <row r="45" spans="1:38" ht="23.25" customHeight="1" x14ac:dyDescent="0.15">
      <c r="A45" s="260">
        <f t="shared" si="42"/>
        <v>38</v>
      </c>
      <c r="B45" s="282" t="str">
        <f t="shared" si="3"/>
        <v>A팀</v>
      </c>
      <c r="C45" s="232"/>
      <c r="D45" s="233"/>
      <c r="E45" s="248" t="str">
        <f t="shared" si="43"/>
        <v/>
      </c>
      <c r="F45" s="248"/>
      <c r="G45" s="246" t="str">
        <f t="shared" si="4"/>
        <v/>
      </c>
      <c r="H45" s="281" t="str">
        <f t="shared" si="44"/>
        <v/>
      </c>
      <c r="I45" s="265" t="str">
        <f t="shared" si="45"/>
        <v/>
      </c>
      <c r="J45" s="247" t="str">
        <f t="shared" si="5"/>
        <v/>
      </c>
      <c r="K45" s="239"/>
      <c r="L45" s="240">
        <f t="shared" si="0"/>
        <v>0</v>
      </c>
      <c r="M45" s="241">
        <f t="shared" si="6"/>
        <v>0.03</v>
      </c>
      <c r="N45" s="242">
        <f t="shared" si="27"/>
        <v>0</v>
      </c>
      <c r="O45" s="242">
        <f t="shared" si="28"/>
        <v>0</v>
      </c>
      <c r="P45" s="243">
        <f t="shared" si="29"/>
        <v>0</v>
      </c>
      <c r="Q45" s="243">
        <f t="shared" si="30"/>
        <v>0</v>
      </c>
      <c r="S45" s="225">
        <f t="shared" si="1"/>
        <v>0</v>
      </c>
      <c r="T45" s="226">
        <f t="shared" si="2"/>
        <v>0</v>
      </c>
      <c r="V45" s="123"/>
      <c r="W45" s="123"/>
      <c r="X45" s="123"/>
      <c r="Y45" s="123"/>
      <c r="AA45" s="190" t="e">
        <f t="shared" si="31"/>
        <v>#VALUE!</v>
      </c>
      <c r="AB45" s="190" t="e">
        <f t="shared" si="32"/>
        <v>#VALUE!</v>
      </c>
      <c r="AC45" s="191" t="e">
        <f t="shared" ca="1" si="33"/>
        <v>#VALUE!</v>
      </c>
      <c r="AD45" s="192">
        <f t="shared" ca="1" si="14"/>
        <v>44387</v>
      </c>
      <c r="AE45" s="191" t="e">
        <f t="shared" ca="1" si="34"/>
        <v>#VALUE!</v>
      </c>
      <c r="AF45" s="190" t="e">
        <f t="shared" si="35"/>
        <v>#VALUE!</v>
      </c>
      <c r="AG45" s="190" t="e">
        <f t="shared" si="36"/>
        <v>#VALUE!</v>
      </c>
      <c r="AH45" s="190" t="e">
        <f t="shared" si="37"/>
        <v>#VALUE!</v>
      </c>
      <c r="AI45" s="190" t="e">
        <f t="shared" si="38"/>
        <v>#VALUE!</v>
      </c>
      <c r="AJ45" s="190" t="e">
        <f t="shared" si="39"/>
        <v>#VALUE!</v>
      </c>
      <c r="AK45" s="190" t="e">
        <f t="shared" si="40"/>
        <v>#VALUE!</v>
      </c>
      <c r="AL45" s="190">
        <f t="shared" si="41"/>
        <v>0</v>
      </c>
    </row>
    <row r="46" spans="1:38" ht="23.25" customHeight="1" x14ac:dyDescent="0.15">
      <c r="A46" s="260">
        <f t="shared" si="42"/>
        <v>39</v>
      </c>
      <c r="B46" s="282" t="str">
        <f t="shared" si="3"/>
        <v>A팀</v>
      </c>
      <c r="C46" s="232"/>
      <c r="D46" s="233"/>
      <c r="E46" s="248" t="str">
        <f t="shared" si="43"/>
        <v/>
      </c>
      <c r="F46" s="248"/>
      <c r="G46" s="246" t="str">
        <f t="shared" si="4"/>
        <v/>
      </c>
      <c r="H46" s="281" t="str">
        <f t="shared" si="44"/>
        <v/>
      </c>
      <c r="I46" s="265" t="str">
        <f t="shared" si="45"/>
        <v/>
      </c>
      <c r="J46" s="247" t="str">
        <f t="shared" si="5"/>
        <v/>
      </c>
      <c r="K46" s="239"/>
      <c r="L46" s="240">
        <f t="shared" si="0"/>
        <v>0</v>
      </c>
      <c r="M46" s="241">
        <f t="shared" si="6"/>
        <v>0.03</v>
      </c>
      <c r="N46" s="242">
        <f t="shared" si="27"/>
        <v>0</v>
      </c>
      <c r="O46" s="242">
        <f t="shared" si="28"/>
        <v>0</v>
      </c>
      <c r="P46" s="243">
        <f t="shared" si="29"/>
        <v>0</v>
      </c>
      <c r="Q46" s="243">
        <f t="shared" si="30"/>
        <v>0</v>
      </c>
      <c r="S46" s="225">
        <f t="shared" si="1"/>
        <v>0</v>
      </c>
      <c r="T46" s="226">
        <f t="shared" si="2"/>
        <v>0</v>
      </c>
      <c r="V46" s="123"/>
      <c r="W46" s="123"/>
      <c r="X46" s="123"/>
      <c r="Y46" s="123"/>
      <c r="AA46" s="190" t="e">
        <f t="shared" si="31"/>
        <v>#VALUE!</v>
      </c>
      <c r="AB46" s="190" t="e">
        <f t="shared" si="32"/>
        <v>#VALUE!</v>
      </c>
      <c r="AC46" s="191" t="e">
        <f t="shared" ca="1" si="33"/>
        <v>#VALUE!</v>
      </c>
      <c r="AD46" s="192">
        <f t="shared" ca="1" si="14"/>
        <v>44387</v>
      </c>
      <c r="AE46" s="191" t="e">
        <f t="shared" ca="1" si="34"/>
        <v>#VALUE!</v>
      </c>
      <c r="AF46" s="190" t="e">
        <f t="shared" si="35"/>
        <v>#VALUE!</v>
      </c>
      <c r="AG46" s="190" t="e">
        <f t="shared" si="36"/>
        <v>#VALUE!</v>
      </c>
      <c r="AH46" s="190" t="e">
        <f t="shared" si="37"/>
        <v>#VALUE!</v>
      </c>
      <c r="AI46" s="190" t="e">
        <f t="shared" si="38"/>
        <v>#VALUE!</v>
      </c>
      <c r="AJ46" s="190" t="e">
        <f t="shared" si="39"/>
        <v>#VALUE!</v>
      </c>
      <c r="AK46" s="190" t="e">
        <f t="shared" si="40"/>
        <v>#VALUE!</v>
      </c>
      <c r="AL46" s="190">
        <f t="shared" si="41"/>
        <v>0</v>
      </c>
    </row>
    <row r="47" spans="1:38" ht="23.25" customHeight="1" x14ac:dyDescent="0.15">
      <c r="A47" s="260">
        <f t="shared" si="42"/>
        <v>40</v>
      </c>
      <c r="B47" s="282" t="str">
        <f t="shared" si="3"/>
        <v>A팀</v>
      </c>
      <c r="C47" s="232"/>
      <c r="D47" s="233"/>
      <c r="E47" s="248" t="str">
        <f t="shared" si="43"/>
        <v/>
      </c>
      <c r="F47" s="248"/>
      <c r="G47" s="246" t="str">
        <f t="shared" si="4"/>
        <v/>
      </c>
      <c r="H47" s="281" t="str">
        <f t="shared" si="44"/>
        <v/>
      </c>
      <c r="I47" s="265" t="str">
        <f t="shared" si="45"/>
        <v/>
      </c>
      <c r="J47" s="247" t="str">
        <f t="shared" si="5"/>
        <v/>
      </c>
      <c r="K47" s="239"/>
      <c r="L47" s="240">
        <f t="shared" si="0"/>
        <v>0</v>
      </c>
      <c r="M47" s="241">
        <f t="shared" si="6"/>
        <v>0.03</v>
      </c>
      <c r="N47" s="242">
        <f t="shared" si="27"/>
        <v>0</v>
      </c>
      <c r="O47" s="242">
        <f t="shared" si="28"/>
        <v>0</v>
      </c>
      <c r="P47" s="243">
        <f t="shared" si="29"/>
        <v>0</v>
      </c>
      <c r="Q47" s="243">
        <f t="shared" si="30"/>
        <v>0</v>
      </c>
      <c r="S47" s="225">
        <f t="shared" si="1"/>
        <v>0</v>
      </c>
      <c r="T47" s="226">
        <f t="shared" si="2"/>
        <v>0</v>
      </c>
      <c r="V47" s="123"/>
      <c r="W47" s="123"/>
      <c r="X47" s="123"/>
      <c r="Y47" s="123"/>
      <c r="AA47" s="190" t="e">
        <f t="shared" si="31"/>
        <v>#VALUE!</v>
      </c>
      <c r="AB47" s="190" t="e">
        <f t="shared" si="32"/>
        <v>#VALUE!</v>
      </c>
      <c r="AC47" s="191" t="e">
        <f t="shared" ca="1" si="33"/>
        <v>#VALUE!</v>
      </c>
      <c r="AD47" s="192">
        <f t="shared" ca="1" si="14"/>
        <v>44387</v>
      </c>
      <c r="AE47" s="191" t="e">
        <f t="shared" ca="1" si="34"/>
        <v>#VALUE!</v>
      </c>
      <c r="AF47" s="190" t="e">
        <f t="shared" si="35"/>
        <v>#VALUE!</v>
      </c>
      <c r="AG47" s="190" t="e">
        <f t="shared" si="36"/>
        <v>#VALUE!</v>
      </c>
      <c r="AH47" s="190" t="e">
        <f t="shared" si="37"/>
        <v>#VALUE!</v>
      </c>
      <c r="AI47" s="190" t="e">
        <f t="shared" si="38"/>
        <v>#VALUE!</v>
      </c>
      <c r="AJ47" s="190" t="e">
        <f t="shared" si="39"/>
        <v>#VALUE!</v>
      </c>
      <c r="AK47" s="190" t="e">
        <f t="shared" si="40"/>
        <v>#VALUE!</v>
      </c>
      <c r="AL47" s="190">
        <f t="shared" si="41"/>
        <v>0</v>
      </c>
    </row>
    <row r="48" spans="1:38" ht="23.25" customHeight="1" x14ac:dyDescent="0.15">
      <c r="A48" s="260">
        <f t="shared" si="42"/>
        <v>41</v>
      </c>
      <c r="B48" s="282" t="str">
        <f t="shared" si="3"/>
        <v>A팀</v>
      </c>
      <c r="C48" s="232"/>
      <c r="D48" s="233"/>
      <c r="E48" s="232"/>
      <c r="F48" s="232"/>
      <c r="G48" s="246" t="str">
        <f t="shared" si="4"/>
        <v/>
      </c>
      <c r="H48" s="281"/>
      <c r="I48" s="265"/>
      <c r="J48" s="247" t="str">
        <f t="shared" si="5"/>
        <v>토</v>
      </c>
      <c r="K48" s="239"/>
      <c r="L48" s="240">
        <f t="shared" si="0"/>
        <v>0</v>
      </c>
      <c r="M48" s="241">
        <f>$M$7</f>
        <v>0.03</v>
      </c>
      <c r="N48" s="242">
        <f>IF(L48&gt;33330,TRUNC(L48*$M$7,-1),0)</f>
        <v>0</v>
      </c>
      <c r="O48" s="242">
        <f>TRUNC(N48*10%,-1)</f>
        <v>0</v>
      </c>
      <c r="P48" s="243">
        <f>SUM(N48:O48)</f>
        <v>0</v>
      </c>
      <c r="Q48" s="243">
        <f>L48-P48</f>
        <v>0</v>
      </c>
      <c r="S48" s="225">
        <f t="shared" si="1"/>
        <v>0</v>
      </c>
      <c r="T48" s="226">
        <f t="shared" si="2"/>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4"/>
        <v/>
      </c>
      <c r="H49" s="281" t="str">
        <f>IF(C49="","",$H$8)</f>
        <v/>
      </c>
      <c r="I49" s="265" t="str">
        <f>IF(C49="","",$I$8)</f>
        <v/>
      </c>
      <c r="J49" s="247" t="str">
        <f t="shared" si="5"/>
        <v/>
      </c>
      <c r="K49" s="239"/>
      <c r="L49" s="240">
        <f t="shared" si="0"/>
        <v>0</v>
      </c>
      <c r="M49" s="241">
        <f t="shared" si="6"/>
        <v>0.03</v>
      </c>
      <c r="N49" s="242">
        <f t="shared" ref="N49:N67" si="46">IF(L49&gt;33330,TRUNC(L49*$M$7,-1),0)</f>
        <v>0</v>
      </c>
      <c r="O49" s="242">
        <f t="shared" ref="O49:O67" si="47">TRUNC(N49*10%,-1)</f>
        <v>0</v>
      </c>
      <c r="P49" s="243">
        <f t="shared" ref="P49:P67" si="48">SUM(N49:O49)</f>
        <v>0</v>
      </c>
      <c r="Q49" s="243">
        <f t="shared" ref="Q49:Q67" si="49">L49-P49</f>
        <v>0</v>
      </c>
      <c r="S49" s="225">
        <f t="shared" si="1"/>
        <v>0</v>
      </c>
      <c r="T49" s="226">
        <f t="shared" si="2"/>
        <v>0</v>
      </c>
      <c r="V49" s="123"/>
      <c r="W49" s="123"/>
      <c r="X49" s="123"/>
      <c r="Y49" s="123"/>
      <c r="AA49" s="190" t="e">
        <f t="shared" ref="AA49:AA67" si="50">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1">IF(INT(RIGHT(D49,1))=AA49,"OK","주민오류")</f>
        <v>#VALUE!</v>
      </c>
      <c r="AC49" s="191" t="e">
        <f t="shared" ref="AC49:AC67" ca="1" si="52">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3">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4">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5">CHOOSE(14-LEN(CLEAN(D49)),MID(D49,7,1),MID(D49,6,1),MID(D49,5,1),MID(D49,4,1))</f>
        <v>#VALUE!</v>
      </c>
      <c r="AH49" s="190" t="e">
        <f t="shared" ref="AH49:AH67" si="56">CHOOSE(AG49,"내국인","내국인","내국인","내국인","외국인","외국인","외국인","외국인")</f>
        <v>#VALUE!</v>
      </c>
      <c r="AI49" s="190" t="e">
        <f t="shared" ref="AI49:AI67" si="57">IF(AH49="외국인","고용허가체크","")</f>
        <v>#VALUE!</v>
      </c>
      <c r="AJ49" s="190" t="e">
        <f t="shared" ref="AJ49:AJ67" si="58">IF(LEN(CLEAN(D49))=12,MOD(MID(D49,7,1)*10+MID(D49,8,1),2),MOD(MID(D49,8,1)*10+MID(D49,9,1),2))</f>
        <v>#VALUE!</v>
      </c>
      <c r="AK49" s="190" t="e">
        <f t="shared" ref="AK49:AK67" si="59">IF(AJ49=0,"OK","")</f>
        <v>#VALUE!</v>
      </c>
      <c r="AL49" s="190">
        <f t="shared" ref="AL49:AL67" si="60">LEN(CLEAN(D49))</f>
        <v>0</v>
      </c>
    </row>
    <row r="50" spans="1:38" ht="23.25" customHeight="1" x14ac:dyDescent="0.15">
      <c r="A50" s="260">
        <f t="shared" ref="A50:A68" si="61">A49+1</f>
        <v>43</v>
      </c>
      <c r="B50" s="282" t="str">
        <f t="shared" si="3"/>
        <v>A팀</v>
      </c>
      <c r="C50" s="232"/>
      <c r="D50" s="233"/>
      <c r="E50" s="248" t="str">
        <f t="shared" ref="E50:E67" si="62">IF(C50="","",$E$8)</f>
        <v/>
      </c>
      <c r="F50" s="248"/>
      <c r="G50" s="246" t="str">
        <f t="shared" si="4"/>
        <v/>
      </c>
      <c r="H50" s="281" t="str">
        <f t="shared" ref="H50:H67" si="63">IF(C50="","",$H$8)</f>
        <v/>
      </c>
      <c r="I50" s="265" t="str">
        <f t="shared" ref="I50:I67" si="64">IF(C50="","",$I$8)</f>
        <v/>
      </c>
      <c r="J50" s="247" t="str">
        <f t="shared" si="5"/>
        <v/>
      </c>
      <c r="K50" s="239"/>
      <c r="L50" s="240">
        <f t="shared" si="0"/>
        <v>0</v>
      </c>
      <c r="M50" s="241">
        <f t="shared" si="6"/>
        <v>0.03</v>
      </c>
      <c r="N50" s="242">
        <f t="shared" si="46"/>
        <v>0</v>
      </c>
      <c r="O50" s="242">
        <f t="shared" si="47"/>
        <v>0</v>
      </c>
      <c r="P50" s="243">
        <f t="shared" si="48"/>
        <v>0</v>
      </c>
      <c r="Q50" s="243">
        <f t="shared" si="49"/>
        <v>0</v>
      </c>
      <c r="S50" s="225">
        <f t="shared" si="1"/>
        <v>0</v>
      </c>
      <c r="T50" s="226">
        <f t="shared" si="2"/>
        <v>0</v>
      </c>
      <c r="V50" s="123"/>
      <c r="W50" s="123"/>
      <c r="X50" s="123"/>
      <c r="Y50" s="123"/>
      <c r="AA50" s="190" t="e">
        <f t="shared" si="50"/>
        <v>#VALUE!</v>
      </c>
      <c r="AB50" s="190" t="e">
        <f t="shared" si="51"/>
        <v>#VALUE!</v>
      </c>
      <c r="AC50" s="191" t="e">
        <f t="shared" ca="1" si="52"/>
        <v>#VALUE!</v>
      </c>
      <c r="AD50" s="192">
        <f t="shared" ca="1" si="14"/>
        <v>44387</v>
      </c>
      <c r="AE50" s="191" t="e">
        <f t="shared" ca="1" si="53"/>
        <v>#VALUE!</v>
      </c>
      <c r="AF50" s="190" t="e">
        <f t="shared" si="54"/>
        <v>#VALUE!</v>
      </c>
      <c r="AG50" s="190" t="e">
        <f t="shared" si="55"/>
        <v>#VALUE!</v>
      </c>
      <c r="AH50" s="190" t="e">
        <f t="shared" si="56"/>
        <v>#VALUE!</v>
      </c>
      <c r="AI50" s="190" t="e">
        <f t="shared" si="57"/>
        <v>#VALUE!</v>
      </c>
      <c r="AJ50" s="190" t="e">
        <f t="shared" si="58"/>
        <v>#VALUE!</v>
      </c>
      <c r="AK50" s="190" t="e">
        <f t="shared" si="59"/>
        <v>#VALUE!</v>
      </c>
      <c r="AL50" s="190">
        <f t="shared" si="60"/>
        <v>0</v>
      </c>
    </row>
    <row r="51" spans="1:38" ht="23.25" customHeight="1" x14ac:dyDescent="0.15">
      <c r="A51" s="260">
        <f t="shared" si="61"/>
        <v>44</v>
      </c>
      <c r="B51" s="282" t="str">
        <f t="shared" si="3"/>
        <v>A팀</v>
      </c>
      <c r="C51" s="232"/>
      <c r="D51" s="233"/>
      <c r="E51" s="248" t="str">
        <f t="shared" si="62"/>
        <v/>
      </c>
      <c r="F51" s="248"/>
      <c r="G51" s="246" t="str">
        <f t="shared" si="4"/>
        <v/>
      </c>
      <c r="H51" s="281" t="str">
        <f t="shared" si="63"/>
        <v/>
      </c>
      <c r="I51" s="265" t="str">
        <f t="shared" si="64"/>
        <v/>
      </c>
      <c r="J51" s="247" t="str">
        <f t="shared" si="5"/>
        <v/>
      </c>
      <c r="K51" s="239"/>
      <c r="L51" s="240">
        <f t="shared" si="0"/>
        <v>0</v>
      </c>
      <c r="M51" s="241">
        <f t="shared" si="6"/>
        <v>0.03</v>
      </c>
      <c r="N51" s="242">
        <f t="shared" si="46"/>
        <v>0</v>
      </c>
      <c r="O51" s="242">
        <f t="shared" si="47"/>
        <v>0</v>
      </c>
      <c r="P51" s="243">
        <f t="shared" si="48"/>
        <v>0</v>
      </c>
      <c r="Q51" s="243">
        <f t="shared" si="49"/>
        <v>0</v>
      </c>
      <c r="S51" s="225">
        <f t="shared" si="1"/>
        <v>0</v>
      </c>
      <c r="T51" s="226">
        <f t="shared" si="2"/>
        <v>0</v>
      </c>
      <c r="V51" s="123"/>
      <c r="W51" s="123"/>
      <c r="X51" s="123"/>
      <c r="Y51" s="123"/>
      <c r="AA51" s="190" t="e">
        <f t="shared" si="50"/>
        <v>#VALUE!</v>
      </c>
      <c r="AB51" s="190" t="e">
        <f t="shared" si="51"/>
        <v>#VALUE!</v>
      </c>
      <c r="AC51" s="191" t="e">
        <f t="shared" ca="1" si="52"/>
        <v>#VALUE!</v>
      </c>
      <c r="AD51" s="192">
        <f t="shared" ca="1" si="14"/>
        <v>44387</v>
      </c>
      <c r="AE51" s="191" t="e">
        <f t="shared" ca="1" si="53"/>
        <v>#VALUE!</v>
      </c>
      <c r="AF51" s="190" t="e">
        <f t="shared" si="54"/>
        <v>#VALUE!</v>
      </c>
      <c r="AG51" s="190" t="e">
        <f t="shared" si="55"/>
        <v>#VALUE!</v>
      </c>
      <c r="AH51" s="190" t="e">
        <f t="shared" si="56"/>
        <v>#VALUE!</v>
      </c>
      <c r="AI51" s="190" t="e">
        <f t="shared" si="57"/>
        <v>#VALUE!</v>
      </c>
      <c r="AJ51" s="190" t="e">
        <f t="shared" si="58"/>
        <v>#VALUE!</v>
      </c>
      <c r="AK51" s="190" t="e">
        <f t="shared" si="59"/>
        <v>#VALUE!</v>
      </c>
      <c r="AL51" s="190">
        <f t="shared" si="60"/>
        <v>0</v>
      </c>
    </row>
    <row r="52" spans="1:38" ht="23.25" customHeight="1" x14ac:dyDescent="0.15">
      <c r="A52" s="260">
        <f t="shared" si="61"/>
        <v>45</v>
      </c>
      <c r="B52" s="282" t="str">
        <f t="shared" si="3"/>
        <v>A팀</v>
      </c>
      <c r="C52" s="232"/>
      <c r="D52" s="233"/>
      <c r="E52" s="248" t="str">
        <f t="shared" si="62"/>
        <v/>
      </c>
      <c r="F52" s="248"/>
      <c r="G52" s="246" t="str">
        <f t="shared" si="4"/>
        <v/>
      </c>
      <c r="H52" s="281" t="str">
        <f t="shared" si="63"/>
        <v/>
      </c>
      <c r="I52" s="265" t="str">
        <f t="shared" si="64"/>
        <v/>
      </c>
      <c r="J52" s="247" t="str">
        <f t="shared" si="5"/>
        <v/>
      </c>
      <c r="K52" s="239"/>
      <c r="L52" s="240">
        <f t="shared" si="0"/>
        <v>0</v>
      </c>
      <c r="M52" s="241">
        <f t="shared" si="6"/>
        <v>0.03</v>
      </c>
      <c r="N52" s="242">
        <f t="shared" si="46"/>
        <v>0</v>
      </c>
      <c r="O52" s="242">
        <f t="shared" si="47"/>
        <v>0</v>
      </c>
      <c r="P52" s="243">
        <f t="shared" si="48"/>
        <v>0</v>
      </c>
      <c r="Q52" s="243">
        <f t="shared" si="49"/>
        <v>0</v>
      </c>
      <c r="S52" s="225">
        <f t="shared" si="1"/>
        <v>0</v>
      </c>
      <c r="T52" s="226">
        <f t="shared" si="2"/>
        <v>0</v>
      </c>
      <c r="V52" s="123"/>
      <c r="W52" s="123"/>
      <c r="X52" s="123"/>
      <c r="Y52" s="123"/>
      <c r="AA52" s="190" t="e">
        <f t="shared" si="50"/>
        <v>#VALUE!</v>
      </c>
      <c r="AB52" s="190" t="e">
        <f t="shared" si="51"/>
        <v>#VALUE!</v>
      </c>
      <c r="AC52" s="191" t="e">
        <f t="shared" ca="1" si="52"/>
        <v>#VALUE!</v>
      </c>
      <c r="AD52" s="192">
        <f t="shared" ca="1" si="14"/>
        <v>44387</v>
      </c>
      <c r="AE52" s="191" t="e">
        <f t="shared" ca="1" si="53"/>
        <v>#VALUE!</v>
      </c>
      <c r="AF52" s="190" t="e">
        <f t="shared" si="54"/>
        <v>#VALUE!</v>
      </c>
      <c r="AG52" s="190" t="e">
        <f t="shared" si="55"/>
        <v>#VALUE!</v>
      </c>
      <c r="AH52" s="190" t="e">
        <f t="shared" si="56"/>
        <v>#VALUE!</v>
      </c>
      <c r="AI52" s="190" t="e">
        <f t="shared" si="57"/>
        <v>#VALUE!</v>
      </c>
      <c r="AJ52" s="190" t="e">
        <f t="shared" si="58"/>
        <v>#VALUE!</v>
      </c>
      <c r="AK52" s="190" t="e">
        <f t="shared" si="59"/>
        <v>#VALUE!</v>
      </c>
      <c r="AL52" s="190">
        <f t="shared" si="60"/>
        <v>0</v>
      </c>
    </row>
    <row r="53" spans="1:38" ht="23.25" customHeight="1" x14ac:dyDescent="0.15">
      <c r="A53" s="260">
        <f t="shared" si="61"/>
        <v>46</v>
      </c>
      <c r="B53" s="282" t="str">
        <f t="shared" si="3"/>
        <v>A팀</v>
      </c>
      <c r="C53" s="232"/>
      <c r="D53" s="233"/>
      <c r="E53" s="248" t="str">
        <f t="shared" si="62"/>
        <v/>
      </c>
      <c r="F53" s="248"/>
      <c r="G53" s="246" t="str">
        <f t="shared" si="4"/>
        <v/>
      </c>
      <c r="H53" s="281" t="str">
        <f t="shared" si="63"/>
        <v/>
      </c>
      <c r="I53" s="265" t="str">
        <f t="shared" si="64"/>
        <v/>
      </c>
      <c r="J53" s="247" t="str">
        <f t="shared" si="5"/>
        <v/>
      </c>
      <c r="K53" s="239"/>
      <c r="L53" s="240">
        <f t="shared" si="0"/>
        <v>0</v>
      </c>
      <c r="M53" s="241">
        <f t="shared" si="6"/>
        <v>0.03</v>
      </c>
      <c r="N53" s="242">
        <f t="shared" si="46"/>
        <v>0</v>
      </c>
      <c r="O53" s="242">
        <f t="shared" si="47"/>
        <v>0</v>
      </c>
      <c r="P53" s="243">
        <f t="shared" si="48"/>
        <v>0</v>
      </c>
      <c r="Q53" s="243">
        <f t="shared" si="49"/>
        <v>0</v>
      </c>
      <c r="S53" s="225">
        <f t="shared" si="1"/>
        <v>0</v>
      </c>
      <c r="T53" s="226">
        <f t="shared" si="2"/>
        <v>0</v>
      </c>
      <c r="V53" s="123"/>
      <c r="W53" s="123"/>
      <c r="X53" s="123"/>
      <c r="Y53" s="123"/>
      <c r="AA53" s="190" t="e">
        <f t="shared" si="50"/>
        <v>#VALUE!</v>
      </c>
      <c r="AB53" s="190" t="e">
        <f t="shared" si="51"/>
        <v>#VALUE!</v>
      </c>
      <c r="AC53" s="191" t="e">
        <f t="shared" ca="1" si="52"/>
        <v>#VALUE!</v>
      </c>
      <c r="AD53" s="192">
        <f t="shared" ca="1" si="14"/>
        <v>44387</v>
      </c>
      <c r="AE53" s="191" t="e">
        <f t="shared" ca="1" si="53"/>
        <v>#VALUE!</v>
      </c>
      <c r="AF53" s="190" t="e">
        <f t="shared" si="54"/>
        <v>#VALUE!</v>
      </c>
      <c r="AG53" s="190" t="e">
        <f t="shared" si="55"/>
        <v>#VALUE!</v>
      </c>
      <c r="AH53" s="190" t="e">
        <f t="shared" si="56"/>
        <v>#VALUE!</v>
      </c>
      <c r="AI53" s="190" t="e">
        <f t="shared" si="57"/>
        <v>#VALUE!</v>
      </c>
      <c r="AJ53" s="190" t="e">
        <f t="shared" si="58"/>
        <v>#VALUE!</v>
      </c>
      <c r="AK53" s="190" t="e">
        <f t="shared" si="59"/>
        <v>#VALUE!</v>
      </c>
      <c r="AL53" s="190">
        <f t="shared" si="60"/>
        <v>0</v>
      </c>
    </row>
    <row r="54" spans="1:38" ht="23.25" customHeight="1" x14ac:dyDescent="0.15">
      <c r="A54" s="260">
        <f t="shared" si="61"/>
        <v>47</v>
      </c>
      <c r="B54" s="282" t="str">
        <f t="shared" si="3"/>
        <v>A팀</v>
      </c>
      <c r="C54" s="232"/>
      <c r="D54" s="233"/>
      <c r="E54" s="248" t="str">
        <f t="shared" si="62"/>
        <v/>
      </c>
      <c r="F54" s="248"/>
      <c r="G54" s="246" t="str">
        <f t="shared" si="4"/>
        <v/>
      </c>
      <c r="H54" s="281" t="str">
        <f t="shared" si="63"/>
        <v/>
      </c>
      <c r="I54" s="265" t="str">
        <f t="shared" si="64"/>
        <v/>
      </c>
      <c r="J54" s="247" t="str">
        <f t="shared" si="5"/>
        <v/>
      </c>
      <c r="K54" s="239"/>
      <c r="L54" s="240">
        <f t="shared" si="0"/>
        <v>0</v>
      </c>
      <c r="M54" s="241">
        <f t="shared" si="6"/>
        <v>0.03</v>
      </c>
      <c r="N54" s="242">
        <f t="shared" si="46"/>
        <v>0</v>
      </c>
      <c r="O54" s="242">
        <f t="shared" si="47"/>
        <v>0</v>
      </c>
      <c r="P54" s="243">
        <f t="shared" si="48"/>
        <v>0</v>
      </c>
      <c r="Q54" s="243">
        <f t="shared" si="49"/>
        <v>0</v>
      </c>
      <c r="S54" s="225">
        <f t="shared" si="1"/>
        <v>0</v>
      </c>
      <c r="T54" s="226">
        <f t="shared" si="2"/>
        <v>0</v>
      </c>
      <c r="V54" s="123"/>
      <c r="W54" s="123"/>
      <c r="X54" s="123"/>
      <c r="Y54" s="123"/>
      <c r="AA54" s="190" t="e">
        <f t="shared" si="50"/>
        <v>#VALUE!</v>
      </c>
      <c r="AB54" s="190" t="e">
        <f t="shared" si="51"/>
        <v>#VALUE!</v>
      </c>
      <c r="AC54" s="191" t="e">
        <f t="shared" ca="1" si="52"/>
        <v>#VALUE!</v>
      </c>
      <c r="AD54" s="192">
        <f t="shared" ca="1" si="14"/>
        <v>44387</v>
      </c>
      <c r="AE54" s="191" t="e">
        <f t="shared" ca="1" si="53"/>
        <v>#VALUE!</v>
      </c>
      <c r="AF54" s="190" t="e">
        <f t="shared" si="54"/>
        <v>#VALUE!</v>
      </c>
      <c r="AG54" s="190" t="e">
        <f t="shared" si="55"/>
        <v>#VALUE!</v>
      </c>
      <c r="AH54" s="190" t="e">
        <f t="shared" si="56"/>
        <v>#VALUE!</v>
      </c>
      <c r="AI54" s="190" t="e">
        <f t="shared" si="57"/>
        <v>#VALUE!</v>
      </c>
      <c r="AJ54" s="190" t="e">
        <f t="shared" si="58"/>
        <v>#VALUE!</v>
      </c>
      <c r="AK54" s="190" t="e">
        <f t="shared" si="59"/>
        <v>#VALUE!</v>
      </c>
      <c r="AL54" s="190">
        <f t="shared" si="60"/>
        <v>0</v>
      </c>
    </row>
    <row r="55" spans="1:38" ht="23.25" customHeight="1" x14ac:dyDescent="0.15">
      <c r="A55" s="260">
        <f t="shared" si="61"/>
        <v>48</v>
      </c>
      <c r="B55" s="282" t="str">
        <f t="shared" si="3"/>
        <v>A팀</v>
      </c>
      <c r="C55" s="232"/>
      <c r="D55" s="233"/>
      <c r="E55" s="248" t="str">
        <f t="shared" si="62"/>
        <v/>
      </c>
      <c r="F55" s="248"/>
      <c r="G55" s="246" t="str">
        <f t="shared" si="4"/>
        <v/>
      </c>
      <c r="H55" s="281" t="str">
        <f t="shared" si="63"/>
        <v/>
      </c>
      <c r="I55" s="265" t="str">
        <f t="shared" si="64"/>
        <v/>
      </c>
      <c r="J55" s="247" t="str">
        <f t="shared" si="5"/>
        <v/>
      </c>
      <c r="K55" s="239"/>
      <c r="L55" s="240">
        <f t="shared" si="0"/>
        <v>0</v>
      </c>
      <c r="M55" s="241">
        <f t="shared" si="6"/>
        <v>0.03</v>
      </c>
      <c r="N55" s="242">
        <f t="shared" si="46"/>
        <v>0</v>
      </c>
      <c r="O55" s="242">
        <f t="shared" si="47"/>
        <v>0</v>
      </c>
      <c r="P55" s="243">
        <f t="shared" si="48"/>
        <v>0</v>
      </c>
      <c r="Q55" s="243">
        <f t="shared" si="49"/>
        <v>0</v>
      </c>
      <c r="S55" s="225">
        <f t="shared" si="1"/>
        <v>0</v>
      </c>
      <c r="T55" s="226">
        <f t="shared" si="2"/>
        <v>0</v>
      </c>
      <c r="V55" s="123"/>
      <c r="W55" s="123"/>
      <c r="X55" s="123"/>
      <c r="Y55" s="123"/>
      <c r="AA55" s="190" t="e">
        <f t="shared" si="50"/>
        <v>#VALUE!</v>
      </c>
      <c r="AB55" s="190" t="e">
        <f t="shared" si="51"/>
        <v>#VALUE!</v>
      </c>
      <c r="AC55" s="191" t="e">
        <f t="shared" ca="1" si="52"/>
        <v>#VALUE!</v>
      </c>
      <c r="AD55" s="192">
        <f t="shared" ca="1" si="14"/>
        <v>44387</v>
      </c>
      <c r="AE55" s="191" t="e">
        <f t="shared" ca="1" si="53"/>
        <v>#VALUE!</v>
      </c>
      <c r="AF55" s="190" t="e">
        <f t="shared" si="54"/>
        <v>#VALUE!</v>
      </c>
      <c r="AG55" s="190" t="e">
        <f t="shared" si="55"/>
        <v>#VALUE!</v>
      </c>
      <c r="AH55" s="190" t="e">
        <f t="shared" si="56"/>
        <v>#VALUE!</v>
      </c>
      <c r="AI55" s="190" t="e">
        <f t="shared" si="57"/>
        <v>#VALUE!</v>
      </c>
      <c r="AJ55" s="190" t="e">
        <f t="shared" si="58"/>
        <v>#VALUE!</v>
      </c>
      <c r="AK55" s="190" t="e">
        <f t="shared" si="59"/>
        <v>#VALUE!</v>
      </c>
      <c r="AL55" s="190">
        <f t="shared" si="60"/>
        <v>0</v>
      </c>
    </row>
    <row r="56" spans="1:38" ht="23.25" customHeight="1" x14ac:dyDescent="0.15">
      <c r="A56" s="260">
        <f t="shared" si="61"/>
        <v>49</v>
      </c>
      <c r="B56" s="282" t="str">
        <f t="shared" si="3"/>
        <v>A팀</v>
      </c>
      <c r="C56" s="232"/>
      <c r="D56" s="233"/>
      <c r="E56" s="248" t="str">
        <f t="shared" si="62"/>
        <v/>
      </c>
      <c r="F56" s="248"/>
      <c r="G56" s="246" t="str">
        <f t="shared" si="4"/>
        <v/>
      </c>
      <c r="H56" s="281" t="str">
        <f t="shared" si="63"/>
        <v/>
      </c>
      <c r="I56" s="265" t="str">
        <f t="shared" si="64"/>
        <v/>
      </c>
      <c r="J56" s="247" t="str">
        <f t="shared" si="5"/>
        <v/>
      </c>
      <c r="K56" s="239"/>
      <c r="L56" s="240">
        <f t="shared" si="0"/>
        <v>0</v>
      </c>
      <c r="M56" s="241">
        <f t="shared" si="6"/>
        <v>0.03</v>
      </c>
      <c r="N56" s="242">
        <f t="shared" si="46"/>
        <v>0</v>
      </c>
      <c r="O56" s="242">
        <f t="shared" si="47"/>
        <v>0</v>
      </c>
      <c r="P56" s="243">
        <f t="shared" si="48"/>
        <v>0</v>
      </c>
      <c r="Q56" s="243">
        <f t="shared" si="49"/>
        <v>0</v>
      </c>
      <c r="S56" s="225">
        <f t="shared" si="1"/>
        <v>0</v>
      </c>
      <c r="T56" s="226">
        <f t="shared" si="2"/>
        <v>0</v>
      </c>
      <c r="V56" s="123"/>
      <c r="W56" s="123"/>
      <c r="X56" s="123"/>
      <c r="Y56" s="123"/>
      <c r="AA56" s="190" t="e">
        <f t="shared" si="50"/>
        <v>#VALUE!</v>
      </c>
      <c r="AB56" s="190" t="e">
        <f t="shared" si="51"/>
        <v>#VALUE!</v>
      </c>
      <c r="AC56" s="191" t="e">
        <f t="shared" ca="1" si="52"/>
        <v>#VALUE!</v>
      </c>
      <c r="AD56" s="192">
        <f t="shared" ca="1" si="14"/>
        <v>44387</v>
      </c>
      <c r="AE56" s="191" t="e">
        <f t="shared" ca="1" si="53"/>
        <v>#VALUE!</v>
      </c>
      <c r="AF56" s="190" t="e">
        <f t="shared" si="54"/>
        <v>#VALUE!</v>
      </c>
      <c r="AG56" s="190" t="e">
        <f t="shared" si="55"/>
        <v>#VALUE!</v>
      </c>
      <c r="AH56" s="190" t="e">
        <f t="shared" si="56"/>
        <v>#VALUE!</v>
      </c>
      <c r="AI56" s="190" t="e">
        <f t="shared" si="57"/>
        <v>#VALUE!</v>
      </c>
      <c r="AJ56" s="190" t="e">
        <f t="shared" si="58"/>
        <v>#VALUE!</v>
      </c>
      <c r="AK56" s="190" t="e">
        <f t="shared" si="59"/>
        <v>#VALUE!</v>
      </c>
      <c r="AL56" s="190">
        <f t="shared" si="60"/>
        <v>0</v>
      </c>
    </row>
    <row r="57" spans="1:38" ht="23.25" customHeight="1" x14ac:dyDescent="0.15">
      <c r="A57" s="260">
        <f t="shared" si="61"/>
        <v>50</v>
      </c>
      <c r="B57" s="282" t="str">
        <f t="shared" si="3"/>
        <v>A팀</v>
      </c>
      <c r="C57" s="232"/>
      <c r="D57" s="233"/>
      <c r="E57" s="248" t="str">
        <f t="shared" si="62"/>
        <v/>
      </c>
      <c r="F57" s="248"/>
      <c r="G57" s="246" t="str">
        <f t="shared" si="4"/>
        <v/>
      </c>
      <c r="H57" s="281" t="str">
        <f t="shared" si="63"/>
        <v/>
      </c>
      <c r="I57" s="265" t="str">
        <f t="shared" si="64"/>
        <v/>
      </c>
      <c r="J57" s="247" t="str">
        <f t="shared" si="5"/>
        <v/>
      </c>
      <c r="K57" s="239"/>
      <c r="L57" s="240">
        <f t="shared" si="0"/>
        <v>0</v>
      </c>
      <c r="M57" s="241">
        <f t="shared" si="6"/>
        <v>0.03</v>
      </c>
      <c r="N57" s="242">
        <f t="shared" si="46"/>
        <v>0</v>
      </c>
      <c r="O57" s="242">
        <f t="shared" si="47"/>
        <v>0</v>
      </c>
      <c r="P57" s="243">
        <f t="shared" si="48"/>
        <v>0</v>
      </c>
      <c r="Q57" s="243">
        <f t="shared" si="49"/>
        <v>0</v>
      </c>
      <c r="S57" s="225">
        <f t="shared" si="1"/>
        <v>0</v>
      </c>
      <c r="T57" s="226">
        <f t="shared" si="2"/>
        <v>0</v>
      </c>
      <c r="V57" s="123"/>
      <c r="W57" s="123"/>
      <c r="X57" s="123"/>
      <c r="Y57" s="123"/>
      <c r="AA57" s="190" t="e">
        <f t="shared" si="50"/>
        <v>#VALUE!</v>
      </c>
      <c r="AB57" s="190" t="e">
        <f t="shared" si="51"/>
        <v>#VALUE!</v>
      </c>
      <c r="AC57" s="191" t="e">
        <f t="shared" ca="1" si="52"/>
        <v>#VALUE!</v>
      </c>
      <c r="AD57" s="192">
        <f t="shared" ca="1" si="14"/>
        <v>44387</v>
      </c>
      <c r="AE57" s="191" t="e">
        <f t="shared" ca="1" si="53"/>
        <v>#VALUE!</v>
      </c>
      <c r="AF57" s="190" t="e">
        <f t="shared" si="54"/>
        <v>#VALUE!</v>
      </c>
      <c r="AG57" s="190" t="e">
        <f t="shared" si="55"/>
        <v>#VALUE!</v>
      </c>
      <c r="AH57" s="190" t="e">
        <f t="shared" si="56"/>
        <v>#VALUE!</v>
      </c>
      <c r="AI57" s="190" t="e">
        <f t="shared" si="57"/>
        <v>#VALUE!</v>
      </c>
      <c r="AJ57" s="190" t="e">
        <f t="shared" si="58"/>
        <v>#VALUE!</v>
      </c>
      <c r="AK57" s="190" t="e">
        <f t="shared" si="59"/>
        <v>#VALUE!</v>
      </c>
      <c r="AL57" s="190">
        <f t="shared" si="60"/>
        <v>0</v>
      </c>
    </row>
    <row r="58" spans="1:38" ht="23.25" customHeight="1" x14ac:dyDescent="0.15">
      <c r="A58" s="260">
        <f t="shared" si="61"/>
        <v>51</v>
      </c>
      <c r="B58" s="282" t="str">
        <f t="shared" si="3"/>
        <v>A팀</v>
      </c>
      <c r="C58" s="232"/>
      <c r="D58" s="233"/>
      <c r="E58" s="248" t="str">
        <f t="shared" si="62"/>
        <v/>
      </c>
      <c r="F58" s="248"/>
      <c r="G58" s="246" t="str">
        <f t="shared" si="4"/>
        <v/>
      </c>
      <c r="H58" s="281" t="str">
        <f t="shared" si="63"/>
        <v/>
      </c>
      <c r="I58" s="265" t="str">
        <f t="shared" si="64"/>
        <v/>
      </c>
      <c r="J58" s="247" t="str">
        <f t="shared" si="5"/>
        <v/>
      </c>
      <c r="K58" s="239"/>
      <c r="L58" s="240">
        <f t="shared" si="0"/>
        <v>0</v>
      </c>
      <c r="M58" s="241">
        <f t="shared" si="6"/>
        <v>0.03</v>
      </c>
      <c r="N58" s="242">
        <f t="shared" si="46"/>
        <v>0</v>
      </c>
      <c r="O58" s="242">
        <f t="shared" si="47"/>
        <v>0</v>
      </c>
      <c r="P58" s="243">
        <f t="shared" si="48"/>
        <v>0</v>
      </c>
      <c r="Q58" s="243">
        <f t="shared" si="49"/>
        <v>0</v>
      </c>
      <c r="S58" s="225">
        <f t="shared" si="1"/>
        <v>0</v>
      </c>
      <c r="T58" s="226">
        <f t="shared" si="2"/>
        <v>0</v>
      </c>
      <c r="V58" s="123"/>
      <c r="W58" s="123"/>
      <c r="X58" s="123"/>
      <c r="Y58" s="123"/>
      <c r="AA58" s="190" t="e">
        <f t="shared" si="50"/>
        <v>#VALUE!</v>
      </c>
      <c r="AB58" s="190" t="e">
        <f t="shared" si="51"/>
        <v>#VALUE!</v>
      </c>
      <c r="AC58" s="191" t="e">
        <f t="shared" ca="1" si="52"/>
        <v>#VALUE!</v>
      </c>
      <c r="AD58" s="192">
        <f t="shared" ca="1" si="14"/>
        <v>44387</v>
      </c>
      <c r="AE58" s="191" t="e">
        <f t="shared" ca="1" si="53"/>
        <v>#VALUE!</v>
      </c>
      <c r="AF58" s="190" t="e">
        <f t="shared" si="54"/>
        <v>#VALUE!</v>
      </c>
      <c r="AG58" s="190" t="e">
        <f t="shared" si="55"/>
        <v>#VALUE!</v>
      </c>
      <c r="AH58" s="190" t="e">
        <f t="shared" si="56"/>
        <v>#VALUE!</v>
      </c>
      <c r="AI58" s="190" t="e">
        <f t="shared" si="57"/>
        <v>#VALUE!</v>
      </c>
      <c r="AJ58" s="190" t="e">
        <f t="shared" si="58"/>
        <v>#VALUE!</v>
      </c>
      <c r="AK58" s="190" t="e">
        <f t="shared" si="59"/>
        <v>#VALUE!</v>
      </c>
      <c r="AL58" s="190">
        <f t="shared" si="60"/>
        <v>0</v>
      </c>
    </row>
    <row r="59" spans="1:38" ht="23.25" customHeight="1" x14ac:dyDescent="0.15">
      <c r="A59" s="260">
        <f t="shared" si="61"/>
        <v>52</v>
      </c>
      <c r="B59" s="282" t="str">
        <f t="shared" si="3"/>
        <v>A팀</v>
      </c>
      <c r="C59" s="232"/>
      <c r="D59" s="233"/>
      <c r="E59" s="248" t="str">
        <f t="shared" si="62"/>
        <v/>
      </c>
      <c r="F59" s="248"/>
      <c r="G59" s="246" t="str">
        <f t="shared" si="4"/>
        <v/>
      </c>
      <c r="H59" s="281" t="str">
        <f t="shared" si="63"/>
        <v/>
      </c>
      <c r="I59" s="265" t="str">
        <f t="shared" si="64"/>
        <v/>
      </c>
      <c r="J59" s="247" t="str">
        <f t="shared" si="5"/>
        <v/>
      </c>
      <c r="K59" s="239"/>
      <c r="L59" s="240">
        <f t="shared" si="0"/>
        <v>0</v>
      </c>
      <c r="M59" s="241">
        <f t="shared" si="6"/>
        <v>0.03</v>
      </c>
      <c r="N59" s="242">
        <f t="shared" si="46"/>
        <v>0</v>
      </c>
      <c r="O59" s="242">
        <f t="shared" si="47"/>
        <v>0</v>
      </c>
      <c r="P59" s="243">
        <f t="shared" si="48"/>
        <v>0</v>
      </c>
      <c r="Q59" s="243">
        <f t="shared" si="49"/>
        <v>0</v>
      </c>
      <c r="S59" s="225">
        <f t="shared" si="1"/>
        <v>0</v>
      </c>
      <c r="T59" s="226">
        <f t="shared" si="2"/>
        <v>0</v>
      </c>
      <c r="V59" s="123"/>
      <c r="W59" s="123"/>
      <c r="X59" s="123"/>
      <c r="Y59" s="123"/>
      <c r="AA59" s="190" t="e">
        <f t="shared" si="50"/>
        <v>#VALUE!</v>
      </c>
      <c r="AB59" s="190" t="e">
        <f t="shared" si="51"/>
        <v>#VALUE!</v>
      </c>
      <c r="AC59" s="191" t="e">
        <f t="shared" ca="1" si="52"/>
        <v>#VALUE!</v>
      </c>
      <c r="AD59" s="192">
        <f t="shared" ca="1" si="14"/>
        <v>44387</v>
      </c>
      <c r="AE59" s="191" t="e">
        <f t="shared" ca="1" si="53"/>
        <v>#VALUE!</v>
      </c>
      <c r="AF59" s="190" t="e">
        <f t="shared" si="54"/>
        <v>#VALUE!</v>
      </c>
      <c r="AG59" s="190" t="e">
        <f t="shared" si="55"/>
        <v>#VALUE!</v>
      </c>
      <c r="AH59" s="190" t="e">
        <f t="shared" si="56"/>
        <v>#VALUE!</v>
      </c>
      <c r="AI59" s="190" t="e">
        <f t="shared" si="57"/>
        <v>#VALUE!</v>
      </c>
      <c r="AJ59" s="190" t="e">
        <f t="shared" si="58"/>
        <v>#VALUE!</v>
      </c>
      <c r="AK59" s="190" t="e">
        <f t="shared" si="59"/>
        <v>#VALUE!</v>
      </c>
      <c r="AL59" s="190">
        <f t="shared" si="60"/>
        <v>0</v>
      </c>
    </row>
    <row r="60" spans="1:38" ht="23.25" customHeight="1" x14ac:dyDescent="0.15">
      <c r="A60" s="260">
        <f t="shared" si="61"/>
        <v>53</v>
      </c>
      <c r="B60" s="282" t="str">
        <f t="shared" si="3"/>
        <v>A팀</v>
      </c>
      <c r="C60" s="232"/>
      <c r="D60" s="233"/>
      <c r="E60" s="248" t="str">
        <f t="shared" si="62"/>
        <v/>
      </c>
      <c r="F60" s="248"/>
      <c r="G60" s="246" t="str">
        <f t="shared" si="4"/>
        <v/>
      </c>
      <c r="H60" s="281" t="str">
        <f t="shared" si="63"/>
        <v/>
      </c>
      <c r="I60" s="265" t="str">
        <f t="shared" si="64"/>
        <v/>
      </c>
      <c r="J60" s="247" t="str">
        <f t="shared" si="5"/>
        <v/>
      </c>
      <c r="K60" s="239"/>
      <c r="L60" s="240">
        <f t="shared" si="0"/>
        <v>0</v>
      </c>
      <c r="M60" s="241">
        <f t="shared" si="6"/>
        <v>0.03</v>
      </c>
      <c r="N60" s="242">
        <f t="shared" si="46"/>
        <v>0</v>
      </c>
      <c r="O60" s="242">
        <f t="shared" si="47"/>
        <v>0</v>
      </c>
      <c r="P60" s="243">
        <f t="shared" si="48"/>
        <v>0</v>
      </c>
      <c r="Q60" s="243">
        <f t="shared" si="49"/>
        <v>0</v>
      </c>
      <c r="S60" s="225">
        <f t="shared" si="1"/>
        <v>0</v>
      </c>
      <c r="T60" s="226">
        <f t="shared" si="2"/>
        <v>0</v>
      </c>
      <c r="V60" s="123"/>
      <c r="W60" s="123"/>
      <c r="X60" s="123"/>
      <c r="Y60" s="123"/>
      <c r="AA60" s="190" t="e">
        <f t="shared" si="50"/>
        <v>#VALUE!</v>
      </c>
      <c r="AB60" s="190" t="e">
        <f t="shared" si="51"/>
        <v>#VALUE!</v>
      </c>
      <c r="AC60" s="191" t="e">
        <f t="shared" ca="1" si="52"/>
        <v>#VALUE!</v>
      </c>
      <c r="AD60" s="192">
        <f t="shared" ca="1" si="14"/>
        <v>44387</v>
      </c>
      <c r="AE60" s="191" t="e">
        <f t="shared" ca="1" si="53"/>
        <v>#VALUE!</v>
      </c>
      <c r="AF60" s="190" t="e">
        <f t="shared" si="54"/>
        <v>#VALUE!</v>
      </c>
      <c r="AG60" s="190" t="e">
        <f t="shared" si="55"/>
        <v>#VALUE!</v>
      </c>
      <c r="AH60" s="190" t="e">
        <f t="shared" si="56"/>
        <v>#VALUE!</v>
      </c>
      <c r="AI60" s="190" t="e">
        <f t="shared" si="57"/>
        <v>#VALUE!</v>
      </c>
      <c r="AJ60" s="190" t="e">
        <f t="shared" si="58"/>
        <v>#VALUE!</v>
      </c>
      <c r="AK60" s="190" t="e">
        <f t="shared" si="59"/>
        <v>#VALUE!</v>
      </c>
      <c r="AL60" s="190">
        <f t="shared" si="60"/>
        <v>0</v>
      </c>
    </row>
    <row r="61" spans="1:38" ht="23.25" customHeight="1" x14ac:dyDescent="0.15">
      <c r="A61" s="260">
        <f t="shared" si="61"/>
        <v>54</v>
      </c>
      <c r="B61" s="282" t="str">
        <f t="shared" si="3"/>
        <v>A팀</v>
      </c>
      <c r="C61" s="232"/>
      <c r="D61" s="233"/>
      <c r="E61" s="248" t="str">
        <f t="shared" si="62"/>
        <v/>
      </c>
      <c r="F61" s="248"/>
      <c r="G61" s="246" t="str">
        <f t="shared" si="4"/>
        <v/>
      </c>
      <c r="H61" s="281" t="str">
        <f t="shared" si="63"/>
        <v/>
      </c>
      <c r="I61" s="265" t="str">
        <f t="shared" si="64"/>
        <v/>
      </c>
      <c r="J61" s="247" t="str">
        <f t="shared" si="5"/>
        <v/>
      </c>
      <c r="K61" s="239"/>
      <c r="L61" s="240">
        <f t="shared" si="0"/>
        <v>0</v>
      </c>
      <c r="M61" s="241">
        <f t="shared" si="6"/>
        <v>0.03</v>
      </c>
      <c r="N61" s="242">
        <f t="shared" si="46"/>
        <v>0</v>
      </c>
      <c r="O61" s="242">
        <f t="shared" si="47"/>
        <v>0</v>
      </c>
      <c r="P61" s="243">
        <f t="shared" si="48"/>
        <v>0</v>
      </c>
      <c r="Q61" s="243">
        <f t="shared" si="49"/>
        <v>0</v>
      </c>
      <c r="S61" s="225">
        <f t="shared" si="1"/>
        <v>0</v>
      </c>
      <c r="T61" s="226">
        <f t="shared" si="2"/>
        <v>0</v>
      </c>
      <c r="V61" s="123"/>
      <c r="W61" s="123"/>
      <c r="X61" s="123"/>
      <c r="Y61" s="123"/>
      <c r="AA61" s="190" t="e">
        <f t="shared" si="50"/>
        <v>#VALUE!</v>
      </c>
      <c r="AB61" s="190" t="e">
        <f t="shared" si="51"/>
        <v>#VALUE!</v>
      </c>
      <c r="AC61" s="191" t="e">
        <f t="shared" ca="1" si="52"/>
        <v>#VALUE!</v>
      </c>
      <c r="AD61" s="192">
        <f t="shared" ca="1" si="14"/>
        <v>44387</v>
      </c>
      <c r="AE61" s="191" t="e">
        <f t="shared" ca="1" si="53"/>
        <v>#VALUE!</v>
      </c>
      <c r="AF61" s="190" t="e">
        <f t="shared" si="54"/>
        <v>#VALUE!</v>
      </c>
      <c r="AG61" s="190" t="e">
        <f t="shared" si="55"/>
        <v>#VALUE!</v>
      </c>
      <c r="AH61" s="190" t="e">
        <f t="shared" si="56"/>
        <v>#VALUE!</v>
      </c>
      <c r="AI61" s="190" t="e">
        <f t="shared" si="57"/>
        <v>#VALUE!</v>
      </c>
      <c r="AJ61" s="190" t="e">
        <f t="shared" si="58"/>
        <v>#VALUE!</v>
      </c>
      <c r="AK61" s="190" t="e">
        <f t="shared" si="59"/>
        <v>#VALUE!</v>
      </c>
      <c r="AL61" s="190">
        <f t="shared" si="60"/>
        <v>0</v>
      </c>
    </row>
    <row r="62" spans="1:38" ht="23.25" customHeight="1" x14ac:dyDescent="0.15">
      <c r="A62" s="260">
        <f t="shared" si="61"/>
        <v>55</v>
      </c>
      <c r="B62" s="282" t="str">
        <f t="shared" si="3"/>
        <v>A팀</v>
      </c>
      <c r="C62" s="232"/>
      <c r="D62" s="233"/>
      <c r="E62" s="248" t="str">
        <f t="shared" si="62"/>
        <v/>
      </c>
      <c r="F62" s="248"/>
      <c r="G62" s="246" t="str">
        <f t="shared" si="4"/>
        <v/>
      </c>
      <c r="H62" s="281" t="str">
        <f t="shared" si="63"/>
        <v/>
      </c>
      <c r="I62" s="265" t="str">
        <f t="shared" si="64"/>
        <v/>
      </c>
      <c r="J62" s="247" t="str">
        <f t="shared" si="5"/>
        <v/>
      </c>
      <c r="K62" s="239"/>
      <c r="L62" s="240">
        <f t="shared" si="0"/>
        <v>0</v>
      </c>
      <c r="M62" s="241">
        <f t="shared" si="6"/>
        <v>0.03</v>
      </c>
      <c r="N62" s="242">
        <f t="shared" si="46"/>
        <v>0</v>
      </c>
      <c r="O62" s="242">
        <f t="shared" si="47"/>
        <v>0</v>
      </c>
      <c r="P62" s="243">
        <f t="shared" si="48"/>
        <v>0</v>
      </c>
      <c r="Q62" s="243">
        <f t="shared" si="49"/>
        <v>0</v>
      </c>
      <c r="S62" s="225">
        <f t="shared" si="1"/>
        <v>0</v>
      </c>
      <c r="T62" s="226">
        <f t="shared" si="2"/>
        <v>0</v>
      </c>
      <c r="V62" s="123"/>
      <c r="W62" s="123"/>
      <c r="X62" s="123"/>
      <c r="Y62" s="123"/>
      <c r="AA62" s="190" t="e">
        <f t="shared" si="50"/>
        <v>#VALUE!</v>
      </c>
      <c r="AB62" s="190" t="e">
        <f t="shared" si="51"/>
        <v>#VALUE!</v>
      </c>
      <c r="AC62" s="191" t="e">
        <f t="shared" ca="1" si="52"/>
        <v>#VALUE!</v>
      </c>
      <c r="AD62" s="192">
        <f t="shared" ca="1" si="14"/>
        <v>44387</v>
      </c>
      <c r="AE62" s="191" t="e">
        <f t="shared" ca="1" si="53"/>
        <v>#VALUE!</v>
      </c>
      <c r="AF62" s="190" t="e">
        <f t="shared" si="54"/>
        <v>#VALUE!</v>
      </c>
      <c r="AG62" s="190" t="e">
        <f t="shared" si="55"/>
        <v>#VALUE!</v>
      </c>
      <c r="AH62" s="190" t="e">
        <f t="shared" si="56"/>
        <v>#VALUE!</v>
      </c>
      <c r="AI62" s="190" t="e">
        <f t="shared" si="57"/>
        <v>#VALUE!</v>
      </c>
      <c r="AJ62" s="190" t="e">
        <f t="shared" si="58"/>
        <v>#VALUE!</v>
      </c>
      <c r="AK62" s="190" t="e">
        <f t="shared" si="59"/>
        <v>#VALUE!</v>
      </c>
      <c r="AL62" s="190">
        <f t="shared" si="60"/>
        <v>0</v>
      </c>
    </row>
    <row r="63" spans="1:38" ht="23.25" customHeight="1" x14ac:dyDescent="0.15">
      <c r="A63" s="260">
        <f t="shared" si="61"/>
        <v>56</v>
      </c>
      <c r="B63" s="282" t="str">
        <f t="shared" si="3"/>
        <v>A팀</v>
      </c>
      <c r="C63" s="232"/>
      <c r="D63" s="233"/>
      <c r="E63" s="248" t="str">
        <f t="shared" si="62"/>
        <v/>
      </c>
      <c r="F63" s="248"/>
      <c r="G63" s="246" t="str">
        <f t="shared" si="4"/>
        <v/>
      </c>
      <c r="H63" s="281" t="str">
        <f t="shared" si="63"/>
        <v/>
      </c>
      <c r="I63" s="265" t="str">
        <f t="shared" si="64"/>
        <v/>
      </c>
      <c r="J63" s="247" t="str">
        <f t="shared" si="5"/>
        <v/>
      </c>
      <c r="K63" s="239"/>
      <c r="L63" s="240">
        <f t="shared" si="0"/>
        <v>0</v>
      </c>
      <c r="M63" s="241">
        <f t="shared" si="6"/>
        <v>0.03</v>
      </c>
      <c r="N63" s="242">
        <f t="shared" si="46"/>
        <v>0</v>
      </c>
      <c r="O63" s="242">
        <f t="shared" si="47"/>
        <v>0</v>
      </c>
      <c r="P63" s="243">
        <f t="shared" si="48"/>
        <v>0</v>
      </c>
      <c r="Q63" s="243">
        <f t="shared" si="49"/>
        <v>0</v>
      </c>
      <c r="S63" s="225">
        <f t="shared" si="1"/>
        <v>0</v>
      </c>
      <c r="T63" s="226">
        <f t="shared" si="2"/>
        <v>0</v>
      </c>
      <c r="V63" s="123"/>
      <c r="W63" s="123"/>
      <c r="X63" s="123"/>
      <c r="Y63" s="123"/>
      <c r="AA63" s="190" t="e">
        <f t="shared" si="50"/>
        <v>#VALUE!</v>
      </c>
      <c r="AB63" s="190" t="e">
        <f t="shared" si="51"/>
        <v>#VALUE!</v>
      </c>
      <c r="AC63" s="191" t="e">
        <f t="shared" ca="1" si="52"/>
        <v>#VALUE!</v>
      </c>
      <c r="AD63" s="192">
        <f t="shared" ca="1" si="14"/>
        <v>44387</v>
      </c>
      <c r="AE63" s="191" t="e">
        <f t="shared" ca="1" si="53"/>
        <v>#VALUE!</v>
      </c>
      <c r="AF63" s="190" t="e">
        <f t="shared" si="54"/>
        <v>#VALUE!</v>
      </c>
      <c r="AG63" s="190" t="e">
        <f t="shared" si="55"/>
        <v>#VALUE!</v>
      </c>
      <c r="AH63" s="190" t="e">
        <f t="shared" si="56"/>
        <v>#VALUE!</v>
      </c>
      <c r="AI63" s="190" t="e">
        <f t="shared" si="57"/>
        <v>#VALUE!</v>
      </c>
      <c r="AJ63" s="190" t="e">
        <f t="shared" si="58"/>
        <v>#VALUE!</v>
      </c>
      <c r="AK63" s="190" t="e">
        <f t="shared" si="59"/>
        <v>#VALUE!</v>
      </c>
      <c r="AL63" s="190">
        <f t="shared" si="60"/>
        <v>0</v>
      </c>
    </row>
    <row r="64" spans="1:38" ht="23.25" customHeight="1" x14ac:dyDescent="0.15">
      <c r="A64" s="260">
        <f t="shared" si="61"/>
        <v>57</v>
      </c>
      <c r="B64" s="282" t="str">
        <f t="shared" si="3"/>
        <v>A팀</v>
      </c>
      <c r="C64" s="232"/>
      <c r="D64" s="233"/>
      <c r="E64" s="248" t="str">
        <f t="shared" si="62"/>
        <v/>
      </c>
      <c r="F64" s="248"/>
      <c r="G64" s="246" t="str">
        <f t="shared" si="4"/>
        <v/>
      </c>
      <c r="H64" s="281" t="str">
        <f t="shared" si="63"/>
        <v/>
      </c>
      <c r="I64" s="265" t="str">
        <f t="shared" si="64"/>
        <v/>
      </c>
      <c r="J64" s="247" t="str">
        <f t="shared" si="5"/>
        <v/>
      </c>
      <c r="K64" s="239"/>
      <c r="L64" s="240">
        <f t="shared" si="0"/>
        <v>0</v>
      </c>
      <c r="M64" s="241">
        <f t="shared" si="6"/>
        <v>0.03</v>
      </c>
      <c r="N64" s="242">
        <f t="shared" si="46"/>
        <v>0</v>
      </c>
      <c r="O64" s="242">
        <f t="shared" si="47"/>
        <v>0</v>
      </c>
      <c r="P64" s="243">
        <f t="shared" si="48"/>
        <v>0</v>
      </c>
      <c r="Q64" s="243">
        <f t="shared" si="49"/>
        <v>0</v>
      </c>
      <c r="S64" s="225">
        <f t="shared" si="1"/>
        <v>0</v>
      </c>
      <c r="T64" s="226">
        <f t="shared" si="2"/>
        <v>0</v>
      </c>
      <c r="V64" s="123"/>
      <c r="W64" s="123"/>
      <c r="X64" s="123"/>
      <c r="Y64" s="123"/>
      <c r="AA64" s="190" t="e">
        <f t="shared" si="50"/>
        <v>#VALUE!</v>
      </c>
      <c r="AB64" s="190" t="e">
        <f t="shared" si="51"/>
        <v>#VALUE!</v>
      </c>
      <c r="AC64" s="191" t="e">
        <f t="shared" ca="1" si="52"/>
        <v>#VALUE!</v>
      </c>
      <c r="AD64" s="192">
        <f t="shared" ca="1" si="14"/>
        <v>44387</v>
      </c>
      <c r="AE64" s="191" t="e">
        <f t="shared" ca="1" si="53"/>
        <v>#VALUE!</v>
      </c>
      <c r="AF64" s="190" t="e">
        <f t="shared" si="54"/>
        <v>#VALUE!</v>
      </c>
      <c r="AG64" s="190" t="e">
        <f t="shared" si="55"/>
        <v>#VALUE!</v>
      </c>
      <c r="AH64" s="190" t="e">
        <f t="shared" si="56"/>
        <v>#VALUE!</v>
      </c>
      <c r="AI64" s="190" t="e">
        <f t="shared" si="57"/>
        <v>#VALUE!</v>
      </c>
      <c r="AJ64" s="190" t="e">
        <f t="shared" si="58"/>
        <v>#VALUE!</v>
      </c>
      <c r="AK64" s="190" t="e">
        <f t="shared" si="59"/>
        <v>#VALUE!</v>
      </c>
      <c r="AL64" s="190">
        <f t="shared" si="60"/>
        <v>0</v>
      </c>
    </row>
    <row r="65" spans="1:38" ht="23.25" customHeight="1" x14ac:dyDescent="0.15">
      <c r="A65" s="260">
        <f t="shared" si="61"/>
        <v>58</v>
      </c>
      <c r="B65" s="282" t="str">
        <f t="shared" si="3"/>
        <v>A팀</v>
      </c>
      <c r="C65" s="232"/>
      <c r="D65" s="233"/>
      <c r="E65" s="248" t="str">
        <f t="shared" si="62"/>
        <v/>
      </c>
      <c r="F65" s="248"/>
      <c r="G65" s="246" t="str">
        <f t="shared" si="4"/>
        <v/>
      </c>
      <c r="H65" s="281" t="str">
        <f t="shared" si="63"/>
        <v/>
      </c>
      <c r="I65" s="265" t="str">
        <f t="shared" si="64"/>
        <v/>
      </c>
      <c r="J65" s="247" t="str">
        <f t="shared" si="5"/>
        <v/>
      </c>
      <c r="K65" s="239"/>
      <c r="L65" s="240">
        <f t="shared" si="0"/>
        <v>0</v>
      </c>
      <c r="M65" s="241">
        <f t="shared" si="6"/>
        <v>0.03</v>
      </c>
      <c r="N65" s="242">
        <f t="shared" si="46"/>
        <v>0</v>
      </c>
      <c r="O65" s="242">
        <f t="shared" si="47"/>
        <v>0</v>
      </c>
      <c r="P65" s="243">
        <f t="shared" si="48"/>
        <v>0</v>
      </c>
      <c r="Q65" s="243">
        <f t="shared" si="49"/>
        <v>0</v>
      </c>
      <c r="S65" s="225">
        <f t="shared" si="1"/>
        <v>0</v>
      </c>
      <c r="T65" s="226">
        <f t="shared" si="2"/>
        <v>0</v>
      </c>
      <c r="V65" s="123"/>
      <c r="W65" s="123"/>
      <c r="X65" s="123"/>
      <c r="Y65" s="123"/>
      <c r="AA65" s="190" t="e">
        <f t="shared" si="50"/>
        <v>#VALUE!</v>
      </c>
      <c r="AB65" s="190" t="e">
        <f t="shared" si="51"/>
        <v>#VALUE!</v>
      </c>
      <c r="AC65" s="191" t="e">
        <f t="shared" ca="1" si="52"/>
        <v>#VALUE!</v>
      </c>
      <c r="AD65" s="192">
        <f t="shared" ca="1" si="14"/>
        <v>44387</v>
      </c>
      <c r="AE65" s="191" t="e">
        <f t="shared" ca="1" si="53"/>
        <v>#VALUE!</v>
      </c>
      <c r="AF65" s="190" t="e">
        <f t="shared" si="54"/>
        <v>#VALUE!</v>
      </c>
      <c r="AG65" s="190" t="e">
        <f t="shared" si="55"/>
        <v>#VALUE!</v>
      </c>
      <c r="AH65" s="190" t="e">
        <f t="shared" si="56"/>
        <v>#VALUE!</v>
      </c>
      <c r="AI65" s="190" t="e">
        <f t="shared" si="57"/>
        <v>#VALUE!</v>
      </c>
      <c r="AJ65" s="190" t="e">
        <f t="shared" si="58"/>
        <v>#VALUE!</v>
      </c>
      <c r="AK65" s="190" t="e">
        <f t="shared" si="59"/>
        <v>#VALUE!</v>
      </c>
      <c r="AL65" s="190">
        <f t="shared" si="60"/>
        <v>0</v>
      </c>
    </row>
    <row r="66" spans="1:38" ht="23.25" customHeight="1" x14ac:dyDescent="0.15">
      <c r="A66" s="260">
        <f t="shared" si="61"/>
        <v>59</v>
      </c>
      <c r="B66" s="282" t="str">
        <f t="shared" si="3"/>
        <v>A팀</v>
      </c>
      <c r="C66" s="232"/>
      <c r="D66" s="233"/>
      <c r="E66" s="248" t="str">
        <f t="shared" si="62"/>
        <v/>
      </c>
      <c r="F66" s="248"/>
      <c r="G66" s="246" t="str">
        <f t="shared" si="4"/>
        <v/>
      </c>
      <c r="H66" s="281" t="str">
        <f t="shared" si="63"/>
        <v/>
      </c>
      <c r="I66" s="265" t="str">
        <f t="shared" si="64"/>
        <v/>
      </c>
      <c r="J66" s="247" t="str">
        <f t="shared" si="5"/>
        <v/>
      </c>
      <c r="K66" s="239"/>
      <c r="L66" s="240">
        <f t="shared" si="0"/>
        <v>0</v>
      </c>
      <c r="M66" s="241">
        <f t="shared" si="6"/>
        <v>0.03</v>
      </c>
      <c r="N66" s="242">
        <f t="shared" si="46"/>
        <v>0</v>
      </c>
      <c r="O66" s="242">
        <f t="shared" si="47"/>
        <v>0</v>
      </c>
      <c r="P66" s="243">
        <f t="shared" si="48"/>
        <v>0</v>
      </c>
      <c r="Q66" s="243">
        <f t="shared" si="49"/>
        <v>0</v>
      </c>
      <c r="S66" s="225">
        <f t="shared" si="1"/>
        <v>0</v>
      </c>
      <c r="T66" s="226">
        <f t="shared" si="2"/>
        <v>0</v>
      </c>
      <c r="V66" s="123"/>
      <c r="W66" s="123"/>
      <c r="X66" s="123"/>
      <c r="Y66" s="123"/>
      <c r="AA66" s="190" t="e">
        <f t="shared" si="50"/>
        <v>#VALUE!</v>
      </c>
      <c r="AB66" s="190" t="e">
        <f t="shared" si="51"/>
        <v>#VALUE!</v>
      </c>
      <c r="AC66" s="191" t="e">
        <f t="shared" ca="1" si="52"/>
        <v>#VALUE!</v>
      </c>
      <c r="AD66" s="192">
        <f t="shared" ca="1" si="14"/>
        <v>44387</v>
      </c>
      <c r="AE66" s="191" t="e">
        <f t="shared" ca="1" si="53"/>
        <v>#VALUE!</v>
      </c>
      <c r="AF66" s="190" t="e">
        <f t="shared" si="54"/>
        <v>#VALUE!</v>
      </c>
      <c r="AG66" s="190" t="e">
        <f t="shared" si="55"/>
        <v>#VALUE!</v>
      </c>
      <c r="AH66" s="190" t="e">
        <f t="shared" si="56"/>
        <v>#VALUE!</v>
      </c>
      <c r="AI66" s="190" t="e">
        <f t="shared" si="57"/>
        <v>#VALUE!</v>
      </c>
      <c r="AJ66" s="190" t="e">
        <f t="shared" si="58"/>
        <v>#VALUE!</v>
      </c>
      <c r="AK66" s="190" t="e">
        <f t="shared" si="59"/>
        <v>#VALUE!</v>
      </c>
      <c r="AL66" s="190">
        <f t="shared" si="60"/>
        <v>0</v>
      </c>
    </row>
    <row r="67" spans="1:38" ht="23.25" customHeight="1" x14ac:dyDescent="0.15">
      <c r="A67" s="260">
        <f t="shared" si="61"/>
        <v>60</v>
      </c>
      <c r="B67" s="282" t="str">
        <f t="shared" si="3"/>
        <v>A팀</v>
      </c>
      <c r="C67" s="232"/>
      <c r="D67" s="233"/>
      <c r="E67" s="248" t="str">
        <f t="shared" si="62"/>
        <v/>
      </c>
      <c r="F67" s="248"/>
      <c r="G67" s="246" t="str">
        <f t="shared" si="4"/>
        <v/>
      </c>
      <c r="H67" s="281" t="str">
        <f t="shared" si="63"/>
        <v/>
      </c>
      <c r="I67" s="265" t="str">
        <f t="shared" si="64"/>
        <v/>
      </c>
      <c r="J67" s="247" t="str">
        <f t="shared" si="5"/>
        <v/>
      </c>
      <c r="K67" s="239"/>
      <c r="L67" s="240">
        <f t="shared" si="0"/>
        <v>0</v>
      </c>
      <c r="M67" s="241">
        <f t="shared" si="6"/>
        <v>0.03</v>
      </c>
      <c r="N67" s="242">
        <f t="shared" si="46"/>
        <v>0</v>
      </c>
      <c r="O67" s="242">
        <f t="shared" si="47"/>
        <v>0</v>
      </c>
      <c r="P67" s="243">
        <f t="shared" si="48"/>
        <v>0</v>
      </c>
      <c r="Q67" s="243">
        <f t="shared" si="49"/>
        <v>0</v>
      </c>
      <c r="S67" s="225">
        <f t="shared" si="1"/>
        <v>0</v>
      </c>
      <c r="T67" s="226">
        <f t="shared" si="2"/>
        <v>0</v>
      </c>
      <c r="V67" s="123"/>
      <c r="W67" s="123"/>
      <c r="X67" s="123"/>
      <c r="Y67" s="123"/>
      <c r="AA67" s="190" t="e">
        <f t="shared" si="50"/>
        <v>#VALUE!</v>
      </c>
      <c r="AB67" s="190" t="e">
        <f t="shared" si="51"/>
        <v>#VALUE!</v>
      </c>
      <c r="AC67" s="191" t="e">
        <f t="shared" ca="1" si="52"/>
        <v>#VALUE!</v>
      </c>
      <c r="AD67" s="192">
        <f t="shared" ca="1" si="14"/>
        <v>44387</v>
      </c>
      <c r="AE67" s="191" t="e">
        <f t="shared" ca="1" si="53"/>
        <v>#VALUE!</v>
      </c>
      <c r="AF67" s="190" t="e">
        <f t="shared" si="54"/>
        <v>#VALUE!</v>
      </c>
      <c r="AG67" s="190" t="e">
        <f t="shared" si="55"/>
        <v>#VALUE!</v>
      </c>
      <c r="AH67" s="190" t="e">
        <f t="shared" si="56"/>
        <v>#VALUE!</v>
      </c>
      <c r="AI67" s="190" t="e">
        <f t="shared" si="57"/>
        <v>#VALUE!</v>
      </c>
      <c r="AJ67" s="190" t="e">
        <f t="shared" si="58"/>
        <v>#VALUE!</v>
      </c>
      <c r="AK67" s="190" t="e">
        <f t="shared" si="59"/>
        <v>#VALUE!</v>
      </c>
      <c r="AL67" s="190">
        <f t="shared" si="60"/>
        <v>0</v>
      </c>
    </row>
    <row r="68" spans="1:38" ht="23.25" customHeight="1" x14ac:dyDescent="0.15">
      <c r="A68" s="260">
        <f t="shared" si="61"/>
        <v>61</v>
      </c>
      <c r="B68" s="282" t="str">
        <f t="shared" si="3"/>
        <v>A팀</v>
      </c>
      <c r="C68" s="232"/>
      <c r="D68" s="233"/>
      <c r="E68" s="232"/>
      <c r="F68" s="232"/>
      <c r="G68" s="246" t="str">
        <f t="shared" si="4"/>
        <v/>
      </c>
      <c r="H68" s="281"/>
      <c r="I68" s="265"/>
      <c r="J68" s="247" t="str">
        <f t="shared" si="5"/>
        <v>토</v>
      </c>
      <c r="K68" s="239"/>
      <c r="L68" s="240">
        <f t="shared" si="0"/>
        <v>0</v>
      </c>
      <c r="M68" s="241">
        <f>$M$7</f>
        <v>0.03</v>
      </c>
      <c r="N68" s="242">
        <f>IF(L68&gt;33330,TRUNC(L68*$M$7,-1),0)</f>
        <v>0</v>
      </c>
      <c r="O68" s="242">
        <f>TRUNC(N68*10%,-1)</f>
        <v>0</v>
      </c>
      <c r="P68" s="243">
        <f>SUM(N68:O68)</f>
        <v>0</v>
      </c>
      <c r="Q68" s="243">
        <f>L68-P68</f>
        <v>0</v>
      </c>
      <c r="S68" s="225">
        <f t="shared" si="1"/>
        <v>0</v>
      </c>
      <c r="T68" s="226">
        <f t="shared" si="2"/>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4"/>
        <v/>
      </c>
      <c r="H69" s="281" t="str">
        <f>IF(C69="","",$H$8)</f>
        <v/>
      </c>
      <c r="I69" s="265" t="str">
        <f>IF(C69="","",$I$8)</f>
        <v/>
      </c>
      <c r="J69" s="247" t="str">
        <f t="shared" si="5"/>
        <v/>
      </c>
      <c r="K69" s="239"/>
      <c r="L69" s="240">
        <f t="shared" si="0"/>
        <v>0</v>
      </c>
      <c r="M69" s="241">
        <f t="shared" si="6"/>
        <v>0.03</v>
      </c>
      <c r="N69" s="242">
        <f t="shared" ref="N69:N107" si="65">IF(L69&gt;33330,TRUNC(L69*$M$7,-1),0)</f>
        <v>0</v>
      </c>
      <c r="O69" s="242">
        <f t="shared" ref="O69:O107" si="66">TRUNC(N69*10%,-1)</f>
        <v>0</v>
      </c>
      <c r="P69" s="243">
        <f t="shared" ref="P69:P107" si="67">SUM(N69:O69)</f>
        <v>0</v>
      </c>
      <c r="Q69" s="243">
        <f t="shared" ref="Q69:Q107" si="68">L69-P69</f>
        <v>0</v>
      </c>
      <c r="S69" s="225">
        <f t="shared" si="1"/>
        <v>0</v>
      </c>
      <c r="T69" s="226">
        <f t="shared" si="2"/>
        <v>0</v>
      </c>
      <c r="V69" s="123"/>
      <c r="W69" s="123"/>
      <c r="X69" s="123"/>
      <c r="Y69" s="123"/>
      <c r="AA69" s="190" t="e">
        <f t="shared" ref="AA69:AA107" si="69">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107" si="70">IF(INT(RIGHT(D69,1))=AA69,"OK","주민오류")</f>
        <v>#VALUE!</v>
      </c>
      <c r="AC69" s="191" t="e">
        <f t="shared" ref="AC69:AC107" ca="1" si="71">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107" ca="1" si="72">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107" si="73">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107" si="74">CHOOSE(14-LEN(CLEAN(D69)),MID(D69,7,1),MID(D69,6,1),MID(D69,5,1),MID(D69,4,1))</f>
        <v>#VALUE!</v>
      </c>
      <c r="AH69" s="190" t="e">
        <f t="shared" ref="AH69:AH107" si="75">CHOOSE(AG69,"내국인","내국인","내국인","내국인","외국인","외국인","외국인","외국인")</f>
        <v>#VALUE!</v>
      </c>
      <c r="AI69" s="190" t="e">
        <f t="shared" ref="AI69:AI107" si="76">IF(AH69="외국인","고용허가체크","")</f>
        <v>#VALUE!</v>
      </c>
      <c r="AJ69" s="190" t="e">
        <f t="shared" ref="AJ69:AJ107" si="77">IF(LEN(CLEAN(D69))=12,MOD(MID(D69,7,1)*10+MID(D69,8,1),2),MOD(MID(D69,8,1)*10+MID(D69,9,1),2))</f>
        <v>#VALUE!</v>
      </c>
      <c r="AK69" s="190" t="e">
        <f t="shared" ref="AK69:AK107" si="78">IF(AJ69=0,"OK","")</f>
        <v>#VALUE!</v>
      </c>
      <c r="AL69" s="190">
        <f t="shared" ref="AL69:AL107" si="79">LEN(CLEAN(D69))</f>
        <v>0</v>
      </c>
    </row>
    <row r="70" spans="1:38" ht="23.25" customHeight="1" x14ac:dyDescent="0.15">
      <c r="A70" s="260">
        <f t="shared" ref="A70:A107" si="80">A69+1</f>
        <v>63</v>
      </c>
      <c r="B70" s="282" t="str">
        <f t="shared" si="3"/>
        <v>A팀</v>
      </c>
      <c r="C70" s="232"/>
      <c r="D70" s="233"/>
      <c r="E70" s="248" t="str">
        <f t="shared" ref="E70:E107" si="81">IF(C70="","",$E$8)</f>
        <v/>
      </c>
      <c r="F70" s="248"/>
      <c r="G70" s="246" t="str">
        <f t="shared" si="4"/>
        <v/>
      </c>
      <c r="H70" s="281" t="str">
        <f t="shared" ref="H70:H107" si="82">IF(C70="","",$H$8)</f>
        <v/>
      </c>
      <c r="I70" s="265" t="str">
        <f t="shared" ref="I70:I107" si="83">IF(C70="","",$I$8)</f>
        <v/>
      </c>
      <c r="J70" s="247" t="str">
        <f t="shared" si="5"/>
        <v/>
      </c>
      <c r="K70" s="239"/>
      <c r="L70" s="240">
        <f t="shared" si="0"/>
        <v>0</v>
      </c>
      <c r="M70" s="241">
        <f t="shared" si="6"/>
        <v>0.03</v>
      </c>
      <c r="N70" s="242">
        <f t="shared" si="65"/>
        <v>0</v>
      </c>
      <c r="O70" s="242">
        <f t="shared" si="66"/>
        <v>0</v>
      </c>
      <c r="P70" s="243">
        <f t="shared" si="67"/>
        <v>0</v>
      </c>
      <c r="Q70" s="243">
        <f t="shared" si="68"/>
        <v>0</v>
      </c>
      <c r="S70" s="225">
        <f t="shared" si="1"/>
        <v>0</v>
      </c>
      <c r="T70" s="226">
        <f t="shared" si="2"/>
        <v>0</v>
      </c>
      <c r="V70" s="123"/>
      <c r="W70" s="123"/>
      <c r="X70" s="123"/>
      <c r="Y70" s="123"/>
      <c r="AA70" s="190" t="e">
        <f t="shared" si="69"/>
        <v>#VALUE!</v>
      </c>
      <c r="AB70" s="190" t="e">
        <f t="shared" si="70"/>
        <v>#VALUE!</v>
      </c>
      <c r="AC70" s="191" t="e">
        <f t="shared" ca="1" si="71"/>
        <v>#VALUE!</v>
      </c>
      <c r="AD70" s="192">
        <f t="shared" ca="1" si="14"/>
        <v>44387</v>
      </c>
      <c r="AE70" s="191" t="e">
        <f t="shared" ca="1" si="72"/>
        <v>#VALUE!</v>
      </c>
      <c r="AF70" s="190" t="e">
        <f t="shared" si="73"/>
        <v>#VALUE!</v>
      </c>
      <c r="AG70" s="190" t="e">
        <f t="shared" si="74"/>
        <v>#VALUE!</v>
      </c>
      <c r="AH70" s="190" t="e">
        <f t="shared" si="75"/>
        <v>#VALUE!</v>
      </c>
      <c r="AI70" s="190" t="e">
        <f t="shared" si="76"/>
        <v>#VALUE!</v>
      </c>
      <c r="AJ70" s="190" t="e">
        <f t="shared" si="77"/>
        <v>#VALUE!</v>
      </c>
      <c r="AK70" s="190" t="e">
        <f t="shared" si="78"/>
        <v>#VALUE!</v>
      </c>
      <c r="AL70" s="190">
        <f t="shared" si="79"/>
        <v>0</v>
      </c>
    </row>
    <row r="71" spans="1:38" ht="23.25" customHeight="1" x14ac:dyDescent="0.15">
      <c r="A71" s="260">
        <f t="shared" si="80"/>
        <v>64</v>
      </c>
      <c r="B71" s="282" t="str">
        <f t="shared" si="3"/>
        <v>A팀</v>
      </c>
      <c r="C71" s="232"/>
      <c r="D71" s="233"/>
      <c r="E71" s="248" t="str">
        <f t="shared" si="81"/>
        <v/>
      </c>
      <c r="F71" s="248"/>
      <c r="G71" s="246" t="str">
        <f t="shared" si="4"/>
        <v/>
      </c>
      <c r="H71" s="281" t="str">
        <f t="shared" si="82"/>
        <v/>
      </c>
      <c r="I71" s="265" t="str">
        <f t="shared" si="83"/>
        <v/>
      </c>
      <c r="J71" s="247" t="str">
        <f t="shared" si="5"/>
        <v/>
      </c>
      <c r="K71" s="239"/>
      <c r="L71" s="240">
        <f t="shared" si="0"/>
        <v>0</v>
      </c>
      <c r="M71" s="241">
        <f t="shared" si="6"/>
        <v>0.03</v>
      </c>
      <c r="N71" s="242">
        <f t="shared" si="65"/>
        <v>0</v>
      </c>
      <c r="O71" s="242">
        <f t="shared" si="66"/>
        <v>0</v>
      </c>
      <c r="P71" s="243">
        <f t="shared" si="67"/>
        <v>0</v>
      </c>
      <c r="Q71" s="243">
        <f t="shared" si="68"/>
        <v>0</v>
      </c>
      <c r="S71" s="225">
        <f t="shared" si="1"/>
        <v>0</v>
      </c>
      <c r="T71" s="226">
        <f t="shared" si="2"/>
        <v>0</v>
      </c>
      <c r="V71" s="123"/>
      <c r="W71" s="123"/>
      <c r="X71" s="123"/>
      <c r="Y71" s="123"/>
      <c r="AA71" s="190" t="e">
        <f t="shared" si="69"/>
        <v>#VALUE!</v>
      </c>
      <c r="AB71" s="190" t="e">
        <f t="shared" si="70"/>
        <v>#VALUE!</v>
      </c>
      <c r="AC71" s="191" t="e">
        <f t="shared" ca="1" si="71"/>
        <v>#VALUE!</v>
      </c>
      <c r="AD71" s="192">
        <f t="shared" ca="1" si="14"/>
        <v>44387</v>
      </c>
      <c r="AE71" s="191" t="e">
        <f t="shared" ca="1" si="72"/>
        <v>#VALUE!</v>
      </c>
      <c r="AF71" s="190" t="e">
        <f t="shared" si="73"/>
        <v>#VALUE!</v>
      </c>
      <c r="AG71" s="190" t="e">
        <f t="shared" si="74"/>
        <v>#VALUE!</v>
      </c>
      <c r="AH71" s="190" t="e">
        <f t="shared" si="75"/>
        <v>#VALUE!</v>
      </c>
      <c r="AI71" s="190" t="e">
        <f t="shared" si="76"/>
        <v>#VALUE!</v>
      </c>
      <c r="AJ71" s="190" t="e">
        <f t="shared" si="77"/>
        <v>#VALUE!</v>
      </c>
      <c r="AK71" s="190" t="e">
        <f t="shared" si="78"/>
        <v>#VALUE!</v>
      </c>
      <c r="AL71" s="190">
        <f t="shared" si="79"/>
        <v>0</v>
      </c>
    </row>
    <row r="72" spans="1:38" ht="23.25" customHeight="1" x14ac:dyDescent="0.15">
      <c r="A72" s="260">
        <f t="shared" si="80"/>
        <v>65</v>
      </c>
      <c r="B72" s="282" t="str">
        <f t="shared" si="3"/>
        <v>A팀</v>
      </c>
      <c r="C72" s="232"/>
      <c r="D72" s="233"/>
      <c r="E72" s="248" t="str">
        <f t="shared" si="81"/>
        <v/>
      </c>
      <c r="F72" s="248"/>
      <c r="G72" s="246" t="str">
        <f t="shared" si="4"/>
        <v/>
      </c>
      <c r="H72" s="281" t="str">
        <f t="shared" si="82"/>
        <v/>
      </c>
      <c r="I72" s="265" t="str">
        <f t="shared" si="83"/>
        <v/>
      </c>
      <c r="J72" s="247" t="str">
        <f t="shared" si="5"/>
        <v/>
      </c>
      <c r="K72" s="239"/>
      <c r="L72" s="240">
        <f t="shared" ref="L72:L107" si="84">IF(OR($N$3=1,K72&lt;=33330),K72,TRUNC(K72/96.7%,-1))</f>
        <v>0</v>
      </c>
      <c r="M72" s="241">
        <f t="shared" si="6"/>
        <v>0.03</v>
      </c>
      <c r="N72" s="242">
        <f t="shared" si="65"/>
        <v>0</v>
      </c>
      <c r="O72" s="242">
        <f t="shared" si="66"/>
        <v>0</v>
      </c>
      <c r="P72" s="243">
        <f t="shared" si="67"/>
        <v>0</v>
      </c>
      <c r="Q72" s="243">
        <f t="shared" si="68"/>
        <v>0</v>
      </c>
      <c r="S72" s="225">
        <f t="shared" ref="S72:S107" si="85">IF($N$3=2,L72-(Q72-K72),0)</f>
        <v>0</v>
      </c>
      <c r="T72" s="226">
        <f t="shared" ref="T72:T107" si="86">IF($N$3=2,S72-L72,0)</f>
        <v>0</v>
      </c>
      <c r="V72" s="123"/>
      <c r="W72" s="123"/>
      <c r="X72" s="123"/>
      <c r="Y72" s="123"/>
      <c r="AA72" s="190" t="e">
        <f t="shared" si="69"/>
        <v>#VALUE!</v>
      </c>
      <c r="AB72" s="190" t="e">
        <f t="shared" si="70"/>
        <v>#VALUE!</v>
      </c>
      <c r="AC72" s="191" t="e">
        <f t="shared" ca="1" si="71"/>
        <v>#VALUE!</v>
      </c>
      <c r="AD72" s="192">
        <f t="shared" ca="1" si="14"/>
        <v>44387</v>
      </c>
      <c r="AE72" s="191" t="e">
        <f t="shared" ca="1" si="72"/>
        <v>#VALUE!</v>
      </c>
      <c r="AF72" s="190" t="e">
        <f t="shared" si="73"/>
        <v>#VALUE!</v>
      </c>
      <c r="AG72" s="190" t="e">
        <f t="shared" si="74"/>
        <v>#VALUE!</v>
      </c>
      <c r="AH72" s="190" t="e">
        <f t="shared" si="75"/>
        <v>#VALUE!</v>
      </c>
      <c r="AI72" s="190" t="e">
        <f t="shared" si="76"/>
        <v>#VALUE!</v>
      </c>
      <c r="AJ72" s="190" t="e">
        <f t="shared" si="77"/>
        <v>#VALUE!</v>
      </c>
      <c r="AK72" s="190" t="e">
        <f t="shared" si="78"/>
        <v>#VALUE!</v>
      </c>
      <c r="AL72" s="190">
        <f t="shared" si="79"/>
        <v>0</v>
      </c>
    </row>
    <row r="73" spans="1:38" ht="23.25" customHeight="1" x14ac:dyDescent="0.15">
      <c r="A73" s="260">
        <f t="shared" si="80"/>
        <v>66</v>
      </c>
      <c r="B73" s="282" t="str">
        <f t="shared" ref="B73:B107" si="87">$N$4</f>
        <v>A팀</v>
      </c>
      <c r="C73" s="232"/>
      <c r="D73" s="233"/>
      <c r="E73" s="248" t="str">
        <f t="shared" si="81"/>
        <v/>
      </c>
      <c r="F73" s="248"/>
      <c r="G73" s="246" t="str">
        <f t="shared" ref="G73:G107" si="88">IF(E73="","",VLOOKUP(E73,종목,2))</f>
        <v/>
      </c>
      <c r="H73" s="281" t="str">
        <f t="shared" si="82"/>
        <v/>
      </c>
      <c r="I73" s="265" t="str">
        <f t="shared" si="83"/>
        <v/>
      </c>
      <c r="J73" s="247" t="str">
        <f t="shared" ref="J73:J107" si="89">TEXT(I73,"aaa")</f>
        <v/>
      </c>
      <c r="K73" s="239"/>
      <c r="L73" s="240">
        <f t="shared" si="84"/>
        <v>0</v>
      </c>
      <c r="M73" s="241">
        <f t="shared" ref="M73:M107" si="90">$M$7</f>
        <v>0.03</v>
      </c>
      <c r="N73" s="242">
        <f t="shared" si="65"/>
        <v>0</v>
      </c>
      <c r="O73" s="242">
        <f t="shared" si="66"/>
        <v>0</v>
      </c>
      <c r="P73" s="243">
        <f t="shared" si="67"/>
        <v>0</v>
      </c>
      <c r="Q73" s="243">
        <f t="shared" si="68"/>
        <v>0</v>
      </c>
      <c r="S73" s="225">
        <f t="shared" si="85"/>
        <v>0</v>
      </c>
      <c r="T73" s="226">
        <f t="shared" si="86"/>
        <v>0</v>
      </c>
      <c r="V73" s="123"/>
      <c r="W73" s="123"/>
      <c r="X73" s="123"/>
      <c r="Y73" s="123"/>
      <c r="AA73" s="190" t="e">
        <f t="shared" si="69"/>
        <v>#VALUE!</v>
      </c>
      <c r="AB73" s="190" t="e">
        <f t="shared" si="70"/>
        <v>#VALUE!</v>
      </c>
      <c r="AC73" s="191" t="e">
        <f t="shared" ca="1" si="71"/>
        <v>#VALUE!</v>
      </c>
      <c r="AD73" s="192">
        <f t="shared" ref="AD73:AD107" ca="1" si="91">TODAY()</f>
        <v>44387</v>
      </c>
      <c r="AE73" s="191" t="e">
        <f t="shared" ca="1" si="72"/>
        <v>#VALUE!</v>
      </c>
      <c r="AF73" s="190" t="e">
        <f t="shared" si="73"/>
        <v>#VALUE!</v>
      </c>
      <c r="AG73" s="190" t="e">
        <f t="shared" si="74"/>
        <v>#VALUE!</v>
      </c>
      <c r="AH73" s="190" t="e">
        <f t="shared" si="75"/>
        <v>#VALUE!</v>
      </c>
      <c r="AI73" s="190" t="e">
        <f t="shared" si="76"/>
        <v>#VALUE!</v>
      </c>
      <c r="AJ73" s="190" t="e">
        <f t="shared" si="77"/>
        <v>#VALUE!</v>
      </c>
      <c r="AK73" s="190" t="e">
        <f t="shared" si="78"/>
        <v>#VALUE!</v>
      </c>
      <c r="AL73" s="190">
        <f t="shared" si="79"/>
        <v>0</v>
      </c>
    </row>
    <row r="74" spans="1:38" ht="23.25" customHeight="1" x14ac:dyDescent="0.15">
      <c r="A74" s="260">
        <f t="shared" si="80"/>
        <v>67</v>
      </c>
      <c r="B74" s="282" t="str">
        <f t="shared" si="87"/>
        <v>A팀</v>
      </c>
      <c r="C74" s="232"/>
      <c r="D74" s="233"/>
      <c r="E74" s="248" t="str">
        <f t="shared" si="81"/>
        <v/>
      </c>
      <c r="F74" s="248"/>
      <c r="G74" s="246" t="str">
        <f t="shared" si="88"/>
        <v/>
      </c>
      <c r="H74" s="281" t="str">
        <f t="shared" si="82"/>
        <v/>
      </c>
      <c r="I74" s="265" t="str">
        <f t="shared" si="83"/>
        <v/>
      </c>
      <c r="J74" s="247" t="str">
        <f t="shared" si="89"/>
        <v/>
      </c>
      <c r="K74" s="239"/>
      <c r="L74" s="240">
        <f t="shared" si="84"/>
        <v>0</v>
      </c>
      <c r="M74" s="241">
        <f t="shared" si="90"/>
        <v>0.03</v>
      </c>
      <c r="N74" s="242">
        <f t="shared" si="65"/>
        <v>0</v>
      </c>
      <c r="O74" s="242">
        <f t="shared" si="66"/>
        <v>0</v>
      </c>
      <c r="P74" s="243">
        <f t="shared" si="67"/>
        <v>0</v>
      </c>
      <c r="Q74" s="243">
        <f t="shared" si="68"/>
        <v>0</v>
      </c>
      <c r="S74" s="225">
        <f t="shared" si="85"/>
        <v>0</v>
      </c>
      <c r="T74" s="226">
        <f t="shared" si="86"/>
        <v>0</v>
      </c>
      <c r="V74" s="123"/>
      <c r="W74" s="123"/>
      <c r="X74" s="123"/>
      <c r="Y74" s="123"/>
      <c r="AA74" s="190" t="e">
        <f t="shared" si="69"/>
        <v>#VALUE!</v>
      </c>
      <c r="AB74" s="190" t="e">
        <f t="shared" si="70"/>
        <v>#VALUE!</v>
      </c>
      <c r="AC74" s="191" t="e">
        <f t="shared" ca="1" si="71"/>
        <v>#VALUE!</v>
      </c>
      <c r="AD74" s="192">
        <f t="shared" ca="1" si="91"/>
        <v>44387</v>
      </c>
      <c r="AE74" s="191" t="e">
        <f t="shared" ca="1" si="72"/>
        <v>#VALUE!</v>
      </c>
      <c r="AF74" s="190" t="e">
        <f t="shared" si="73"/>
        <v>#VALUE!</v>
      </c>
      <c r="AG74" s="190" t="e">
        <f t="shared" si="74"/>
        <v>#VALUE!</v>
      </c>
      <c r="AH74" s="190" t="e">
        <f t="shared" si="75"/>
        <v>#VALUE!</v>
      </c>
      <c r="AI74" s="190" t="e">
        <f t="shared" si="76"/>
        <v>#VALUE!</v>
      </c>
      <c r="AJ74" s="190" t="e">
        <f t="shared" si="77"/>
        <v>#VALUE!</v>
      </c>
      <c r="AK74" s="190" t="e">
        <f t="shared" si="78"/>
        <v>#VALUE!</v>
      </c>
      <c r="AL74" s="190">
        <f t="shared" si="79"/>
        <v>0</v>
      </c>
    </row>
    <row r="75" spans="1:38" ht="23.25" customHeight="1" x14ac:dyDescent="0.15">
      <c r="A75" s="260">
        <f t="shared" si="80"/>
        <v>68</v>
      </c>
      <c r="B75" s="282" t="str">
        <f t="shared" si="87"/>
        <v>A팀</v>
      </c>
      <c r="C75" s="232"/>
      <c r="D75" s="233"/>
      <c r="E75" s="248" t="str">
        <f t="shared" si="81"/>
        <v/>
      </c>
      <c r="F75" s="248"/>
      <c r="G75" s="246" t="str">
        <f t="shared" si="88"/>
        <v/>
      </c>
      <c r="H75" s="281" t="str">
        <f t="shared" si="82"/>
        <v/>
      </c>
      <c r="I75" s="265" t="str">
        <f t="shared" si="83"/>
        <v/>
      </c>
      <c r="J75" s="247" t="str">
        <f t="shared" si="89"/>
        <v/>
      </c>
      <c r="K75" s="239"/>
      <c r="L75" s="240">
        <f t="shared" si="84"/>
        <v>0</v>
      </c>
      <c r="M75" s="241">
        <f t="shared" si="90"/>
        <v>0.03</v>
      </c>
      <c r="N75" s="242">
        <f t="shared" si="65"/>
        <v>0</v>
      </c>
      <c r="O75" s="242">
        <f t="shared" si="66"/>
        <v>0</v>
      </c>
      <c r="P75" s="243">
        <f t="shared" si="67"/>
        <v>0</v>
      </c>
      <c r="Q75" s="243">
        <f t="shared" si="68"/>
        <v>0</v>
      </c>
      <c r="S75" s="225">
        <f t="shared" si="85"/>
        <v>0</v>
      </c>
      <c r="T75" s="226">
        <f t="shared" si="86"/>
        <v>0</v>
      </c>
      <c r="V75" s="123"/>
      <c r="W75" s="123"/>
      <c r="X75" s="123"/>
      <c r="Y75" s="123"/>
      <c r="AA75" s="190" t="e">
        <f t="shared" si="69"/>
        <v>#VALUE!</v>
      </c>
      <c r="AB75" s="190" t="e">
        <f t="shared" si="70"/>
        <v>#VALUE!</v>
      </c>
      <c r="AC75" s="191" t="e">
        <f t="shared" ca="1" si="71"/>
        <v>#VALUE!</v>
      </c>
      <c r="AD75" s="192">
        <f t="shared" ca="1" si="91"/>
        <v>44387</v>
      </c>
      <c r="AE75" s="191" t="e">
        <f t="shared" ca="1" si="72"/>
        <v>#VALUE!</v>
      </c>
      <c r="AF75" s="190" t="e">
        <f t="shared" si="73"/>
        <v>#VALUE!</v>
      </c>
      <c r="AG75" s="190" t="e">
        <f t="shared" si="74"/>
        <v>#VALUE!</v>
      </c>
      <c r="AH75" s="190" t="e">
        <f t="shared" si="75"/>
        <v>#VALUE!</v>
      </c>
      <c r="AI75" s="190" t="e">
        <f t="shared" si="76"/>
        <v>#VALUE!</v>
      </c>
      <c r="AJ75" s="190" t="e">
        <f t="shared" si="77"/>
        <v>#VALUE!</v>
      </c>
      <c r="AK75" s="190" t="e">
        <f t="shared" si="78"/>
        <v>#VALUE!</v>
      </c>
      <c r="AL75" s="190">
        <f t="shared" si="79"/>
        <v>0</v>
      </c>
    </row>
    <row r="76" spans="1:38" ht="23.25" customHeight="1" x14ac:dyDescent="0.15">
      <c r="A76" s="260">
        <f t="shared" si="80"/>
        <v>69</v>
      </c>
      <c r="B76" s="282" t="str">
        <f t="shared" si="87"/>
        <v>A팀</v>
      </c>
      <c r="C76" s="232"/>
      <c r="D76" s="233"/>
      <c r="E76" s="248" t="str">
        <f t="shared" si="81"/>
        <v/>
      </c>
      <c r="F76" s="248"/>
      <c r="G76" s="246" t="str">
        <f t="shared" si="88"/>
        <v/>
      </c>
      <c r="H76" s="281" t="str">
        <f t="shared" si="82"/>
        <v/>
      </c>
      <c r="I76" s="265" t="str">
        <f t="shared" si="83"/>
        <v/>
      </c>
      <c r="J76" s="247" t="str">
        <f t="shared" si="89"/>
        <v/>
      </c>
      <c r="K76" s="239"/>
      <c r="L76" s="240">
        <f t="shared" si="84"/>
        <v>0</v>
      </c>
      <c r="M76" s="241">
        <f t="shared" si="90"/>
        <v>0.03</v>
      </c>
      <c r="N76" s="242">
        <f t="shared" si="65"/>
        <v>0</v>
      </c>
      <c r="O76" s="242">
        <f t="shared" si="66"/>
        <v>0</v>
      </c>
      <c r="P76" s="243">
        <f t="shared" si="67"/>
        <v>0</v>
      </c>
      <c r="Q76" s="243">
        <f t="shared" si="68"/>
        <v>0</v>
      </c>
      <c r="S76" s="225">
        <f t="shared" si="85"/>
        <v>0</v>
      </c>
      <c r="T76" s="226">
        <f t="shared" si="86"/>
        <v>0</v>
      </c>
      <c r="V76" s="123"/>
      <c r="W76" s="123"/>
      <c r="X76" s="123"/>
      <c r="Y76" s="123"/>
      <c r="AA76" s="190" t="e">
        <f t="shared" si="69"/>
        <v>#VALUE!</v>
      </c>
      <c r="AB76" s="190" t="e">
        <f t="shared" si="70"/>
        <v>#VALUE!</v>
      </c>
      <c r="AC76" s="191" t="e">
        <f t="shared" ca="1" si="71"/>
        <v>#VALUE!</v>
      </c>
      <c r="AD76" s="192">
        <f t="shared" ca="1" si="91"/>
        <v>44387</v>
      </c>
      <c r="AE76" s="191" t="e">
        <f t="shared" ca="1" si="72"/>
        <v>#VALUE!</v>
      </c>
      <c r="AF76" s="190" t="e">
        <f t="shared" si="73"/>
        <v>#VALUE!</v>
      </c>
      <c r="AG76" s="190" t="e">
        <f t="shared" si="74"/>
        <v>#VALUE!</v>
      </c>
      <c r="AH76" s="190" t="e">
        <f t="shared" si="75"/>
        <v>#VALUE!</v>
      </c>
      <c r="AI76" s="190" t="e">
        <f t="shared" si="76"/>
        <v>#VALUE!</v>
      </c>
      <c r="AJ76" s="190" t="e">
        <f t="shared" si="77"/>
        <v>#VALUE!</v>
      </c>
      <c r="AK76" s="190" t="e">
        <f t="shared" si="78"/>
        <v>#VALUE!</v>
      </c>
      <c r="AL76" s="190">
        <f t="shared" si="79"/>
        <v>0</v>
      </c>
    </row>
    <row r="77" spans="1:38" ht="23.25" customHeight="1" x14ac:dyDescent="0.15">
      <c r="A77" s="260">
        <f t="shared" si="80"/>
        <v>70</v>
      </c>
      <c r="B77" s="282" t="str">
        <f t="shared" si="87"/>
        <v>A팀</v>
      </c>
      <c r="C77" s="232"/>
      <c r="D77" s="233"/>
      <c r="E77" s="248" t="str">
        <f t="shared" si="81"/>
        <v/>
      </c>
      <c r="F77" s="248"/>
      <c r="G77" s="246" t="str">
        <f t="shared" si="88"/>
        <v/>
      </c>
      <c r="H77" s="281" t="str">
        <f t="shared" si="82"/>
        <v/>
      </c>
      <c r="I77" s="265" t="str">
        <f t="shared" si="83"/>
        <v/>
      </c>
      <c r="J77" s="247" t="str">
        <f t="shared" si="89"/>
        <v/>
      </c>
      <c r="K77" s="239"/>
      <c r="L77" s="240">
        <f t="shared" si="84"/>
        <v>0</v>
      </c>
      <c r="M77" s="241">
        <f t="shared" si="90"/>
        <v>0.03</v>
      </c>
      <c r="N77" s="242">
        <f t="shared" si="65"/>
        <v>0</v>
      </c>
      <c r="O77" s="242">
        <f t="shared" si="66"/>
        <v>0</v>
      </c>
      <c r="P77" s="243">
        <f t="shared" si="67"/>
        <v>0</v>
      </c>
      <c r="Q77" s="243">
        <f t="shared" si="68"/>
        <v>0</v>
      </c>
      <c r="S77" s="225">
        <f t="shared" si="85"/>
        <v>0</v>
      </c>
      <c r="T77" s="226">
        <f t="shared" si="86"/>
        <v>0</v>
      </c>
      <c r="V77" s="123"/>
      <c r="W77" s="123"/>
      <c r="X77" s="123"/>
      <c r="Y77" s="123"/>
      <c r="AA77" s="190" t="e">
        <f t="shared" si="69"/>
        <v>#VALUE!</v>
      </c>
      <c r="AB77" s="190" t="e">
        <f t="shared" si="70"/>
        <v>#VALUE!</v>
      </c>
      <c r="AC77" s="191" t="e">
        <f t="shared" ca="1" si="71"/>
        <v>#VALUE!</v>
      </c>
      <c r="AD77" s="192">
        <f t="shared" ca="1" si="91"/>
        <v>44387</v>
      </c>
      <c r="AE77" s="191" t="e">
        <f t="shared" ca="1" si="72"/>
        <v>#VALUE!</v>
      </c>
      <c r="AF77" s="190" t="e">
        <f t="shared" si="73"/>
        <v>#VALUE!</v>
      </c>
      <c r="AG77" s="190" t="e">
        <f t="shared" si="74"/>
        <v>#VALUE!</v>
      </c>
      <c r="AH77" s="190" t="e">
        <f t="shared" si="75"/>
        <v>#VALUE!</v>
      </c>
      <c r="AI77" s="190" t="e">
        <f t="shared" si="76"/>
        <v>#VALUE!</v>
      </c>
      <c r="AJ77" s="190" t="e">
        <f t="shared" si="77"/>
        <v>#VALUE!</v>
      </c>
      <c r="AK77" s="190" t="e">
        <f t="shared" si="78"/>
        <v>#VALUE!</v>
      </c>
      <c r="AL77" s="190">
        <f t="shared" si="79"/>
        <v>0</v>
      </c>
    </row>
    <row r="78" spans="1:38" ht="23.25" customHeight="1" x14ac:dyDescent="0.15">
      <c r="A78" s="260">
        <f t="shared" si="80"/>
        <v>71</v>
      </c>
      <c r="B78" s="282" t="str">
        <f t="shared" si="87"/>
        <v>A팀</v>
      </c>
      <c r="C78" s="232"/>
      <c r="D78" s="233"/>
      <c r="E78" s="248" t="str">
        <f t="shared" si="81"/>
        <v/>
      </c>
      <c r="F78" s="248"/>
      <c r="G78" s="246" t="str">
        <f t="shared" si="88"/>
        <v/>
      </c>
      <c r="H78" s="281" t="str">
        <f t="shared" si="82"/>
        <v/>
      </c>
      <c r="I78" s="265" t="str">
        <f t="shared" si="83"/>
        <v/>
      </c>
      <c r="J78" s="247" t="str">
        <f t="shared" si="89"/>
        <v/>
      </c>
      <c r="K78" s="239"/>
      <c r="L78" s="240">
        <f t="shared" si="84"/>
        <v>0</v>
      </c>
      <c r="M78" s="241">
        <f t="shared" si="90"/>
        <v>0.03</v>
      </c>
      <c r="N78" s="242">
        <f t="shared" si="65"/>
        <v>0</v>
      </c>
      <c r="O78" s="242">
        <f t="shared" si="66"/>
        <v>0</v>
      </c>
      <c r="P78" s="243">
        <f t="shared" si="67"/>
        <v>0</v>
      </c>
      <c r="Q78" s="243">
        <f t="shared" si="68"/>
        <v>0</v>
      </c>
      <c r="S78" s="225">
        <f t="shared" si="85"/>
        <v>0</v>
      </c>
      <c r="T78" s="226">
        <f t="shared" si="86"/>
        <v>0</v>
      </c>
      <c r="V78" s="123"/>
      <c r="W78" s="123"/>
      <c r="X78" s="123"/>
      <c r="Y78" s="123"/>
      <c r="AA78" s="190" t="e">
        <f t="shared" si="69"/>
        <v>#VALUE!</v>
      </c>
      <c r="AB78" s="190" t="e">
        <f t="shared" si="70"/>
        <v>#VALUE!</v>
      </c>
      <c r="AC78" s="191" t="e">
        <f t="shared" ca="1" si="71"/>
        <v>#VALUE!</v>
      </c>
      <c r="AD78" s="192">
        <f t="shared" ca="1" si="91"/>
        <v>44387</v>
      </c>
      <c r="AE78" s="191" t="e">
        <f t="shared" ca="1" si="72"/>
        <v>#VALUE!</v>
      </c>
      <c r="AF78" s="190" t="e">
        <f t="shared" si="73"/>
        <v>#VALUE!</v>
      </c>
      <c r="AG78" s="190" t="e">
        <f t="shared" si="74"/>
        <v>#VALUE!</v>
      </c>
      <c r="AH78" s="190" t="e">
        <f t="shared" si="75"/>
        <v>#VALUE!</v>
      </c>
      <c r="AI78" s="190" t="e">
        <f t="shared" si="76"/>
        <v>#VALUE!</v>
      </c>
      <c r="AJ78" s="190" t="e">
        <f t="shared" si="77"/>
        <v>#VALUE!</v>
      </c>
      <c r="AK78" s="190" t="e">
        <f t="shared" si="78"/>
        <v>#VALUE!</v>
      </c>
      <c r="AL78" s="190">
        <f t="shared" si="79"/>
        <v>0</v>
      </c>
    </row>
    <row r="79" spans="1:38" ht="23.25" customHeight="1" x14ac:dyDescent="0.15">
      <c r="A79" s="260">
        <f t="shared" si="80"/>
        <v>72</v>
      </c>
      <c r="B79" s="282" t="str">
        <f t="shared" si="87"/>
        <v>A팀</v>
      </c>
      <c r="C79" s="232"/>
      <c r="D79" s="233"/>
      <c r="E79" s="248" t="str">
        <f t="shared" si="81"/>
        <v/>
      </c>
      <c r="F79" s="248"/>
      <c r="G79" s="246" t="str">
        <f t="shared" si="88"/>
        <v/>
      </c>
      <c r="H79" s="281" t="str">
        <f t="shared" si="82"/>
        <v/>
      </c>
      <c r="I79" s="265" t="str">
        <f t="shared" si="83"/>
        <v/>
      </c>
      <c r="J79" s="247" t="str">
        <f t="shared" si="89"/>
        <v/>
      </c>
      <c r="K79" s="239"/>
      <c r="L79" s="240">
        <f t="shared" si="84"/>
        <v>0</v>
      </c>
      <c r="M79" s="241">
        <f t="shared" si="90"/>
        <v>0.03</v>
      </c>
      <c r="N79" s="242">
        <f t="shared" si="65"/>
        <v>0</v>
      </c>
      <c r="O79" s="242">
        <f t="shared" si="66"/>
        <v>0</v>
      </c>
      <c r="P79" s="243">
        <f t="shared" si="67"/>
        <v>0</v>
      </c>
      <c r="Q79" s="243">
        <f t="shared" si="68"/>
        <v>0</v>
      </c>
      <c r="S79" s="225">
        <f t="shared" si="85"/>
        <v>0</v>
      </c>
      <c r="T79" s="226">
        <f t="shared" si="86"/>
        <v>0</v>
      </c>
      <c r="V79" s="123"/>
      <c r="W79" s="123"/>
      <c r="X79" s="123"/>
      <c r="Y79" s="123"/>
      <c r="AA79" s="190" t="e">
        <f t="shared" si="69"/>
        <v>#VALUE!</v>
      </c>
      <c r="AB79" s="190" t="e">
        <f t="shared" si="70"/>
        <v>#VALUE!</v>
      </c>
      <c r="AC79" s="191" t="e">
        <f t="shared" ca="1" si="71"/>
        <v>#VALUE!</v>
      </c>
      <c r="AD79" s="192">
        <f t="shared" ca="1" si="91"/>
        <v>44387</v>
      </c>
      <c r="AE79" s="191" t="e">
        <f t="shared" ca="1" si="72"/>
        <v>#VALUE!</v>
      </c>
      <c r="AF79" s="190" t="e">
        <f t="shared" si="73"/>
        <v>#VALUE!</v>
      </c>
      <c r="AG79" s="190" t="e">
        <f t="shared" si="74"/>
        <v>#VALUE!</v>
      </c>
      <c r="AH79" s="190" t="e">
        <f t="shared" si="75"/>
        <v>#VALUE!</v>
      </c>
      <c r="AI79" s="190" t="e">
        <f t="shared" si="76"/>
        <v>#VALUE!</v>
      </c>
      <c r="AJ79" s="190" t="e">
        <f t="shared" si="77"/>
        <v>#VALUE!</v>
      </c>
      <c r="AK79" s="190" t="e">
        <f t="shared" si="78"/>
        <v>#VALUE!</v>
      </c>
      <c r="AL79" s="190">
        <f t="shared" si="79"/>
        <v>0</v>
      </c>
    </row>
    <row r="80" spans="1:38" ht="23.25" customHeight="1" x14ac:dyDescent="0.15">
      <c r="A80" s="260">
        <f t="shared" si="80"/>
        <v>73</v>
      </c>
      <c r="B80" s="282" t="str">
        <f t="shared" si="87"/>
        <v>A팀</v>
      </c>
      <c r="C80" s="232"/>
      <c r="D80" s="233"/>
      <c r="E80" s="248" t="str">
        <f t="shared" si="81"/>
        <v/>
      </c>
      <c r="F80" s="248"/>
      <c r="G80" s="246" t="str">
        <f t="shared" si="88"/>
        <v/>
      </c>
      <c r="H80" s="281" t="str">
        <f t="shared" si="82"/>
        <v/>
      </c>
      <c r="I80" s="265" t="str">
        <f t="shared" si="83"/>
        <v/>
      </c>
      <c r="J80" s="247" t="str">
        <f t="shared" si="89"/>
        <v/>
      </c>
      <c r="K80" s="239"/>
      <c r="L80" s="240">
        <f t="shared" si="84"/>
        <v>0</v>
      </c>
      <c r="M80" s="241">
        <f t="shared" si="90"/>
        <v>0.03</v>
      </c>
      <c r="N80" s="242">
        <f t="shared" si="65"/>
        <v>0</v>
      </c>
      <c r="O80" s="242">
        <f t="shared" si="66"/>
        <v>0</v>
      </c>
      <c r="P80" s="243">
        <f t="shared" si="67"/>
        <v>0</v>
      </c>
      <c r="Q80" s="243">
        <f t="shared" si="68"/>
        <v>0</v>
      </c>
      <c r="S80" s="225">
        <f t="shared" si="85"/>
        <v>0</v>
      </c>
      <c r="T80" s="226">
        <f t="shared" si="86"/>
        <v>0</v>
      </c>
      <c r="V80" s="123"/>
      <c r="W80" s="123"/>
      <c r="X80" s="123"/>
      <c r="Y80" s="123"/>
      <c r="AA80" s="190" t="e">
        <f t="shared" si="69"/>
        <v>#VALUE!</v>
      </c>
      <c r="AB80" s="190" t="e">
        <f t="shared" si="70"/>
        <v>#VALUE!</v>
      </c>
      <c r="AC80" s="191" t="e">
        <f t="shared" ca="1" si="71"/>
        <v>#VALUE!</v>
      </c>
      <c r="AD80" s="192">
        <f t="shared" ca="1" si="91"/>
        <v>44387</v>
      </c>
      <c r="AE80" s="191" t="e">
        <f t="shared" ca="1" si="72"/>
        <v>#VALUE!</v>
      </c>
      <c r="AF80" s="190" t="e">
        <f t="shared" si="73"/>
        <v>#VALUE!</v>
      </c>
      <c r="AG80" s="190" t="e">
        <f t="shared" si="74"/>
        <v>#VALUE!</v>
      </c>
      <c r="AH80" s="190" t="e">
        <f t="shared" si="75"/>
        <v>#VALUE!</v>
      </c>
      <c r="AI80" s="190" t="e">
        <f t="shared" si="76"/>
        <v>#VALUE!</v>
      </c>
      <c r="AJ80" s="190" t="e">
        <f t="shared" si="77"/>
        <v>#VALUE!</v>
      </c>
      <c r="AK80" s="190" t="e">
        <f t="shared" si="78"/>
        <v>#VALUE!</v>
      </c>
      <c r="AL80" s="190">
        <f t="shared" si="79"/>
        <v>0</v>
      </c>
    </row>
    <row r="81" spans="1:38" ht="23.25" customHeight="1" x14ac:dyDescent="0.15">
      <c r="A81" s="260">
        <f t="shared" si="80"/>
        <v>74</v>
      </c>
      <c r="B81" s="282" t="str">
        <f t="shared" si="87"/>
        <v>A팀</v>
      </c>
      <c r="C81" s="232"/>
      <c r="D81" s="233"/>
      <c r="E81" s="248" t="str">
        <f t="shared" si="81"/>
        <v/>
      </c>
      <c r="F81" s="248"/>
      <c r="G81" s="246" t="str">
        <f t="shared" si="88"/>
        <v/>
      </c>
      <c r="H81" s="281" t="str">
        <f t="shared" si="82"/>
        <v/>
      </c>
      <c r="I81" s="265" t="str">
        <f t="shared" si="83"/>
        <v/>
      </c>
      <c r="J81" s="247" t="str">
        <f t="shared" si="89"/>
        <v/>
      </c>
      <c r="K81" s="239"/>
      <c r="L81" s="240">
        <f t="shared" si="84"/>
        <v>0</v>
      </c>
      <c r="M81" s="241">
        <f t="shared" si="90"/>
        <v>0.03</v>
      </c>
      <c r="N81" s="242">
        <f t="shared" si="65"/>
        <v>0</v>
      </c>
      <c r="O81" s="242">
        <f t="shared" si="66"/>
        <v>0</v>
      </c>
      <c r="P81" s="243">
        <f t="shared" si="67"/>
        <v>0</v>
      </c>
      <c r="Q81" s="243">
        <f t="shared" si="68"/>
        <v>0</v>
      </c>
      <c r="S81" s="225">
        <f t="shared" si="85"/>
        <v>0</v>
      </c>
      <c r="T81" s="226">
        <f t="shared" si="86"/>
        <v>0</v>
      </c>
      <c r="V81" s="123"/>
      <c r="W81" s="123"/>
      <c r="X81" s="123"/>
      <c r="Y81" s="123"/>
      <c r="AA81" s="190" t="e">
        <f t="shared" si="69"/>
        <v>#VALUE!</v>
      </c>
      <c r="AB81" s="190" t="e">
        <f t="shared" si="70"/>
        <v>#VALUE!</v>
      </c>
      <c r="AC81" s="191" t="e">
        <f t="shared" ca="1" si="71"/>
        <v>#VALUE!</v>
      </c>
      <c r="AD81" s="192">
        <f t="shared" ca="1" si="91"/>
        <v>44387</v>
      </c>
      <c r="AE81" s="191" t="e">
        <f t="shared" ca="1" si="72"/>
        <v>#VALUE!</v>
      </c>
      <c r="AF81" s="190" t="e">
        <f t="shared" si="73"/>
        <v>#VALUE!</v>
      </c>
      <c r="AG81" s="190" t="e">
        <f t="shared" si="74"/>
        <v>#VALUE!</v>
      </c>
      <c r="AH81" s="190" t="e">
        <f t="shared" si="75"/>
        <v>#VALUE!</v>
      </c>
      <c r="AI81" s="190" t="e">
        <f t="shared" si="76"/>
        <v>#VALUE!</v>
      </c>
      <c r="AJ81" s="190" t="e">
        <f t="shared" si="77"/>
        <v>#VALUE!</v>
      </c>
      <c r="AK81" s="190" t="e">
        <f t="shared" si="78"/>
        <v>#VALUE!</v>
      </c>
      <c r="AL81" s="190">
        <f t="shared" si="79"/>
        <v>0</v>
      </c>
    </row>
    <row r="82" spans="1:38" ht="23.25" customHeight="1" x14ac:dyDescent="0.15">
      <c r="A82" s="260">
        <f t="shared" si="80"/>
        <v>75</v>
      </c>
      <c r="B82" s="282" t="str">
        <f t="shared" si="87"/>
        <v>A팀</v>
      </c>
      <c r="C82" s="232"/>
      <c r="D82" s="233"/>
      <c r="E82" s="248" t="str">
        <f t="shared" si="81"/>
        <v/>
      </c>
      <c r="F82" s="248"/>
      <c r="G82" s="246" t="str">
        <f t="shared" si="88"/>
        <v/>
      </c>
      <c r="H82" s="281" t="str">
        <f t="shared" si="82"/>
        <v/>
      </c>
      <c r="I82" s="265" t="str">
        <f t="shared" si="83"/>
        <v/>
      </c>
      <c r="J82" s="247" t="str">
        <f t="shared" si="89"/>
        <v/>
      </c>
      <c r="K82" s="239"/>
      <c r="L82" s="240">
        <f t="shared" si="84"/>
        <v>0</v>
      </c>
      <c r="M82" s="241">
        <f t="shared" si="90"/>
        <v>0.03</v>
      </c>
      <c r="N82" s="242">
        <f t="shared" si="65"/>
        <v>0</v>
      </c>
      <c r="O82" s="242">
        <f t="shared" si="66"/>
        <v>0</v>
      </c>
      <c r="P82" s="243">
        <f t="shared" si="67"/>
        <v>0</v>
      </c>
      <c r="Q82" s="243">
        <f t="shared" si="68"/>
        <v>0</v>
      </c>
      <c r="S82" s="225">
        <f t="shared" si="85"/>
        <v>0</v>
      </c>
      <c r="T82" s="226">
        <f t="shared" si="86"/>
        <v>0</v>
      </c>
      <c r="V82" s="123"/>
      <c r="W82" s="123"/>
      <c r="X82" s="123"/>
      <c r="Y82" s="123"/>
      <c r="AA82" s="190" t="e">
        <f t="shared" si="69"/>
        <v>#VALUE!</v>
      </c>
      <c r="AB82" s="190" t="e">
        <f t="shared" si="70"/>
        <v>#VALUE!</v>
      </c>
      <c r="AC82" s="191" t="e">
        <f t="shared" ca="1" si="71"/>
        <v>#VALUE!</v>
      </c>
      <c r="AD82" s="192">
        <f t="shared" ca="1" si="91"/>
        <v>44387</v>
      </c>
      <c r="AE82" s="191" t="e">
        <f t="shared" ca="1" si="72"/>
        <v>#VALUE!</v>
      </c>
      <c r="AF82" s="190" t="e">
        <f t="shared" si="73"/>
        <v>#VALUE!</v>
      </c>
      <c r="AG82" s="190" t="e">
        <f t="shared" si="74"/>
        <v>#VALUE!</v>
      </c>
      <c r="AH82" s="190" t="e">
        <f t="shared" si="75"/>
        <v>#VALUE!</v>
      </c>
      <c r="AI82" s="190" t="e">
        <f t="shared" si="76"/>
        <v>#VALUE!</v>
      </c>
      <c r="AJ82" s="190" t="e">
        <f t="shared" si="77"/>
        <v>#VALUE!</v>
      </c>
      <c r="AK82" s="190" t="e">
        <f t="shared" si="78"/>
        <v>#VALUE!</v>
      </c>
      <c r="AL82" s="190">
        <f t="shared" si="79"/>
        <v>0</v>
      </c>
    </row>
    <row r="83" spans="1:38" ht="23.25" customHeight="1" x14ac:dyDescent="0.15">
      <c r="A83" s="260">
        <f t="shared" si="80"/>
        <v>76</v>
      </c>
      <c r="B83" s="282" t="str">
        <f t="shared" si="87"/>
        <v>A팀</v>
      </c>
      <c r="C83" s="232"/>
      <c r="D83" s="233"/>
      <c r="E83" s="248" t="str">
        <f t="shared" si="81"/>
        <v/>
      </c>
      <c r="F83" s="248"/>
      <c r="G83" s="246" t="str">
        <f t="shared" si="88"/>
        <v/>
      </c>
      <c r="H83" s="281" t="str">
        <f t="shared" si="82"/>
        <v/>
      </c>
      <c r="I83" s="265" t="str">
        <f t="shared" si="83"/>
        <v/>
      </c>
      <c r="J83" s="247" t="str">
        <f t="shared" si="89"/>
        <v/>
      </c>
      <c r="K83" s="239"/>
      <c r="L83" s="240">
        <f t="shared" si="84"/>
        <v>0</v>
      </c>
      <c r="M83" s="241">
        <f t="shared" si="90"/>
        <v>0.03</v>
      </c>
      <c r="N83" s="242">
        <f t="shared" si="65"/>
        <v>0</v>
      </c>
      <c r="O83" s="242">
        <f t="shared" si="66"/>
        <v>0</v>
      </c>
      <c r="P83" s="243">
        <f t="shared" si="67"/>
        <v>0</v>
      </c>
      <c r="Q83" s="243">
        <f t="shared" si="68"/>
        <v>0</v>
      </c>
      <c r="S83" s="225">
        <f t="shared" si="85"/>
        <v>0</v>
      </c>
      <c r="T83" s="226">
        <f t="shared" si="86"/>
        <v>0</v>
      </c>
      <c r="V83" s="123"/>
      <c r="W83" s="123"/>
      <c r="X83" s="123"/>
      <c r="Y83" s="123"/>
      <c r="AA83" s="190" t="e">
        <f t="shared" si="69"/>
        <v>#VALUE!</v>
      </c>
      <c r="AB83" s="190" t="e">
        <f t="shared" si="70"/>
        <v>#VALUE!</v>
      </c>
      <c r="AC83" s="191" t="e">
        <f t="shared" ca="1" si="71"/>
        <v>#VALUE!</v>
      </c>
      <c r="AD83" s="192">
        <f t="shared" ca="1" si="91"/>
        <v>44387</v>
      </c>
      <c r="AE83" s="191" t="e">
        <f t="shared" ca="1" si="72"/>
        <v>#VALUE!</v>
      </c>
      <c r="AF83" s="190" t="e">
        <f t="shared" si="73"/>
        <v>#VALUE!</v>
      </c>
      <c r="AG83" s="190" t="e">
        <f t="shared" si="74"/>
        <v>#VALUE!</v>
      </c>
      <c r="AH83" s="190" t="e">
        <f t="shared" si="75"/>
        <v>#VALUE!</v>
      </c>
      <c r="AI83" s="190" t="e">
        <f t="shared" si="76"/>
        <v>#VALUE!</v>
      </c>
      <c r="AJ83" s="190" t="e">
        <f t="shared" si="77"/>
        <v>#VALUE!</v>
      </c>
      <c r="AK83" s="190" t="e">
        <f t="shared" si="78"/>
        <v>#VALUE!</v>
      </c>
      <c r="AL83" s="190">
        <f t="shared" si="79"/>
        <v>0</v>
      </c>
    </row>
    <row r="84" spans="1:38" ht="23.25" customHeight="1" x14ac:dyDescent="0.15">
      <c r="A84" s="260">
        <f t="shared" si="80"/>
        <v>77</v>
      </c>
      <c r="B84" s="282" t="str">
        <f t="shared" si="87"/>
        <v>A팀</v>
      </c>
      <c r="C84" s="232"/>
      <c r="D84" s="233"/>
      <c r="E84" s="248" t="str">
        <f t="shared" si="81"/>
        <v/>
      </c>
      <c r="F84" s="248"/>
      <c r="G84" s="246" t="str">
        <f t="shared" si="88"/>
        <v/>
      </c>
      <c r="H84" s="281" t="str">
        <f t="shared" si="82"/>
        <v/>
      </c>
      <c r="I84" s="265" t="str">
        <f t="shared" si="83"/>
        <v/>
      </c>
      <c r="J84" s="247" t="str">
        <f t="shared" si="89"/>
        <v/>
      </c>
      <c r="K84" s="239"/>
      <c r="L84" s="240">
        <f t="shared" si="84"/>
        <v>0</v>
      </c>
      <c r="M84" s="241">
        <f t="shared" si="90"/>
        <v>0.03</v>
      </c>
      <c r="N84" s="242">
        <f t="shared" si="65"/>
        <v>0</v>
      </c>
      <c r="O84" s="242">
        <f t="shared" si="66"/>
        <v>0</v>
      </c>
      <c r="P84" s="243">
        <f t="shared" si="67"/>
        <v>0</v>
      </c>
      <c r="Q84" s="243">
        <f t="shared" si="68"/>
        <v>0</v>
      </c>
      <c r="S84" s="225">
        <f t="shared" si="85"/>
        <v>0</v>
      </c>
      <c r="T84" s="226">
        <f t="shared" si="86"/>
        <v>0</v>
      </c>
      <c r="V84" s="123"/>
      <c r="W84" s="123"/>
      <c r="X84" s="123"/>
      <c r="Y84" s="123"/>
      <c r="AA84" s="190" t="e">
        <f t="shared" si="69"/>
        <v>#VALUE!</v>
      </c>
      <c r="AB84" s="190" t="e">
        <f t="shared" si="70"/>
        <v>#VALUE!</v>
      </c>
      <c r="AC84" s="191" t="e">
        <f t="shared" ca="1" si="71"/>
        <v>#VALUE!</v>
      </c>
      <c r="AD84" s="192">
        <f t="shared" ca="1" si="91"/>
        <v>44387</v>
      </c>
      <c r="AE84" s="191" t="e">
        <f t="shared" ca="1" si="72"/>
        <v>#VALUE!</v>
      </c>
      <c r="AF84" s="190" t="e">
        <f t="shared" si="73"/>
        <v>#VALUE!</v>
      </c>
      <c r="AG84" s="190" t="e">
        <f t="shared" si="74"/>
        <v>#VALUE!</v>
      </c>
      <c r="AH84" s="190" t="e">
        <f t="shared" si="75"/>
        <v>#VALUE!</v>
      </c>
      <c r="AI84" s="190" t="e">
        <f t="shared" si="76"/>
        <v>#VALUE!</v>
      </c>
      <c r="AJ84" s="190" t="e">
        <f t="shared" si="77"/>
        <v>#VALUE!</v>
      </c>
      <c r="AK84" s="190" t="e">
        <f t="shared" si="78"/>
        <v>#VALUE!</v>
      </c>
      <c r="AL84" s="190">
        <f t="shared" si="79"/>
        <v>0</v>
      </c>
    </row>
    <row r="85" spans="1:38" ht="23.25" customHeight="1" x14ac:dyDescent="0.15">
      <c r="A85" s="260">
        <f t="shared" si="80"/>
        <v>78</v>
      </c>
      <c r="B85" s="282" t="str">
        <f t="shared" si="87"/>
        <v>A팀</v>
      </c>
      <c r="C85" s="232"/>
      <c r="D85" s="233"/>
      <c r="E85" s="248" t="str">
        <f t="shared" si="81"/>
        <v/>
      </c>
      <c r="F85" s="248"/>
      <c r="G85" s="246" t="str">
        <f t="shared" si="88"/>
        <v/>
      </c>
      <c r="H85" s="281" t="str">
        <f t="shared" si="82"/>
        <v/>
      </c>
      <c r="I85" s="265" t="str">
        <f t="shared" si="83"/>
        <v/>
      </c>
      <c r="J85" s="247" t="str">
        <f t="shared" si="89"/>
        <v/>
      </c>
      <c r="K85" s="239"/>
      <c r="L85" s="240">
        <f t="shared" si="84"/>
        <v>0</v>
      </c>
      <c r="M85" s="241">
        <f t="shared" si="90"/>
        <v>0.03</v>
      </c>
      <c r="N85" s="242">
        <f t="shared" si="65"/>
        <v>0</v>
      </c>
      <c r="O85" s="242">
        <f t="shared" si="66"/>
        <v>0</v>
      </c>
      <c r="P85" s="243">
        <f t="shared" si="67"/>
        <v>0</v>
      </c>
      <c r="Q85" s="243">
        <f t="shared" si="68"/>
        <v>0</v>
      </c>
      <c r="S85" s="225">
        <f t="shared" si="85"/>
        <v>0</v>
      </c>
      <c r="T85" s="226">
        <f t="shared" si="86"/>
        <v>0</v>
      </c>
      <c r="V85" s="123"/>
      <c r="W85" s="123"/>
      <c r="X85" s="123"/>
      <c r="Y85" s="123"/>
      <c r="AA85" s="190" t="e">
        <f t="shared" si="69"/>
        <v>#VALUE!</v>
      </c>
      <c r="AB85" s="190" t="e">
        <f t="shared" si="70"/>
        <v>#VALUE!</v>
      </c>
      <c r="AC85" s="191" t="e">
        <f t="shared" ca="1" si="71"/>
        <v>#VALUE!</v>
      </c>
      <c r="AD85" s="192">
        <f t="shared" ca="1" si="91"/>
        <v>44387</v>
      </c>
      <c r="AE85" s="191" t="e">
        <f t="shared" ca="1" si="72"/>
        <v>#VALUE!</v>
      </c>
      <c r="AF85" s="190" t="e">
        <f t="shared" si="73"/>
        <v>#VALUE!</v>
      </c>
      <c r="AG85" s="190" t="e">
        <f t="shared" si="74"/>
        <v>#VALUE!</v>
      </c>
      <c r="AH85" s="190" t="e">
        <f t="shared" si="75"/>
        <v>#VALUE!</v>
      </c>
      <c r="AI85" s="190" t="e">
        <f t="shared" si="76"/>
        <v>#VALUE!</v>
      </c>
      <c r="AJ85" s="190" t="e">
        <f t="shared" si="77"/>
        <v>#VALUE!</v>
      </c>
      <c r="AK85" s="190" t="e">
        <f t="shared" si="78"/>
        <v>#VALUE!</v>
      </c>
      <c r="AL85" s="190">
        <f t="shared" si="79"/>
        <v>0</v>
      </c>
    </row>
    <row r="86" spans="1:38" ht="23.25" customHeight="1" x14ac:dyDescent="0.15">
      <c r="A86" s="260">
        <f t="shared" si="80"/>
        <v>79</v>
      </c>
      <c r="B86" s="282" t="str">
        <f t="shared" si="87"/>
        <v>A팀</v>
      </c>
      <c r="C86" s="232"/>
      <c r="D86" s="233"/>
      <c r="E86" s="248" t="str">
        <f t="shared" si="81"/>
        <v/>
      </c>
      <c r="F86" s="248"/>
      <c r="G86" s="246" t="str">
        <f t="shared" si="88"/>
        <v/>
      </c>
      <c r="H86" s="281" t="str">
        <f t="shared" si="82"/>
        <v/>
      </c>
      <c r="I86" s="265" t="str">
        <f t="shared" si="83"/>
        <v/>
      </c>
      <c r="J86" s="247" t="str">
        <f t="shared" si="89"/>
        <v/>
      </c>
      <c r="K86" s="239"/>
      <c r="L86" s="240">
        <f t="shared" si="84"/>
        <v>0</v>
      </c>
      <c r="M86" s="241">
        <f t="shared" si="90"/>
        <v>0.03</v>
      </c>
      <c r="N86" s="242">
        <f t="shared" si="65"/>
        <v>0</v>
      </c>
      <c r="O86" s="242">
        <f t="shared" si="66"/>
        <v>0</v>
      </c>
      <c r="P86" s="243">
        <f t="shared" si="67"/>
        <v>0</v>
      </c>
      <c r="Q86" s="243">
        <f t="shared" si="68"/>
        <v>0</v>
      </c>
      <c r="S86" s="225">
        <f t="shared" si="85"/>
        <v>0</v>
      </c>
      <c r="T86" s="226">
        <f t="shared" si="86"/>
        <v>0</v>
      </c>
      <c r="V86" s="123"/>
      <c r="W86" s="123"/>
      <c r="X86" s="123"/>
      <c r="Y86" s="123"/>
      <c r="AA86" s="190" t="e">
        <f t="shared" si="69"/>
        <v>#VALUE!</v>
      </c>
      <c r="AB86" s="190" t="e">
        <f t="shared" si="70"/>
        <v>#VALUE!</v>
      </c>
      <c r="AC86" s="191" t="e">
        <f t="shared" ca="1" si="71"/>
        <v>#VALUE!</v>
      </c>
      <c r="AD86" s="192">
        <f t="shared" ca="1" si="91"/>
        <v>44387</v>
      </c>
      <c r="AE86" s="191" t="e">
        <f t="shared" ca="1" si="72"/>
        <v>#VALUE!</v>
      </c>
      <c r="AF86" s="190" t="e">
        <f t="shared" si="73"/>
        <v>#VALUE!</v>
      </c>
      <c r="AG86" s="190" t="e">
        <f t="shared" si="74"/>
        <v>#VALUE!</v>
      </c>
      <c r="AH86" s="190" t="e">
        <f t="shared" si="75"/>
        <v>#VALUE!</v>
      </c>
      <c r="AI86" s="190" t="e">
        <f t="shared" si="76"/>
        <v>#VALUE!</v>
      </c>
      <c r="AJ86" s="190" t="e">
        <f t="shared" si="77"/>
        <v>#VALUE!</v>
      </c>
      <c r="AK86" s="190" t="e">
        <f t="shared" si="78"/>
        <v>#VALUE!</v>
      </c>
      <c r="AL86" s="190">
        <f t="shared" si="79"/>
        <v>0</v>
      </c>
    </row>
    <row r="87" spans="1:38" ht="23.25" customHeight="1" x14ac:dyDescent="0.15">
      <c r="A87" s="260">
        <f t="shared" si="80"/>
        <v>80</v>
      </c>
      <c r="B87" s="282" t="str">
        <f t="shared" si="87"/>
        <v>A팀</v>
      </c>
      <c r="C87" s="232"/>
      <c r="D87" s="233"/>
      <c r="E87" s="248" t="str">
        <f t="shared" si="81"/>
        <v/>
      </c>
      <c r="F87" s="248"/>
      <c r="G87" s="246" t="str">
        <f t="shared" si="88"/>
        <v/>
      </c>
      <c r="H87" s="281" t="str">
        <f t="shared" si="82"/>
        <v/>
      </c>
      <c r="I87" s="265" t="str">
        <f t="shared" si="83"/>
        <v/>
      </c>
      <c r="J87" s="247" t="str">
        <f t="shared" si="89"/>
        <v/>
      </c>
      <c r="K87" s="239"/>
      <c r="L87" s="240">
        <f t="shared" si="84"/>
        <v>0</v>
      </c>
      <c r="M87" s="241">
        <f t="shared" si="90"/>
        <v>0.03</v>
      </c>
      <c r="N87" s="242">
        <f t="shared" si="65"/>
        <v>0</v>
      </c>
      <c r="O87" s="242">
        <f t="shared" si="66"/>
        <v>0</v>
      </c>
      <c r="P87" s="243">
        <f t="shared" si="67"/>
        <v>0</v>
      </c>
      <c r="Q87" s="243">
        <f t="shared" si="68"/>
        <v>0</v>
      </c>
      <c r="S87" s="225">
        <f t="shared" si="85"/>
        <v>0</v>
      </c>
      <c r="T87" s="226">
        <f t="shared" si="86"/>
        <v>0</v>
      </c>
      <c r="V87" s="123"/>
      <c r="W87" s="123"/>
      <c r="X87" s="123"/>
      <c r="Y87" s="123"/>
      <c r="AA87" s="190" t="e">
        <f t="shared" si="69"/>
        <v>#VALUE!</v>
      </c>
      <c r="AB87" s="190" t="e">
        <f t="shared" si="70"/>
        <v>#VALUE!</v>
      </c>
      <c r="AC87" s="191" t="e">
        <f t="shared" ca="1" si="71"/>
        <v>#VALUE!</v>
      </c>
      <c r="AD87" s="192">
        <f t="shared" ca="1" si="91"/>
        <v>44387</v>
      </c>
      <c r="AE87" s="191" t="e">
        <f t="shared" ca="1" si="72"/>
        <v>#VALUE!</v>
      </c>
      <c r="AF87" s="190" t="e">
        <f t="shared" si="73"/>
        <v>#VALUE!</v>
      </c>
      <c r="AG87" s="190" t="e">
        <f t="shared" si="74"/>
        <v>#VALUE!</v>
      </c>
      <c r="AH87" s="190" t="e">
        <f t="shared" si="75"/>
        <v>#VALUE!</v>
      </c>
      <c r="AI87" s="190" t="e">
        <f t="shared" si="76"/>
        <v>#VALUE!</v>
      </c>
      <c r="AJ87" s="190" t="e">
        <f t="shared" si="77"/>
        <v>#VALUE!</v>
      </c>
      <c r="AK87" s="190" t="e">
        <f t="shared" si="78"/>
        <v>#VALUE!</v>
      </c>
      <c r="AL87" s="190">
        <f t="shared" si="79"/>
        <v>0</v>
      </c>
    </row>
    <row r="88" spans="1:38" ht="23.25" customHeight="1" x14ac:dyDescent="0.15">
      <c r="A88" s="260">
        <f t="shared" si="80"/>
        <v>81</v>
      </c>
      <c r="B88" s="282" t="str">
        <f t="shared" si="87"/>
        <v>A팀</v>
      </c>
      <c r="C88" s="232"/>
      <c r="D88" s="233"/>
      <c r="E88" s="248" t="str">
        <f t="shared" si="81"/>
        <v/>
      </c>
      <c r="F88" s="248"/>
      <c r="G88" s="246" t="str">
        <f t="shared" si="88"/>
        <v/>
      </c>
      <c r="H88" s="281" t="str">
        <f t="shared" si="82"/>
        <v/>
      </c>
      <c r="I88" s="265" t="str">
        <f t="shared" si="83"/>
        <v/>
      </c>
      <c r="J88" s="247" t="str">
        <f t="shared" si="89"/>
        <v/>
      </c>
      <c r="K88" s="239"/>
      <c r="L88" s="240">
        <f t="shared" si="84"/>
        <v>0</v>
      </c>
      <c r="M88" s="241">
        <f t="shared" si="90"/>
        <v>0.03</v>
      </c>
      <c r="N88" s="242">
        <f t="shared" si="65"/>
        <v>0</v>
      </c>
      <c r="O88" s="242">
        <f t="shared" si="66"/>
        <v>0</v>
      </c>
      <c r="P88" s="243">
        <f t="shared" si="67"/>
        <v>0</v>
      </c>
      <c r="Q88" s="243">
        <f t="shared" si="68"/>
        <v>0</v>
      </c>
      <c r="S88" s="225">
        <f t="shared" si="85"/>
        <v>0</v>
      </c>
      <c r="T88" s="226">
        <f t="shared" si="86"/>
        <v>0</v>
      </c>
      <c r="V88" s="123"/>
      <c r="W88" s="123"/>
      <c r="X88" s="123"/>
      <c r="Y88" s="123"/>
      <c r="AA88" s="190" t="e">
        <f t="shared" si="69"/>
        <v>#VALUE!</v>
      </c>
      <c r="AB88" s="190" t="e">
        <f t="shared" si="70"/>
        <v>#VALUE!</v>
      </c>
      <c r="AC88" s="191" t="e">
        <f t="shared" ca="1" si="71"/>
        <v>#VALUE!</v>
      </c>
      <c r="AD88" s="192">
        <f t="shared" ca="1" si="91"/>
        <v>44387</v>
      </c>
      <c r="AE88" s="191" t="e">
        <f t="shared" ca="1" si="72"/>
        <v>#VALUE!</v>
      </c>
      <c r="AF88" s="190" t="e">
        <f t="shared" si="73"/>
        <v>#VALUE!</v>
      </c>
      <c r="AG88" s="190" t="e">
        <f t="shared" si="74"/>
        <v>#VALUE!</v>
      </c>
      <c r="AH88" s="190" t="e">
        <f t="shared" si="75"/>
        <v>#VALUE!</v>
      </c>
      <c r="AI88" s="190" t="e">
        <f t="shared" si="76"/>
        <v>#VALUE!</v>
      </c>
      <c r="AJ88" s="190" t="e">
        <f t="shared" si="77"/>
        <v>#VALUE!</v>
      </c>
      <c r="AK88" s="190" t="e">
        <f t="shared" si="78"/>
        <v>#VALUE!</v>
      </c>
      <c r="AL88" s="190">
        <f t="shared" si="79"/>
        <v>0</v>
      </c>
    </row>
    <row r="89" spans="1:38" ht="23.25" customHeight="1" x14ac:dyDescent="0.15">
      <c r="A89" s="260">
        <f t="shared" si="80"/>
        <v>82</v>
      </c>
      <c r="B89" s="282" t="str">
        <f t="shared" si="87"/>
        <v>A팀</v>
      </c>
      <c r="C89" s="232"/>
      <c r="D89" s="233"/>
      <c r="E89" s="248" t="str">
        <f t="shared" si="81"/>
        <v/>
      </c>
      <c r="F89" s="248"/>
      <c r="G89" s="246" t="str">
        <f t="shared" si="88"/>
        <v/>
      </c>
      <c r="H89" s="281" t="str">
        <f t="shared" si="82"/>
        <v/>
      </c>
      <c r="I89" s="265" t="str">
        <f t="shared" si="83"/>
        <v/>
      </c>
      <c r="J89" s="247" t="str">
        <f t="shared" si="89"/>
        <v/>
      </c>
      <c r="K89" s="239"/>
      <c r="L89" s="240">
        <f t="shared" si="84"/>
        <v>0</v>
      </c>
      <c r="M89" s="241">
        <f t="shared" si="90"/>
        <v>0.03</v>
      </c>
      <c r="N89" s="242">
        <f t="shared" si="65"/>
        <v>0</v>
      </c>
      <c r="O89" s="242">
        <f t="shared" si="66"/>
        <v>0</v>
      </c>
      <c r="P89" s="243">
        <f t="shared" si="67"/>
        <v>0</v>
      </c>
      <c r="Q89" s="243">
        <f t="shared" si="68"/>
        <v>0</v>
      </c>
      <c r="S89" s="225">
        <f t="shared" si="85"/>
        <v>0</v>
      </c>
      <c r="T89" s="226">
        <f t="shared" si="86"/>
        <v>0</v>
      </c>
      <c r="V89" s="123"/>
      <c r="W89" s="123"/>
      <c r="X89" s="123"/>
      <c r="Y89" s="123"/>
      <c r="AA89" s="190" t="e">
        <f t="shared" si="69"/>
        <v>#VALUE!</v>
      </c>
      <c r="AB89" s="190" t="e">
        <f t="shared" si="70"/>
        <v>#VALUE!</v>
      </c>
      <c r="AC89" s="191" t="e">
        <f t="shared" ca="1" si="71"/>
        <v>#VALUE!</v>
      </c>
      <c r="AD89" s="192">
        <f t="shared" ca="1" si="91"/>
        <v>44387</v>
      </c>
      <c r="AE89" s="191" t="e">
        <f t="shared" ca="1" si="72"/>
        <v>#VALUE!</v>
      </c>
      <c r="AF89" s="190" t="e">
        <f t="shared" si="73"/>
        <v>#VALUE!</v>
      </c>
      <c r="AG89" s="190" t="e">
        <f t="shared" si="74"/>
        <v>#VALUE!</v>
      </c>
      <c r="AH89" s="190" t="e">
        <f t="shared" si="75"/>
        <v>#VALUE!</v>
      </c>
      <c r="AI89" s="190" t="e">
        <f t="shared" si="76"/>
        <v>#VALUE!</v>
      </c>
      <c r="AJ89" s="190" t="e">
        <f t="shared" si="77"/>
        <v>#VALUE!</v>
      </c>
      <c r="AK89" s="190" t="e">
        <f t="shared" si="78"/>
        <v>#VALUE!</v>
      </c>
      <c r="AL89" s="190">
        <f t="shared" si="79"/>
        <v>0</v>
      </c>
    </row>
    <row r="90" spans="1:38" ht="23.25" customHeight="1" x14ac:dyDescent="0.15">
      <c r="A90" s="260">
        <f t="shared" si="80"/>
        <v>83</v>
      </c>
      <c r="B90" s="282" t="str">
        <f t="shared" si="87"/>
        <v>A팀</v>
      </c>
      <c r="C90" s="232"/>
      <c r="D90" s="233"/>
      <c r="E90" s="248" t="str">
        <f t="shared" si="81"/>
        <v/>
      </c>
      <c r="F90" s="248"/>
      <c r="G90" s="246" t="str">
        <f t="shared" si="88"/>
        <v/>
      </c>
      <c r="H90" s="281" t="str">
        <f t="shared" si="82"/>
        <v/>
      </c>
      <c r="I90" s="265" t="str">
        <f t="shared" si="83"/>
        <v/>
      </c>
      <c r="J90" s="247" t="str">
        <f t="shared" si="89"/>
        <v/>
      </c>
      <c r="K90" s="239"/>
      <c r="L90" s="240">
        <f t="shared" si="84"/>
        <v>0</v>
      </c>
      <c r="M90" s="241">
        <f t="shared" si="90"/>
        <v>0.03</v>
      </c>
      <c r="N90" s="242">
        <f t="shared" si="65"/>
        <v>0</v>
      </c>
      <c r="O90" s="242">
        <f t="shared" si="66"/>
        <v>0</v>
      </c>
      <c r="P90" s="243">
        <f t="shared" si="67"/>
        <v>0</v>
      </c>
      <c r="Q90" s="243">
        <f t="shared" si="68"/>
        <v>0</v>
      </c>
      <c r="S90" s="225">
        <f t="shared" si="85"/>
        <v>0</v>
      </c>
      <c r="T90" s="226">
        <f t="shared" si="86"/>
        <v>0</v>
      </c>
      <c r="V90" s="123"/>
      <c r="W90" s="123"/>
      <c r="X90" s="123"/>
      <c r="Y90" s="123"/>
      <c r="AA90" s="190" t="e">
        <f t="shared" si="69"/>
        <v>#VALUE!</v>
      </c>
      <c r="AB90" s="190" t="e">
        <f t="shared" si="70"/>
        <v>#VALUE!</v>
      </c>
      <c r="AC90" s="191" t="e">
        <f t="shared" ca="1" si="71"/>
        <v>#VALUE!</v>
      </c>
      <c r="AD90" s="192">
        <f t="shared" ca="1" si="91"/>
        <v>44387</v>
      </c>
      <c r="AE90" s="191" t="e">
        <f t="shared" ca="1" si="72"/>
        <v>#VALUE!</v>
      </c>
      <c r="AF90" s="190" t="e">
        <f t="shared" si="73"/>
        <v>#VALUE!</v>
      </c>
      <c r="AG90" s="190" t="e">
        <f t="shared" si="74"/>
        <v>#VALUE!</v>
      </c>
      <c r="AH90" s="190" t="e">
        <f t="shared" si="75"/>
        <v>#VALUE!</v>
      </c>
      <c r="AI90" s="190" t="e">
        <f t="shared" si="76"/>
        <v>#VALUE!</v>
      </c>
      <c r="AJ90" s="190" t="e">
        <f t="shared" si="77"/>
        <v>#VALUE!</v>
      </c>
      <c r="AK90" s="190" t="e">
        <f t="shared" si="78"/>
        <v>#VALUE!</v>
      </c>
      <c r="AL90" s="190">
        <f t="shared" si="79"/>
        <v>0</v>
      </c>
    </row>
    <row r="91" spans="1:38" ht="23.25" customHeight="1" x14ac:dyDescent="0.15">
      <c r="A91" s="260">
        <f t="shared" si="80"/>
        <v>84</v>
      </c>
      <c r="B91" s="282" t="str">
        <f t="shared" si="87"/>
        <v>A팀</v>
      </c>
      <c r="C91" s="232"/>
      <c r="D91" s="233"/>
      <c r="E91" s="248" t="str">
        <f t="shared" si="81"/>
        <v/>
      </c>
      <c r="F91" s="248"/>
      <c r="G91" s="246" t="str">
        <f t="shared" si="88"/>
        <v/>
      </c>
      <c r="H91" s="281" t="str">
        <f t="shared" si="82"/>
        <v/>
      </c>
      <c r="I91" s="265" t="str">
        <f t="shared" si="83"/>
        <v/>
      </c>
      <c r="J91" s="247" t="str">
        <f t="shared" si="89"/>
        <v/>
      </c>
      <c r="K91" s="239"/>
      <c r="L91" s="240">
        <f t="shared" si="84"/>
        <v>0</v>
      </c>
      <c r="M91" s="241">
        <f t="shared" si="90"/>
        <v>0.03</v>
      </c>
      <c r="N91" s="242">
        <f t="shared" si="65"/>
        <v>0</v>
      </c>
      <c r="O91" s="242">
        <f t="shared" si="66"/>
        <v>0</v>
      </c>
      <c r="P91" s="243">
        <f t="shared" si="67"/>
        <v>0</v>
      </c>
      <c r="Q91" s="243">
        <f t="shared" si="68"/>
        <v>0</v>
      </c>
      <c r="S91" s="225">
        <f t="shared" si="85"/>
        <v>0</v>
      </c>
      <c r="T91" s="226">
        <f t="shared" si="86"/>
        <v>0</v>
      </c>
      <c r="V91" s="123"/>
      <c r="W91" s="123"/>
      <c r="X91" s="123"/>
      <c r="Y91" s="123"/>
      <c r="AA91" s="190" t="e">
        <f t="shared" si="69"/>
        <v>#VALUE!</v>
      </c>
      <c r="AB91" s="190" t="e">
        <f t="shared" si="70"/>
        <v>#VALUE!</v>
      </c>
      <c r="AC91" s="191" t="e">
        <f t="shared" ca="1" si="71"/>
        <v>#VALUE!</v>
      </c>
      <c r="AD91" s="192">
        <f t="shared" ca="1" si="91"/>
        <v>44387</v>
      </c>
      <c r="AE91" s="191" t="e">
        <f t="shared" ca="1" si="72"/>
        <v>#VALUE!</v>
      </c>
      <c r="AF91" s="190" t="e">
        <f t="shared" si="73"/>
        <v>#VALUE!</v>
      </c>
      <c r="AG91" s="190" t="e">
        <f t="shared" si="74"/>
        <v>#VALUE!</v>
      </c>
      <c r="AH91" s="190" t="e">
        <f t="shared" si="75"/>
        <v>#VALUE!</v>
      </c>
      <c r="AI91" s="190" t="e">
        <f t="shared" si="76"/>
        <v>#VALUE!</v>
      </c>
      <c r="AJ91" s="190" t="e">
        <f t="shared" si="77"/>
        <v>#VALUE!</v>
      </c>
      <c r="AK91" s="190" t="e">
        <f t="shared" si="78"/>
        <v>#VALUE!</v>
      </c>
      <c r="AL91" s="190">
        <f t="shared" si="79"/>
        <v>0</v>
      </c>
    </row>
    <row r="92" spans="1:38" ht="23.25" customHeight="1" x14ac:dyDescent="0.15">
      <c r="A92" s="260">
        <f t="shared" si="80"/>
        <v>85</v>
      </c>
      <c r="B92" s="282" t="str">
        <f t="shared" si="87"/>
        <v>A팀</v>
      </c>
      <c r="C92" s="232"/>
      <c r="D92" s="233"/>
      <c r="E92" s="248" t="str">
        <f t="shared" si="81"/>
        <v/>
      </c>
      <c r="F92" s="248"/>
      <c r="G92" s="246" t="str">
        <f t="shared" si="88"/>
        <v/>
      </c>
      <c r="H92" s="281" t="str">
        <f t="shared" si="82"/>
        <v/>
      </c>
      <c r="I92" s="265" t="str">
        <f t="shared" si="83"/>
        <v/>
      </c>
      <c r="J92" s="247" t="str">
        <f t="shared" si="89"/>
        <v/>
      </c>
      <c r="K92" s="239"/>
      <c r="L92" s="240">
        <f t="shared" si="84"/>
        <v>0</v>
      </c>
      <c r="M92" s="241">
        <f t="shared" si="90"/>
        <v>0.03</v>
      </c>
      <c r="N92" s="242">
        <f t="shared" si="65"/>
        <v>0</v>
      </c>
      <c r="O92" s="242">
        <f t="shared" si="66"/>
        <v>0</v>
      </c>
      <c r="P92" s="243">
        <f t="shared" si="67"/>
        <v>0</v>
      </c>
      <c r="Q92" s="243">
        <f t="shared" si="68"/>
        <v>0</v>
      </c>
      <c r="S92" s="225">
        <f t="shared" si="85"/>
        <v>0</v>
      </c>
      <c r="T92" s="226">
        <f t="shared" si="86"/>
        <v>0</v>
      </c>
      <c r="V92" s="123"/>
      <c r="W92" s="123"/>
      <c r="X92" s="123"/>
      <c r="Y92" s="123"/>
      <c r="AA92" s="190" t="e">
        <f t="shared" si="69"/>
        <v>#VALUE!</v>
      </c>
      <c r="AB92" s="190" t="e">
        <f t="shared" si="70"/>
        <v>#VALUE!</v>
      </c>
      <c r="AC92" s="191" t="e">
        <f t="shared" ca="1" si="71"/>
        <v>#VALUE!</v>
      </c>
      <c r="AD92" s="192">
        <f t="shared" ca="1" si="91"/>
        <v>44387</v>
      </c>
      <c r="AE92" s="191" t="e">
        <f t="shared" ca="1" si="72"/>
        <v>#VALUE!</v>
      </c>
      <c r="AF92" s="190" t="e">
        <f t="shared" si="73"/>
        <v>#VALUE!</v>
      </c>
      <c r="AG92" s="190" t="e">
        <f t="shared" si="74"/>
        <v>#VALUE!</v>
      </c>
      <c r="AH92" s="190" t="e">
        <f t="shared" si="75"/>
        <v>#VALUE!</v>
      </c>
      <c r="AI92" s="190" t="e">
        <f t="shared" si="76"/>
        <v>#VALUE!</v>
      </c>
      <c r="AJ92" s="190" t="e">
        <f t="shared" si="77"/>
        <v>#VALUE!</v>
      </c>
      <c r="AK92" s="190" t="e">
        <f t="shared" si="78"/>
        <v>#VALUE!</v>
      </c>
      <c r="AL92" s="190">
        <f t="shared" si="79"/>
        <v>0</v>
      </c>
    </row>
    <row r="93" spans="1:38" ht="23.25" customHeight="1" x14ac:dyDescent="0.15">
      <c r="A93" s="260">
        <f t="shared" si="80"/>
        <v>86</v>
      </c>
      <c r="B93" s="282" t="str">
        <f t="shared" si="87"/>
        <v>A팀</v>
      </c>
      <c r="C93" s="232"/>
      <c r="D93" s="233"/>
      <c r="E93" s="248" t="str">
        <f t="shared" si="81"/>
        <v/>
      </c>
      <c r="F93" s="248"/>
      <c r="G93" s="246" t="str">
        <f t="shared" si="88"/>
        <v/>
      </c>
      <c r="H93" s="281" t="str">
        <f t="shared" si="82"/>
        <v/>
      </c>
      <c r="I93" s="265" t="str">
        <f t="shared" si="83"/>
        <v/>
      </c>
      <c r="J93" s="247" t="str">
        <f t="shared" si="89"/>
        <v/>
      </c>
      <c r="K93" s="239"/>
      <c r="L93" s="240">
        <f t="shared" si="84"/>
        <v>0</v>
      </c>
      <c r="M93" s="241">
        <f t="shared" si="90"/>
        <v>0.03</v>
      </c>
      <c r="N93" s="242">
        <f t="shared" si="65"/>
        <v>0</v>
      </c>
      <c r="O93" s="242">
        <f t="shared" si="66"/>
        <v>0</v>
      </c>
      <c r="P93" s="243">
        <f t="shared" si="67"/>
        <v>0</v>
      </c>
      <c r="Q93" s="243">
        <f t="shared" si="68"/>
        <v>0</v>
      </c>
      <c r="S93" s="225">
        <f t="shared" si="85"/>
        <v>0</v>
      </c>
      <c r="T93" s="226">
        <f t="shared" si="86"/>
        <v>0</v>
      </c>
      <c r="V93" s="123"/>
      <c r="W93" s="123"/>
      <c r="X93" s="123"/>
      <c r="Y93" s="123"/>
      <c r="AA93" s="190" t="e">
        <f t="shared" si="69"/>
        <v>#VALUE!</v>
      </c>
      <c r="AB93" s="190" t="e">
        <f t="shared" si="70"/>
        <v>#VALUE!</v>
      </c>
      <c r="AC93" s="191" t="e">
        <f t="shared" ca="1" si="71"/>
        <v>#VALUE!</v>
      </c>
      <c r="AD93" s="192">
        <f t="shared" ca="1" si="91"/>
        <v>44387</v>
      </c>
      <c r="AE93" s="191" t="e">
        <f t="shared" ca="1" si="72"/>
        <v>#VALUE!</v>
      </c>
      <c r="AF93" s="190" t="e">
        <f t="shared" si="73"/>
        <v>#VALUE!</v>
      </c>
      <c r="AG93" s="190" t="e">
        <f t="shared" si="74"/>
        <v>#VALUE!</v>
      </c>
      <c r="AH93" s="190" t="e">
        <f t="shared" si="75"/>
        <v>#VALUE!</v>
      </c>
      <c r="AI93" s="190" t="e">
        <f t="shared" si="76"/>
        <v>#VALUE!</v>
      </c>
      <c r="AJ93" s="190" t="e">
        <f t="shared" si="77"/>
        <v>#VALUE!</v>
      </c>
      <c r="AK93" s="190" t="e">
        <f t="shared" si="78"/>
        <v>#VALUE!</v>
      </c>
      <c r="AL93" s="190">
        <f t="shared" si="79"/>
        <v>0</v>
      </c>
    </row>
    <row r="94" spans="1:38" ht="23.25" customHeight="1" x14ac:dyDescent="0.15">
      <c r="A94" s="260">
        <f t="shared" si="80"/>
        <v>87</v>
      </c>
      <c r="B94" s="282" t="str">
        <f t="shared" si="87"/>
        <v>A팀</v>
      </c>
      <c r="C94" s="232"/>
      <c r="D94" s="233"/>
      <c r="E94" s="248" t="str">
        <f t="shared" si="81"/>
        <v/>
      </c>
      <c r="F94" s="248"/>
      <c r="G94" s="246" t="str">
        <f t="shared" si="88"/>
        <v/>
      </c>
      <c r="H94" s="281" t="str">
        <f t="shared" si="82"/>
        <v/>
      </c>
      <c r="I94" s="265" t="str">
        <f t="shared" si="83"/>
        <v/>
      </c>
      <c r="J94" s="247" t="str">
        <f t="shared" si="89"/>
        <v/>
      </c>
      <c r="K94" s="239"/>
      <c r="L94" s="240">
        <f t="shared" si="84"/>
        <v>0</v>
      </c>
      <c r="M94" s="241">
        <f t="shared" si="90"/>
        <v>0.03</v>
      </c>
      <c r="N94" s="242">
        <f t="shared" si="65"/>
        <v>0</v>
      </c>
      <c r="O94" s="242">
        <f t="shared" si="66"/>
        <v>0</v>
      </c>
      <c r="P94" s="243">
        <f t="shared" si="67"/>
        <v>0</v>
      </c>
      <c r="Q94" s="243">
        <f t="shared" si="68"/>
        <v>0</v>
      </c>
      <c r="S94" s="225">
        <f t="shared" si="85"/>
        <v>0</v>
      </c>
      <c r="T94" s="226">
        <f t="shared" si="86"/>
        <v>0</v>
      </c>
      <c r="V94" s="123"/>
      <c r="W94" s="123"/>
      <c r="X94" s="123"/>
      <c r="Y94" s="123"/>
      <c r="AA94" s="190" t="e">
        <f t="shared" si="69"/>
        <v>#VALUE!</v>
      </c>
      <c r="AB94" s="190" t="e">
        <f t="shared" si="70"/>
        <v>#VALUE!</v>
      </c>
      <c r="AC94" s="191" t="e">
        <f t="shared" ca="1" si="71"/>
        <v>#VALUE!</v>
      </c>
      <c r="AD94" s="192">
        <f t="shared" ca="1" si="91"/>
        <v>44387</v>
      </c>
      <c r="AE94" s="191" t="e">
        <f t="shared" ca="1" si="72"/>
        <v>#VALUE!</v>
      </c>
      <c r="AF94" s="190" t="e">
        <f t="shared" si="73"/>
        <v>#VALUE!</v>
      </c>
      <c r="AG94" s="190" t="e">
        <f t="shared" si="74"/>
        <v>#VALUE!</v>
      </c>
      <c r="AH94" s="190" t="e">
        <f t="shared" si="75"/>
        <v>#VALUE!</v>
      </c>
      <c r="AI94" s="190" t="e">
        <f t="shared" si="76"/>
        <v>#VALUE!</v>
      </c>
      <c r="AJ94" s="190" t="e">
        <f t="shared" si="77"/>
        <v>#VALUE!</v>
      </c>
      <c r="AK94" s="190" t="e">
        <f t="shared" si="78"/>
        <v>#VALUE!</v>
      </c>
      <c r="AL94" s="190">
        <f t="shared" si="79"/>
        <v>0</v>
      </c>
    </row>
    <row r="95" spans="1:38" ht="23.25" customHeight="1" x14ac:dyDescent="0.15">
      <c r="A95" s="260">
        <f t="shared" si="80"/>
        <v>88</v>
      </c>
      <c r="B95" s="282" t="str">
        <f t="shared" si="87"/>
        <v>A팀</v>
      </c>
      <c r="C95" s="232"/>
      <c r="D95" s="233"/>
      <c r="E95" s="248" t="str">
        <f t="shared" si="81"/>
        <v/>
      </c>
      <c r="F95" s="248"/>
      <c r="G95" s="246" t="str">
        <f t="shared" si="88"/>
        <v/>
      </c>
      <c r="H95" s="281" t="str">
        <f t="shared" si="82"/>
        <v/>
      </c>
      <c r="I95" s="265" t="str">
        <f t="shared" si="83"/>
        <v/>
      </c>
      <c r="J95" s="247" t="str">
        <f t="shared" si="89"/>
        <v/>
      </c>
      <c r="K95" s="239"/>
      <c r="L95" s="240">
        <f t="shared" si="84"/>
        <v>0</v>
      </c>
      <c r="M95" s="241">
        <f t="shared" si="90"/>
        <v>0.03</v>
      </c>
      <c r="N95" s="242">
        <f t="shared" si="65"/>
        <v>0</v>
      </c>
      <c r="O95" s="242">
        <f t="shared" si="66"/>
        <v>0</v>
      </c>
      <c r="P95" s="243">
        <f t="shared" si="67"/>
        <v>0</v>
      </c>
      <c r="Q95" s="243">
        <f t="shared" si="68"/>
        <v>0</v>
      </c>
      <c r="S95" s="225">
        <f t="shared" si="85"/>
        <v>0</v>
      </c>
      <c r="T95" s="226">
        <f t="shared" si="86"/>
        <v>0</v>
      </c>
      <c r="V95" s="123"/>
      <c r="W95" s="123"/>
      <c r="X95" s="123"/>
      <c r="Y95" s="123"/>
      <c r="AA95" s="190" t="e">
        <f t="shared" si="69"/>
        <v>#VALUE!</v>
      </c>
      <c r="AB95" s="190" t="e">
        <f t="shared" si="70"/>
        <v>#VALUE!</v>
      </c>
      <c r="AC95" s="191" t="e">
        <f t="shared" ca="1" si="71"/>
        <v>#VALUE!</v>
      </c>
      <c r="AD95" s="192">
        <f t="shared" ca="1" si="91"/>
        <v>44387</v>
      </c>
      <c r="AE95" s="191" t="e">
        <f t="shared" ca="1" si="72"/>
        <v>#VALUE!</v>
      </c>
      <c r="AF95" s="190" t="e">
        <f t="shared" si="73"/>
        <v>#VALUE!</v>
      </c>
      <c r="AG95" s="190" t="e">
        <f t="shared" si="74"/>
        <v>#VALUE!</v>
      </c>
      <c r="AH95" s="190" t="e">
        <f t="shared" si="75"/>
        <v>#VALUE!</v>
      </c>
      <c r="AI95" s="190" t="e">
        <f t="shared" si="76"/>
        <v>#VALUE!</v>
      </c>
      <c r="AJ95" s="190" t="e">
        <f t="shared" si="77"/>
        <v>#VALUE!</v>
      </c>
      <c r="AK95" s="190" t="e">
        <f t="shared" si="78"/>
        <v>#VALUE!</v>
      </c>
      <c r="AL95" s="190">
        <f t="shared" si="79"/>
        <v>0</v>
      </c>
    </row>
    <row r="96" spans="1:38" ht="23.25" customHeight="1" x14ac:dyDescent="0.15">
      <c r="A96" s="260">
        <f t="shared" si="80"/>
        <v>89</v>
      </c>
      <c r="B96" s="282" t="str">
        <f t="shared" si="87"/>
        <v>A팀</v>
      </c>
      <c r="C96" s="232"/>
      <c r="D96" s="233"/>
      <c r="E96" s="248" t="str">
        <f t="shared" si="81"/>
        <v/>
      </c>
      <c r="F96" s="248"/>
      <c r="G96" s="246" t="str">
        <f t="shared" si="88"/>
        <v/>
      </c>
      <c r="H96" s="281" t="str">
        <f t="shared" si="82"/>
        <v/>
      </c>
      <c r="I96" s="265" t="str">
        <f t="shared" si="83"/>
        <v/>
      </c>
      <c r="J96" s="247" t="str">
        <f t="shared" si="89"/>
        <v/>
      </c>
      <c r="K96" s="239"/>
      <c r="L96" s="240">
        <f t="shared" si="84"/>
        <v>0</v>
      </c>
      <c r="M96" s="241">
        <f t="shared" si="90"/>
        <v>0.03</v>
      </c>
      <c r="N96" s="242">
        <f t="shared" si="65"/>
        <v>0</v>
      </c>
      <c r="O96" s="242">
        <f t="shared" si="66"/>
        <v>0</v>
      </c>
      <c r="P96" s="243">
        <f t="shared" si="67"/>
        <v>0</v>
      </c>
      <c r="Q96" s="243">
        <f t="shared" si="68"/>
        <v>0</v>
      </c>
      <c r="S96" s="225">
        <f t="shared" si="85"/>
        <v>0</v>
      </c>
      <c r="T96" s="226">
        <f t="shared" si="86"/>
        <v>0</v>
      </c>
      <c r="V96" s="123"/>
      <c r="W96" s="123"/>
      <c r="X96" s="123"/>
      <c r="Y96" s="123"/>
      <c r="AA96" s="190" t="e">
        <f t="shared" si="69"/>
        <v>#VALUE!</v>
      </c>
      <c r="AB96" s="190" t="e">
        <f t="shared" si="70"/>
        <v>#VALUE!</v>
      </c>
      <c r="AC96" s="191" t="e">
        <f t="shared" ca="1" si="71"/>
        <v>#VALUE!</v>
      </c>
      <c r="AD96" s="192">
        <f t="shared" ca="1" si="91"/>
        <v>44387</v>
      </c>
      <c r="AE96" s="191" t="e">
        <f t="shared" ca="1" si="72"/>
        <v>#VALUE!</v>
      </c>
      <c r="AF96" s="190" t="e">
        <f t="shared" si="73"/>
        <v>#VALUE!</v>
      </c>
      <c r="AG96" s="190" t="e">
        <f t="shared" si="74"/>
        <v>#VALUE!</v>
      </c>
      <c r="AH96" s="190" t="e">
        <f t="shared" si="75"/>
        <v>#VALUE!</v>
      </c>
      <c r="AI96" s="190" t="e">
        <f t="shared" si="76"/>
        <v>#VALUE!</v>
      </c>
      <c r="AJ96" s="190" t="e">
        <f t="shared" si="77"/>
        <v>#VALUE!</v>
      </c>
      <c r="AK96" s="190" t="e">
        <f t="shared" si="78"/>
        <v>#VALUE!</v>
      </c>
      <c r="AL96" s="190">
        <f t="shared" si="79"/>
        <v>0</v>
      </c>
    </row>
    <row r="97" spans="1:38" ht="23.25" customHeight="1" x14ac:dyDescent="0.15">
      <c r="A97" s="260">
        <f t="shared" si="80"/>
        <v>90</v>
      </c>
      <c r="B97" s="282" t="str">
        <f t="shared" si="87"/>
        <v>A팀</v>
      </c>
      <c r="C97" s="232"/>
      <c r="D97" s="233"/>
      <c r="E97" s="248" t="str">
        <f t="shared" si="81"/>
        <v/>
      </c>
      <c r="F97" s="248"/>
      <c r="G97" s="246" t="str">
        <f t="shared" si="88"/>
        <v/>
      </c>
      <c r="H97" s="281" t="str">
        <f t="shared" si="82"/>
        <v/>
      </c>
      <c r="I97" s="265" t="str">
        <f t="shared" si="83"/>
        <v/>
      </c>
      <c r="J97" s="247" t="str">
        <f t="shared" si="89"/>
        <v/>
      </c>
      <c r="K97" s="239"/>
      <c r="L97" s="240">
        <f t="shared" si="84"/>
        <v>0</v>
      </c>
      <c r="M97" s="241">
        <f t="shared" si="90"/>
        <v>0.03</v>
      </c>
      <c r="N97" s="242">
        <f t="shared" si="65"/>
        <v>0</v>
      </c>
      <c r="O97" s="242">
        <f t="shared" si="66"/>
        <v>0</v>
      </c>
      <c r="P97" s="243">
        <f t="shared" si="67"/>
        <v>0</v>
      </c>
      <c r="Q97" s="243">
        <f t="shared" si="68"/>
        <v>0</v>
      </c>
      <c r="S97" s="225">
        <f t="shared" si="85"/>
        <v>0</v>
      </c>
      <c r="T97" s="226">
        <f t="shared" si="86"/>
        <v>0</v>
      </c>
      <c r="V97" s="123"/>
      <c r="W97" s="123"/>
      <c r="X97" s="123"/>
      <c r="Y97" s="123"/>
      <c r="AA97" s="190" t="e">
        <f t="shared" si="69"/>
        <v>#VALUE!</v>
      </c>
      <c r="AB97" s="190" t="e">
        <f t="shared" si="70"/>
        <v>#VALUE!</v>
      </c>
      <c r="AC97" s="191" t="e">
        <f t="shared" ca="1" si="71"/>
        <v>#VALUE!</v>
      </c>
      <c r="AD97" s="192">
        <f t="shared" ca="1" si="91"/>
        <v>44387</v>
      </c>
      <c r="AE97" s="191" t="e">
        <f t="shared" ca="1" si="72"/>
        <v>#VALUE!</v>
      </c>
      <c r="AF97" s="190" t="e">
        <f t="shared" si="73"/>
        <v>#VALUE!</v>
      </c>
      <c r="AG97" s="190" t="e">
        <f t="shared" si="74"/>
        <v>#VALUE!</v>
      </c>
      <c r="AH97" s="190" t="e">
        <f t="shared" si="75"/>
        <v>#VALUE!</v>
      </c>
      <c r="AI97" s="190" t="e">
        <f t="shared" si="76"/>
        <v>#VALUE!</v>
      </c>
      <c r="AJ97" s="190" t="e">
        <f t="shared" si="77"/>
        <v>#VALUE!</v>
      </c>
      <c r="AK97" s="190" t="e">
        <f t="shared" si="78"/>
        <v>#VALUE!</v>
      </c>
      <c r="AL97" s="190">
        <f t="shared" si="79"/>
        <v>0</v>
      </c>
    </row>
    <row r="98" spans="1:38" ht="23.25" customHeight="1" x14ac:dyDescent="0.15">
      <c r="A98" s="260">
        <f t="shared" si="80"/>
        <v>91</v>
      </c>
      <c r="B98" s="282" t="str">
        <f t="shared" si="87"/>
        <v>A팀</v>
      </c>
      <c r="C98" s="232"/>
      <c r="D98" s="233"/>
      <c r="E98" s="248" t="str">
        <f t="shared" si="81"/>
        <v/>
      </c>
      <c r="F98" s="248"/>
      <c r="G98" s="246" t="str">
        <f t="shared" si="88"/>
        <v/>
      </c>
      <c r="H98" s="281" t="str">
        <f t="shared" si="82"/>
        <v/>
      </c>
      <c r="I98" s="265" t="str">
        <f t="shared" si="83"/>
        <v/>
      </c>
      <c r="J98" s="247" t="str">
        <f t="shared" si="89"/>
        <v/>
      </c>
      <c r="K98" s="239"/>
      <c r="L98" s="240">
        <f t="shared" si="84"/>
        <v>0</v>
      </c>
      <c r="M98" s="241">
        <f t="shared" si="90"/>
        <v>0.03</v>
      </c>
      <c r="N98" s="242">
        <f t="shared" si="65"/>
        <v>0</v>
      </c>
      <c r="O98" s="242">
        <f t="shared" si="66"/>
        <v>0</v>
      </c>
      <c r="P98" s="243">
        <f t="shared" si="67"/>
        <v>0</v>
      </c>
      <c r="Q98" s="243">
        <f t="shared" si="68"/>
        <v>0</v>
      </c>
      <c r="S98" s="225">
        <f t="shared" si="85"/>
        <v>0</v>
      </c>
      <c r="T98" s="226">
        <f t="shared" si="86"/>
        <v>0</v>
      </c>
      <c r="V98" s="123"/>
      <c r="W98" s="123"/>
      <c r="X98" s="123"/>
      <c r="Y98" s="123"/>
      <c r="AA98" s="190" t="e">
        <f t="shared" si="69"/>
        <v>#VALUE!</v>
      </c>
      <c r="AB98" s="190" t="e">
        <f t="shared" si="70"/>
        <v>#VALUE!</v>
      </c>
      <c r="AC98" s="191" t="e">
        <f t="shared" ca="1" si="71"/>
        <v>#VALUE!</v>
      </c>
      <c r="AD98" s="192">
        <f t="shared" ca="1" si="91"/>
        <v>44387</v>
      </c>
      <c r="AE98" s="191" t="e">
        <f t="shared" ca="1" si="72"/>
        <v>#VALUE!</v>
      </c>
      <c r="AF98" s="190" t="e">
        <f t="shared" si="73"/>
        <v>#VALUE!</v>
      </c>
      <c r="AG98" s="190" t="e">
        <f t="shared" si="74"/>
        <v>#VALUE!</v>
      </c>
      <c r="AH98" s="190" t="e">
        <f t="shared" si="75"/>
        <v>#VALUE!</v>
      </c>
      <c r="AI98" s="190" t="e">
        <f t="shared" si="76"/>
        <v>#VALUE!</v>
      </c>
      <c r="AJ98" s="190" t="e">
        <f t="shared" si="77"/>
        <v>#VALUE!</v>
      </c>
      <c r="AK98" s="190" t="e">
        <f t="shared" si="78"/>
        <v>#VALUE!</v>
      </c>
      <c r="AL98" s="190">
        <f t="shared" si="79"/>
        <v>0</v>
      </c>
    </row>
    <row r="99" spans="1:38" ht="23.25" customHeight="1" x14ac:dyDescent="0.15">
      <c r="A99" s="260">
        <f t="shared" si="80"/>
        <v>92</v>
      </c>
      <c r="B99" s="282" t="str">
        <f t="shared" si="87"/>
        <v>A팀</v>
      </c>
      <c r="C99" s="232"/>
      <c r="D99" s="233"/>
      <c r="E99" s="248" t="str">
        <f t="shared" si="81"/>
        <v/>
      </c>
      <c r="F99" s="248"/>
      <c r="G99" s="246" t="str">
        <f t="shared" si="88"/>
        <v/>
      </c>
      <c r="H99" s="281" t="str">
        <f t="shared" si="82"/>
        <v/>
      </c>
      <c r="I99" s="265" t="str">
        <f t="shared" si="83"/>
        <v/>
      </c>
      <c r="J99" s="247" t="str">
        <f t="shared" si="89"/>
        <v/>
      </c>
      <c r="K99" s="239"/>
      <c r="L99" s="240">
        <f t="shared" si="84"/>
        <v>0</v>
      </c>
      <c r="M99" s="241">
        <f t="shared" si="90"/>
        <v>0.03</v>
      </c>
      <c r="N99" s="242">
        <f t="shared" si="65"/>
        <v>0</v>
      </c>
      <c r="O99" s="242">
        <f t="shared" si="66"/>
        <v>0</v>
      </c>
      <c r="P99" s="243">
        <f t="shared" si="67"/>
        <v>0</v>
      </c>
      <c r="Q99" s="243">
        <f t="shared" si="68"/>
        <v>0</v>
      </c>
      <c r="S99" s="225">
        <f t="shared" si="85"/>
        <v>0</v>
      </c>
      <c r="T99" s="226">
        <f t="shared" si="86"/>
        <v>0</v>
      </c>
      <c r="V99" s="123"/>
      <c r="W99" s="123"/>
      <c r="X99" s="123"/>
      <c r="Y99" s="123"/>
      <c r="AA99" s="190" t="e">
        <f t="shared" si="69"/>
        <v>#VALUE!</v>
      </c>
      <c r="AB99" s="190" t="e">
        <f t="shared" si="70"/>
        <v>#VALUE!</v>
      </c>
      <c r="AC99" s="191" t="e">
        <f t="shared" ca="1" si="71"/>
        <v>#VALUE!</v>
      </c>
      <c r="AD99" s="192">
        <f t="shared" ca="1" si="91"/>
        <v>44387</v>
      </c>
      <c r="AE99" s="191" t="e">
        <f t="shared" ca="1" si="72"/>
        <v>#VALUE!</v>
      </c>
      <c r="AF99" s="190" t="e">
        <f t="shared" si="73"/>
        <v>#VALUE!</v>
      </c>
      <c r="AG99" s="190" t="e">
        <f t="shared" si="74"/>
        <v>#VALUE!</v>
      </c>
      <c r="AH99" s="190" t="e">
        <f t="shared" si="75"/>
        <v>#VALUE!</v>
      </c>
      <c r="AI99" s="190" t="e">
        <f t="shared" si="76"/>
        <v>#VALUE!</v>
      </c>
      <c r="AJ99" s="190" t="e">
        <f t="shared" si="77"/>
        <v>#VALUE!</v>
      </c>
      <c r="AK99" s="190" t="e">
        <f t="shared" si="78"/>
        <v>#VALUE!</v>
      </c>
      <c r="AL99" s="190">
        <f t="shared" si="79"/>
        <v>0</v>
      </c>
    </row>
    <row r="100" spans="1:38" ht="23.25" customHeight="1" x14ac:dyDescent="0.15">
      <c r="A100" s="260">
        <f t="shared" si="80"/>
        <v>93</v>
      </c>
      <c r="B100" s="282" t="str">
        <f t="shared" si="87"/>
        <v>A팀</v>
      </c>
      <c r="C100" s="232"/>
      <c r="D100" s="233"/>
      <c r="E100" s="248" t="str">
        <f t="shared" si="81"/>
        <v/>
      </c>
      <c r="F100" s="248"/>
      <c r="G100" s="246" t="str">
        <f t="shared" si="88"/>
        <v/>
      </c>
      <c r="H100" s="281" t="str">
        <f t="shared" si="82"/>
        <v/>
      </c>
      <c r="I100" s="265" t="str">
        <f t="shared" si="83"/>
        <v/>
      </c>
      <c r="J100" s="247" t="str">
        <f t="shared" si="89"/>
        <v/>
      </c>
      <c r="K100" s="239"/>
      <c r="L100" s="240">
        <f t="shared" si="84"/>
        <v>0</v>
      </c>
      <c r="M100" s="241">
        <f t="shared" si="90"/>
        <v>0.03</v>
      </c>
      <c r="N100" s="242">
        <f t="shared" si="65"/>
        <v>0</v>
      </c>
      <c r="O100" s="242">
        <f t="shared" si="66"/>
        <v>0</v>
      </c>
      <c r="P100" s="243">
        <f t="shared" si="67"/>
        <v>0</v>
      </c>
      <c r="Q100" s="243">
        <f t="shared" si="68"/>
        <v>0</v>
      </c>
      <c r="S100" s="225">
        <f t="shared" si="85"/>
        <v>0</v>
      </c>
      <c r="T100" s="226">
        <f t="shared" si="86"/>
        <v>0</v>
      </c>
      <c r="V100" s="123"/>
      <c r="W100" s="123"/>
      <c r="X100" s="123"/>
      <c r="Y100" s="123"/>
      <c r="AA100" s="190" t="e">
        <f t="shared" si="69"/>
        <v>#VALUE!</v>
      </c>
      <c r="AB100" s="190" t="e">
        <f t="shared" si="70"/>
        <v>#VALUE!</v>
      </c>
      <c r="AC100" s="191" t="e">
        <f t="shared" ca="1" si="71"/>
        <v>#VALUE!</v>
      </c>
      <c r="AD100" s="192">
        <f t="shared" ca="1" si="91"/>
        <v>44387</v>
      </c>
      <c r="AE100" s="191" t="e">
        <f t="shared" ca="1" si="72"/>
        <v>#VALUE!</v>
      </c>
      <c r="AF100" s="190" t="e">
        <f t="shared" si="73"/>
        <v>#VALUE!</v>
      </c>
      <c r="AG100" s="190" t="e">
        <f t="shared" si="74"/>
        <v>#VALUE!</v>
      </c>
      <c r="AH100" s="190" t="e">
        <f t="shared" si="75"/>
        <v>#VALUE!</v>
      </c>
      <c r="AI100" s="190" t="e">
        <f t="shared" si="76"/>
        <v>#VALUE!</v>
      </c>
      <c r="AJ100" s="190" t="e">
        <f t="shared" si="77"/>
        <v>#VALUE!</v>
      </c>
      <c r="AK100" s="190" t="e">
        <f t="shared" si="78"/>
        <v>#VALUE!</v>
      </c>
      <c r="AL100" s="190">
        <f t="shared" si="79"/>
        <v>0</v>
      </c>
    </row>
    <row r="101" spans="1:38" ht="23.25" customHeight="1" x14ac:dyDescent="0.15">
      <c r="A101" s="260">
        <f t="shared" si="80"/>
        <v>94</v>
      </c>
      <c r="B101" s="282" t="str">
        <f t="shared" si="87"/>
        <v>A팀</v>
      </c>
      <c r="C101" s="232"/>
      <c r="D101" s="233"/>
      <c r="E101" s="248" t="str">
        <f t="shared" si="81"/>
        <v/>
      </c>
      <c r="F101" s="248"/>
      <c r="G101" s="246" t="str">
        <f t="shared" si="88"/>
        <v/>
      </c>
      <c r="H101" s="281" t="str">
        <f t="shared" si="82"/>
        <v/>
      </c>
      <c r="I101" s="265" t="str">
        <f t="shared" si="83"/>
        <v/>
      </c>
      <c r="J101" s="247" t="str">
        <f t="shared" si="89"/>
        <v/>
      </c>
      <c r="K101" s="239"/>
      <c r="L101" s="240">
        <f t="shared" si="84"/>
        <v>0</v>
      </c>
      <c r="M101" s="241">
        <f t="shared" si="90"/>
        <v>0.03</v>
      </c>
      <c r="N101" s="242">
        <f t="shared" si="65"/>
        <v>0</v>
      </c>
      <c r="O101" s="242">
        <f t="shared" si="66"/>
        <v>0</v>
      </c>
      <c r="P101" s="243">
        <f t="shared" si="67"/>
        <v>0</v>
      </c>
      <c r="Q101" s="243">
        <f t="shared" si="68"/>
        <v>0</v>
      </c>
      <c r="S101" s="225">
        <f t="shared" si="85"/>
        <v>0</v>
      </c>
      <c r="T101" s="226">
        <f t="shared" si="86"/>
        <v>0</v>
      </c>
      <c r="V101" s="123"/>
      <c r="W101" s="123"/>
      <c r="X101" s="123"/>
      <c r="Y101" s="123"/>
      <c r="AA101" s="190" t="e">
        <f t="shared" si="69"/>
        <v>#VALUE!</v>
      </c>
      <c r="AB101" s="190" t="e">
        <f t="shared" si="70"/>
        <v>#VALUE!</v>
      </c>
      <c r="AC101" s="191" t="e">
        <f t="shared" ca="1" si="71"/>
        <v>#VALUE!</v>
      </c>
      <c r="AD101" s="192">
        <f t="shared" ca="1" si="91"/>
        <v>44387</v>
      </c>
      <c r="AE101" s="191" t="e">
        <f t="shared" ca="1" si="72"/>
        <v>#VALUE!</v>
      </c>
      <c r="AF101" s="190" t="e">
        <f t="shared" si="73"/>
        <v>#VALUE!</v>
      </c>
      <c r="AG101" s="190" t="e">
        <f t="shared" si="74"/>
        <v>#VALUE!</v>
      </c>
      <c r="AH101" s="190" t="e">
        <f t="shared" si="75"/>
        <v>#VALUE!</v>
      </c>
      <c r="AI101" s="190" t="e">
        <f t="shared" si="76"/>
        <v>#VALUE!</v>
      </c>
      <c r="AJ101" s="190" t="e">
        <f t="shared" si="77"/>
        <v>#VALUE!</v>
      </c>
      <c r="AK101" s="190" t="e">
        <f t="shared" si="78"/>
        <v>#VALUE!</v>
      </c>
      <c r="AL101" s="190">
        <f t="shared" si="79"/>
        <v>0</v>
      </c>
    </row>
    <row r="102" spans="1:38" ht="23.25" customHeight="1" x14ac:dyDescent="0.15">
      <c r="A102" s="260">
        <f t="shared" si="80"/>
        <v>95</v>
      </c>
      <c r="B102" s="282" t="str">
        <f t="shared" si="87"/>
        <v>A팀</v>
      </c>
      <c r="C102" s="232"/>
      <c r="D102" s="233"/>
      <c r="E102" s="248" t="str">
        <f t="shared" si="81"/>
        <v/>
      </c>
      <c r="F102" s="248"/>
      <c r="G102" s="246" t="str">
        <f t="shared" si="88"/>
        <v/>
      </c>
      <c r="H102" s="281" t="str">
        <f t="shared" si="82"/>
        <v/>
      </c>
      <c r="I102" s="265" t="str">
        <f t="shared" si="83"/>
        <v/>
      </c>
      <c r="J102" s="247" t="str">
        <f t="shared" si="89"/>
        <v/>
      </c>
      <c r="K102" s="239"/>
      <c r="L102" s="240">
        <f t="shared" si="84"/>
        <v>0</v>
      </c>
      <c r="M102" s="241">
        <f t="shared" si="90"/>
        <v>0.03</v>
      </c>
      <c r="N102" s="242">
        <f t="shared" si="65"/>
        <v>0</v>
      </c>
      <c r="O102" s="242">
        <f t="shared" si="66"/>
        <v>0</v>
      </c>
      <c r="P102" s="243">
        <f t="shared" si="67"/>
        <v>0</v>
      </c>
      <c r="Q102" s="243">
        <f t="shared" si="68"/>
        <v>0</v>
      </c>
      <c r="S102" s="225">
        <f t="shared" si="85"/>
        <v>0</v>
      </c>
      <c r="T102" s="226">
        <f t="shared" si="86"/>
        <v>0</v>
      </c>
      <c r="V102" s="123"/>
      <c r="W102" s="123"/>
      <c r="X102" s="123"/>
      <c r="Y102" s="123"/>
      <c r="AA102" s="190" t="e">
        <f t="shared" si="69"/>
        <v>#VALUE!</v>
      </c>
      <c r="AB102" s="190" t="e">
        <f t="shared" si="70"/>
        <v>#VALUE!</v>
      </c>
      <c r="AC102" s="191" t="e">
        <f t="shared" ca="1" si="71"/>
        <v>#VALUE!</v>
      </c>
      <c r="AD102" s="192">
        <f t="shared" ca="1" si="91"/>
        <v>44387</v>
      </c>
      <c r="AE102" s="191" t="e">
        <f t="shared" ca="1" si="72"/>
        <v>#VALUE!</v>
      </c>
      <c r="AF102" s="190" t="e">
        <f t="shared" si="73"/>
        <v>#VALUE!</v>
      </c>
      <c r="AG102" s="190" t="e">
        <f t="shared" si="74"/>
        <v>#VALUE!</v>
      </c>
      <c r="AH102" s="190" t="e">
        <f t="shared" si="75"/>
        <v>#VALUE!</v>
      </c>
      <c r="AI102" s="190" t="e">
        <f t="shared" si="76"/>
        <v>#VALUE!</v>
      </c>
      <c r="AJ102" s="190" t="e">
        <f t="shared" si="77"/>
        <v>#VALUE!</v>
      </c>
      <c r="AK102" s="190" t="e">
        <f t="shared" si="78"/>
        <v>#VALUE!</v>
      </c>
      <c r="AL102" s="190">
        <f t="shared" si="79"/>
        <v>0</v>
      </c>
    </row>
    <row r="103" spans="1:38" ht="23.25" customHeight="1" x14ac:dyDescent="0.15">
      <c r="A103" s="260">
        <f t="shared" si="80"/>
        <v>96</v>
      </c>
      <c r="B103" s="282" t="str">
        <f t="shared" si="87"/>
        <v>A팀</v>
      </c>
      <c r="C103" s="232"/>
      <c r="D103" s="233"/>
      <c r="E103" s="248" t="str">
        <f t="shared" si="81"/>
        <v/>
      </c>
      <c r="F103" s="248"/>
      <c r="G103" s="246" t="str">
        <f t="shared" si="88"/>
        <v/>
      </c>
      <c r="H103" s="281" t="str">
        <f t="shared" si="82"/>
        <v/>
      </c>
      <c r="I103" s="265" t="str">
        <f t="shared" si="83"/>
        <v/>
      </c>
      <c r="J103" s="247" t="str">
        <f t="shared" si="89"/>
        <v/>
      </c>
      <c r="K103" s="239"/>
      <c r="L103" s="240">
        <f t="shared" si="84"/>
        <v>0</v>
      </c>
      <c r="M103" s="241">
        <f t="shared" si="90"/>
        <v>0.03</v>
      </c>
      <c r="N103" s="242">
        <f t="shared" si="65"/>
        <v>0</v>
      </c>
      <c r="O103" s="242">
        <f t="shared" si="66"/>
        <v>0</v>
      </c>
      <c r="P103" s="243">
        <f t="shared" si="67"/>
        <v>0</v>
      </c>
      <c r="Q103" s="243">
        <f t="shared" si="68"/>
        <v>0</v>
      </c>
      <c r="S103" s="225">
        <f t="shared" si="85"/>
        <v>0</v>
      </c>
      <c r="T103" s="226">
        <f t="shared" si="86"/>
        <v>0</v>
      </c>
      <c r="V103" s="123"/>
      <c r="W103" s="123"/>
      <c r="X103" s="123"/>
      <c r="Y103" s="123"/>
      <c r="AA103" s="190" t="e">
        <f t="shared" si="69"/>
        <v>#VALUE!</v>
      </c>
      <c r="AB103" s="190" t="e">
        <f t="shared" si="70"/>
        <v>#VALUE!</v>
      </c>
      <c r="AC103" s="191" t="e">
        <f t="shared" ca="1" si="71"/>
        <v>#VALUE!</v>
      </c>
      <c r="AD103" s="192">
        <f t="shared" ca="1" si="91"/>
        <v>44387</v>
      </c>
      <c r="AE103" s="191" t="e">
        <f t="shared" ca="1" si="72"/>
        <v>#VALUE!</v>
      </c>
      <c r="AF103" s="190" t="e">
        <f t="shared" si="73"/>
        <v>#VALUE!</v>
      </c>
      <c r="AG103" s="190" t="e">
        <f t="shared" si="74"/>
        <v>#VALUE!</v>
      </c>
      <c r="AH103" s="190" t="e">
        <f t="shared" si="75"/>
        <v>#VALUE!</v>
      </c>
      <c r="AI103" s="190" t="e">
        <f t="shared" si="76"/>
        <v>#VALUE!</v>
      </c>
      <c r="AJ103" s="190" t="e">
        <f t="shared" si="77"/>
        <v>#VALUE!</v>
      </c>
      <c r="AK103" s="190" t="e">
        <f t="shared" si="78"/>
        <v>#VALUE!</v>
      </c>
      <c r="AL103" s="190">
        <f t="shared" si="79"/>
        <v>0</v>
      </c>
    </row>
    <row r="104" spans="1:38" ht="23.25" customHeight="1" x14ac:dyDescent="0.15">
      <c r="A104" s="260">
        <f t="shared" si="80"/>
        <v>97</v>
      </c>
      <c r="B104" s="282" t="str">
        <f t="shared" si="87"/>
        <v>A팀</v>
      </c>
      <c r="C104" s="232"/>
      <c r="D104" s="233"/>
      <c r="E104" s="248" t="str">
        <f t="shared" si="81"/>
        <v/>
      </c>
      <c r="F104" s="248"/>
      <c r="G104" s="246" t="str">
        <f t="shared" si="88"/>
        <v/>
      </c>
      <c r="H104" s="281" t="str">
        <f t="shared" si="82"/>
        <v/>
      </c>
      <c r="I104" s="265" t="str">
        <f t="shared" si="83"/>
        <v/>
      </c>
      <c r="J104" s="247" t="str">
        <f t="shared" si="89"/>
        <v/>
      </c>
      <c r="K104" s="239"/>
      <c r="L104" s="240">
        <f t="shared" si="84"/>
        <v>0</v>
      </c>
      <c r="M104" s="241">
        <f t="shared" si="90"/>
        <v>0.03</v>
      </c>
      <c r="N104" s="242">
        <f t="shared" si="65"/>
        <v>0</v>
      </c>
      <c r="O104" s="242">
        <f t="shared" si="66"/>
        <v>0</v>
      </c>
      <c r="P104" s="243">
        <f t="shared" si="67"/>
        <v>0</v>
      </c>
      <c r="Q104" s="243">
        <f t="shared" si="68"/>
        <v>0</v>
      </c>
      <c r="S104" s="225">
        <f t="shared" si="85"/>
        <v>0</v>
      </c>
      <c r="T104" s="226">
        <f t="shared" si="86"/>
        <v>0</v>
      </c>
      <c r="V104" s="123"/>
      <c r="W104" s="123"/>
      <c r="X104" s="123"/>
      <c r="Y104" s="123"/>
      <c r="AA104" s="190" t="e">
        <f t="shared" si="69"/>
        <v>#VALUE!</v>
      </c>
      <c r="AB104" s="190" t="e">
        <f t="shared" si="70"/>
        <v>#VALUE!</v>
      </c>
      <c r="AC104" s="191" t="e">
        <f t="shared" ca="1" si="71"/>
        <v>#VALUE!</v>
      </c>
      <c r="AD104" s="192">
        <f t="shared" ca="1" si="91"/>
        <v>44387</v>
      </c>
      <c r="AE104" s="191" t="e">
        <f t="shared" ca="1" si="72"/>
        <v>#VALUE!</v>
      </c>
      <c r="AF104" s="190" t="e">
        <f t="shared" si="73"/>
        <v>#VALUE!</v>
      </c>
      <c r="AG104" s="190" t="e">
        <f t="shared" si="74"/>
        <v>#VALUE!</v>
      </c>
      <c r="AH104" s="190" t="e">
        <f t="shared" si="75"/>
        <v>#VALUE!</v>
      </c>
      <c r="AI104" s="190" t="e">
        <f t="shared" si="76"/>
        <v>#VALUE!</v>
      </c>
      <c r="AJ104" s="190" t="e">
        <f t="shared" si="77"/>
        <v>#VALUE!</v>
      </c>
      <c r="AK104" s="190" t="e">
        <f t="shared" si="78"/>
        <v>#VALUE!</v>
      </c>
      <c r="AL104" s="190">
        <f t="shared" si="79"/>
        <v>0</v>
      </c>
    </row>
    <row r="105" spans="1:38" ht="23.25" customHeight="1" x14ac:dyDescent="0.15">
      <c r="A105" s="260">
        <f t="shared" si="80"/>
        <v>98</v>
      </c>
      <c r="B105" s="282" t="str">
        <f t="shared" si="87"/>
        <v>A팀</v>
      </c>
      <c r="C105" s="232"/>
      <c r="D105" s="233"/>
      <c r="E105" s="248" t="str">
        <f t="shared" si="81"/>
        <v/>
      </c>
      <c r="F105" s="248"/>
      <c r="G105" s="246" t="str">
        <f t="shared" si="88"/>
        <v/>
      </c>
      <c r="H105" s="281" t="str">
        <f t="shared" si="82"/>
        <v/>
      </c>
      <c r="I105" s="265" t="str">
        <f t="shared" si="83"/>
        <v/>
      </c>
      <c r="J105" s="247" t="str">
        <f t="shared" si="89"/>
        <v/>
      </c>
      <c r="K105" s="239"/>
      <c r="L105" s="240">
        <f t="shared" si="84"/>
        <v>0</v>
      </c>
      <c r="M105" s="241">
        <f t="shared" si="90"/>
        <v>0.03</v>
      </c>
      <c r="N105" s="242">
        <f t="shared" si="65"/>
        <v>0</v>
      </c>
      <c r="O105" s="242">
        <f t="shared" si="66"/>
        <v>0</v>
      </c>
      <c r="P105" s="243">
        <f t="shared" si="67"/>
        <v>0</v>
      </c>
      <c r="Q105" s="243">
        <f t="shared" si="68"/>
        <v>0</v>
      </c>
      <c r="S105" s="225">
        <f t="shared" si="85"/>
        <v>0</v>
      </c>
      <c r="T105" s="226">
        <f t="shared" si="86"/>
        <v>0</v>
      </c>
      <c r="V105" s="123"/>
      <c r="W105" s="123"/>
      <c r="X105" s="123"/>
      <c r="Y105" s="123"/>
      <c r="AA105" s="190" t="e">
        <f t="shared" si="69"/>
        <v>#VALUE!</v>
      </c>
      <c r="AB105" s="190" t="e">
        <f t="shared" si="70"/>
        <v>#VALUE!</v>
      </c>
      <c r="AC105" s="191" t="e">
        <f t="shared" ca="1" si="71"/>
        <v>#VALUE!</v>
      </c>
      <c r="AD105" s="192">
        <f t="shared" ca="1" si="91"/>
        <v>44387</v>
      </c>
      <c r="AE105" s="191" t="e">
        <f t="shared" ca="1" si="72"/>
        <v>#VALUE!</v>
      </c>
      <c r="AF105" s="190" t="e">
        <f t="shared" si="73"/>
        <v>#VALUE!</v>
      </c>
      <c r="AG105" s="190" t="e">
        <f t="shared" si="74"/>
        <v>#VALUE!</v>
      </c>
      <c r="AH105" s="190" t="e">
        <f t="shared" si="75"/>
        <v>#VALUE!</v>
      </c>
      <c r="AI105" s="190" t="e">
        <f t="shared" si="76"/>
        <v>#VALUE!</v>
      </c>
      <c r="AJ105" s="190" t="e">
        <f t="shared" si="77"/>
        <v>#VALUE!</v>
      </c>
      <c r="AK105" s="190" t="e">
        <f t="shared" si="78"/>
        <v>#VALUE!</v>
      </c>
      <c r="AL105" s="190">
        <f t="shared" si="79"/>
        <v>0</v>
      </c>
    </row>
    <row r="106" spans="1:38" ht="23.25" customHeight="1" x14ac:dyDescent="0.15">
      <c r="A106" s="260">
        <f t="shared" si="80"/>
        <v>99</v>
      </c>
      <c r="B106" s="282" t="str">
        <f t="shared" si="87"/>
        <v>A팀</v>
      </c>
      <c r="C106" s="232"/>
      <c r="D106" s="233"/>
      <c r="E106" s="248" t="str">
        <f t="shared" si="81"/>
        <v/>
      </c>
      <c r="F106" s="248"/>
      <c r="G106" s="246" t="str">
        <f t="shared" si="88"/>
        <v/>
      </c>
      <c r="H106" s="281" t="str">
        <f t="shared" si="82"/>
        <v/>
      </c>
      <c r="I106" s="265" t="str">
        <f t="shared" si="83"/>
        <v/>
      </c>
      <c r="J106" s="247" t="str">
        <f t="shared" si="89"/>
        <v/>
      </c>
      <c r="K106" s="239"/>
      <c r="L106" s="240">
        <f t="shared" si="84"/>
        <v>0</v>
      </c>
      <c r="M106" s="241">
        <f t="shared" si="90"/>
        <v>0.03</v>
      </c>
      <c r="N106" s="242">
        <f t="shared" si="65"/>
        <v>0</v>
      </c>
      <c r="O106" s="242">
        <f t="shared" si="66"/>
        <v>0</v>
      </c>
      <c r="P106" s="243">
        <f t="shared" si="67"/>
        <v>0</v>
      </c>
      <c r="Q106" s="243">
        <f t="shared" si="68"/>
        <v>0</v>
      </c>
      <c r="S106" s="225">
        <f t="shared" si="85"/>
        <v>0</v>
      </c>
      <c r="T106" s="226">
        <f t="shared" si="86"/>
        <v>0</v>
      </c>
      <c r="V106" s="123"/>
      <c r="W106" s="123"/>
      <c r="X106" s="123"/>
      <c r="Y106" s="123"/>
      <c r="AA106" s="190" t="e">
        <f t="shared" si="69"/>
        <v>#VALUE!</v>
      </c>
      <c r="AB106" s="190" t="e">
        <f t="shared" si="70"/>
        <v>#VALUE!</v>
      </c>
      <c r="AC106" s="191" t="e">
        <f t="shared" ca="1" si="71"/>
        <v>#VALUE!</v>
      </c>
      <c r="AD106" s="192">
        <f t="shared" ca="1" si="91"/>
        <v>44387</v>
      </c>
      <c r="AE106" s="191" t="e">
        <f t="shared" ca="1" si="72"/>
        <v>#VALUE!</v>
      </c>
      <c r="AF106" s="190" t="e">
        <f t="shared" si="73"/>
        <v>#VALUE!</v>
      </c>
      <c r="AG106" s="190" t="e">
        <f t="shared" si="74"/>
        <v>#VALUE!</v>
      </c>
      <c r="AH106" s="190" t="e">
        <f t="shared" si="75"/>
        <v>#VALUE!</v>
      </c>
      <c r="AI106" s="190" t="e">
        <f t="shared" si="76"/>
        <v>#VALUE!</v>
      </c>
      <c r="AJ106" s="190" t="e">
        <f t="shared" si="77"/>
        <v>#VALUE!</v>
      </c>
      <c r="AK106" s="190" t="e">
        <f t="shared" si="78"/>
        <v>#VALUE!</v>
      </c>
      <c r="AL106" s="190">
        <f t="shared" si="79"/>
        <v>0</v>
      </c>
    </row>
    <row r="107" spans="1:38" ht="23.25" customHeight="1" x14ac:dyDescent="0.15">
      <c r="A107" s="260">
        <f t="shared" si="80"/>
        <v>100</v>
      </c>
      <c r="B107" s="282" t="str">
        <f t="shared" si="87"/>
        <v>A팀</v>
      </c>
      <c r="C107" s="232"/>
      <c r="D107" s="233"/>
      <c r="E107" s="248" t="str">
        <f t="shared" si="81"/>
        <v/>
      </c>
      <c r="F107" s="248"/>
      <c r="G107" s="246" t="str">
        <f t="shared" si="88"/>
        <v/>
      </c>
      <c r="H107" s="281" t="str">
        <f t="shared" si="82"/>
        <v/>
      </c>
      <c r="I107" s="265" t="str">
        <f t="shared" si="83"/>
        <v/>
      </c>
      <c r="J107" s="247" t="str">
        <f t="shared" si="89"/>
        <v/>
      </c>
      <c r="K107" s="239"/>
      <c r="L107" s="240">
        <f t="shared" si="84"/>
        <v>0</v>
      </c>
      <c r="M107" s="241">
        <f t="shared" si="90"/>
        <v>0.03</v>
      </c>
      <c r="N107" s="242">
        <f t="shared" si="65"/>
        <v>0</v>
      </c>
      <c r="O107" s="242">
        <f t="shared" si="66"/>
        <v>0</v>
      </c>
      <c r="P107" s="243">
        <f t="shared" si="67"/>
        <v>0</v>
      </c>
      <c r="Q107" s="243">
        <f t="shared" si="68"/>
        <v>0</v>
      </c>
      <c r="S107" s="225">
        <f t="shared" si="85"/>
        <v>0</v>
      </c>
      <c r="T107" s="226">
        <f t="shared" si="86"/>
        <v>0</v>
      </c>
      <c r="V107" s="123"/>
      <c r="W107" s="123"/>
      <c r="X107" s="123"/>
      <c r="Y107" s="123"/>
      <c r="AA107" s="190" t="e">
        <f t="shared" si="69"/>
        <v>#VALUE!</v>
      </c>
      <c r="AB107" s="190" t="e">
        <f t="shared" si="70"/>
        <v>#VALUE!</v>
      </c>
      <c r="AC107" s="191" t="e">
        <f t="shared" ca="1" si="71"/>
        <v>#VALUE!</v>
      </c>
      <c r="AD107" s="192">
        <f t="shared" ca="1" si="91"/>
        <v>44387</v>
      </c>
      <c r="AE107" s="191" t="e">
        <f t="shared" ca="1" si="72"/>
        <v>#VALUE!</v>
      </c>
      <c r="AF107" s="190" t="e">
        <f t="shared" si="73"/>
        <v>#VALUE!</v>
      </c>
      <c r="AG107" s="190" t="e">
        <f t="shared" si="74"/>
        <v>#VALUE!</v>
      </c>
      <c r="AH107" s="190" t="e">
        <f t="shared" si="75"/>
        <v>#VALUE!</v>
      </c>
      <c r="AI107" s="190" t="e">
        <f t="shared" si="76"/>
        <v>#VALUE!</v>
      </c>
      <c r="AJ107" s="190" t="e">
        <f t="shared" si="77"/>
        <v>#VALUE!</v>
      </c>
      <c r="AK107" s="190" t="e">
        <f t="shared" si="78"/>
        <v>#VALUE!</v>
      </c>
      <c r="AL107" s="190">
        <f t="shared" si="79"/>
        <v>0</v>
      </c>
    </row>
    <row r="108" spans="1:38" ht="23.25" customHeight="1" x14ac:dyDescent="0.15">
      <c r="A108" s="344" t="s">
        <v>599</v>
      </c>
      <c r="B108" s="344"/>
      <c r="C108" s="344"/>
      <c r="D108" s="250">
        <f>COUNT(K8:K27)</f>
        <v>0</v>
      </c>
      <c r="E108" s="344" t="s">
        <v>600</v>
      </c>
      <c r="F108" s="344"/>
      <c r="G108" s="344"/>
      <c r="H108" s="344"/>
      <c r="I108" s="344"/>
      <c r="J108" s="260"/>
      <c r="K108" s="244">
        <f>SUM(K8:K27)</f>
        <v>0</v>
      </c>
      <c r="L108" s="244">
        <f>SUM(L8:L27)</f>
        <v>0</v>
      </c>
      <c r="M108" s="251"/>
      <c r="N108" s="244">
        <f>SUM(N8:N27)</f>
        <v>0</v>
      </c>
      <c r="O108" s="244">
        <f t="shared" ref="O108:Q108" si="92">SUM(O8:O27)</f>
        <v>0</v>
      </c>
      <c r="P108" s="244">
        <f t="shared" si="92"/>
        <v>0</v>
      </c>
      <c r="Q108" s="244">
        <f t="shared" si="92"/>
        <v>0</v>
      </c>
    </row>
    <row r="109" spans="1:38" x14ac:dyDescent="0.15">
      <c r="L109" s="254" t="s">
        <v>630</v>
      </c>
    </row>
    <row r="110" spans="1:38" x14ac:dyDescent="0.15">
      <c r="K110" s="230" t="s">
        <v>420</v>
      </c>
      <c r="L110" s="252">
        <f>L108-K108</f>
        <v>0</v>
      </c>
    </row>
  </sheetData>
  <mergeCells count="28">
    <mergeCell ref="A108:C108"/>
    <mergeCell ref="E108:I108"/>
    <mergeCell ref="P6:P7"/>
    <mergeCell ref="Q6:Q7"/>
    <mergeCell ref="S6:S7"/>
    <mergeCell ref="A6:A7"/>
    <mergeCell ref="B6:B7"/>
    <mergeCell ref="C6:C7"/>
    <mergeCell ref="D6:D7"/>
    <mergeCell ref="E6:G6"/>
    <mergeCell ref="H6:H7"/>
    <mergeCell ref="T6:T7"/>
    <mergeCell ref="X6:X7"/>
    <mergeCell ref="Y6:Y7"/>
    <mergeCell ref="I6:I7"/>
    <mergeCell ref="J6:J7"/>
    <mergeCell ref="K6:K7"/>
    <mergeCell ref="L6:L7"/>
    <mergeCell ref="N6:N7"/>
    <mergeCell ref="O6:O7"/>
    <mergeCell ref="A4:C4"/>
    <mergeCell ref="G4:M4"/>
    <mergeCell ref="N4:O4"/>
    <mergeCell ref="A1:K1"/>
    <mergeCell ref="P2:Q2"/>
    <mergeCell ref="A3:C3"/>
    <mergeCell ref="G3:H3"/>
    <mergeCell ref="J3:K3"/>
  </mergeCells>
  <phoneticPr fontId="2" type="noConversion"/>
  <conditionalFormatting sqref="AL8:AL27">
    <cfRule type="cellIs" dxfId="433" priority="41" operator="equal">
      <formula>13</formula>
    </cfRule>
    <cfRule type="cellIs" dxfId="432" priority="42" operator="equal">
      <formula>"고용허가체크"</formula>
    </cfRule>
  </conditionalFormatting>
  <conditionalFormatting sqref="AJ8:AJ27">
    <cfRule type="cellIs" dxfId="431" priority="40" operator="greaterThan">
      <formula>0</formula>
    </cfRule>
  </conditionalFormatting>
  <conditionalFormatting sqref="AK8:AK27 AB8:AB27">
    <cfRule type="cellIs" dxfId="430" priority="39" operator="equal">
      <formula>"주민오류"</formula>
    </cfRule>
  </conditionalFormatting>
  <conditionalFormatting sqref="AH8:AH27">
    <cfRule type="cellIs" dxfId="429" priority="38" operator="equal">
      <formula>"외국인"</formula>
    </cfRule>
  </conditionalFormatting>
  <conditionalFormatting sqref="AI8:AI27">
    <cfRule type="cellIs" dxfId="428" priority="37" operator="equal">
      <formula>"고용허가체크"</formula>
    </cfRule>
  </conditionalFormatting>
  <conditionalFormatting sqref="Q3">
    <cfRule type="cellIs" dxfId="427" priority="35" operator="equal">
      <formula>"사업자오류"</formula>
    </cfRule>
    <cfRule type="cellIs" dxfId="426" priority="36" operator="equal">
      <formula>"OK"</formula>
    </cfRule>
  </conditionalFormatting>
  <conditionalFormatting sqref="D9">
    <cfRule type="expression" priority="34">
      <formula>"COUNT(13)"</formula>
    </cfRule>
  </conditionalFormatting>
  <conditionalFormatting sqref="AL28:AL47">
    <cfRule type="cellIs" dxfId="425" priority="32" operator="equal">
      <formula>13</formula>
    </cfRule>
    <cfRule type="cellIs" dxfId="424" priority="33" operator="equal">
      <formula>"고용허가체크"</formula>
    </cfRule>
  </conditionalFormatting>
  <conditionalFormatting sqref="AJ28:AJ47">
    <cfRule type="cellIs" dxfId="423" priority="31" operator="greaterThan">
      <formula>0</formula>
    </cfRule>
  </conditionalFormatting>
  <conditionalFormatting sqref="AK28:AK47 AB28:AB47">
    <cfRule type="cellIs" dxfId="422" priority="30" operator="equal">
      <formula>"주민오류"</formula>
    </cfRule>
  </conditionalFormatting>
  <conditionalFormatting sqref="AH28:AH47">
    <cfRule type="cellIs" dxfId="421" priority="29" operator="equal">
      <formula>"외국인"</formula>
    </cfRule>
  </conditionalFormatting>
  <conditionalFormatting sqref="AI28:AI47">
    <cfRule type="cellIs" dxfId="420" priority="28" operator="equal">
      <formula>"고용허가체크"</formula>
    </cfRule>
  </conditionalFormatting>
  <conditionalFormatting sqref="D29">
    <cfRule type="expression" priority="27">
      <formula>"COUNT(13)"</formula>
    </cfRule>
  </conditionalFormatting>
  <conditionalFormatting sqref="AL48:AL67">
    <cfRule type="cellIs" dxfId="419" priority="25" operator="equal">
      <formula>13</formula>
    </cfRule>
    <cfRule type="cellIs" dxfId="418" priority="26" operator="equal">
      <formula>"고용허가체크"</formula>
    </cfRule>
  </conditionalFormatting>
  <conditionalFormatting sqref="AJ48:AJ67">
    <cfRule type="cellIs" dxfId="417" priority="24" operator="greaterThan">
      <formula>0</formula>
    </cfRule>
  </conditionalFormatting>
  <conditionalFormatting sqref="AK48:AK67 AB48:AB67">
    <cfRule type="cellIs" dxfId="416" priority="23" operator="equal">
      <formula>"주민오류"</formula>
    </cfRule>
  </conditionalFormatting>
  <conditionalFormatting sqref="AH48:AH67">
    <cfRule type="cellIs" dxfId="415" priority="22" operator="equal">
      <formula>"외국인"</formula>
    </cfRule>
  </conditionalFormatting>
  <conditionalFormatting sqref="AI48:AI67">
    <cfRule type="cellIs" dxfId="414" priority="21" operator="equal">
      <formula>"고용허가체크"</formula>
    </cfRule>
  </conditionalFormatting>
  <conditionalFormatting sqref="D49">
    <cfRule type="expression" priority="20">
      <formula>"COUNT(13)"</formula>
    </cfRule>
  </conditionalFormatting>
  <conditionalFormatting sqref="AL68:AL87">
    <cfRule type="cellIs" dxfId="413" priority="18" operator="equal">
      <formula>13</formula>
    </cfRule>
    <cfRule type="cellIs" dxfId="412" priority="19" operator="equal">
      <formula>"고용허가체크"</formula>
    </cfRule>
  </conditionalFormatting>
  <conditionalFormatting sqref="AJ68:AJ87">
    <cfRule type="cellIs" dxfId="411" priority="17" operator="greaterThan">
      <formula>0</formula>
    </cfRule>
  </conditionalFormatting>
  <conditionalFormatting sqref="AK68:AK87 AB68:AB87">
    <cfRule type="cellIs" dxfId="410" priority="16" operator="equal">
      <formula>"주민오류"</formula>
    </cfRule>
  </conditionalFormatting>
  <conditionalFormatting sqref="AH68:AH87">
    <cfRule type="cellIs" dxfId="409" priority="15" operator="equal">
      <formula>"외국인"</formula>
    </cfRule>
  </conditionalFormatting>
  <conditionalFormatting sqref="AI68:AI87">
    <cfRule type="cellIs" dxfId="408" priority="14" operator="equal">
      <formula>"고용허가체크"</formula>
    </cfRule>
  </conditionalFormatting>
  <conditionalFormatting sqref="D69">
    <cfRule type="expression" priority="13">
      <formula>"COUNT(13)"</formula>
    </cfRule>
  </conditionalFormatting>
  <conditionalFormatting sqref="AL88:AL101">
    <cfRule type="cellIs" dxfId="407" priority="11" operator="equal">
      <formula>13</formula>
    </cfRule>
    <cfRule type="cellIs" dxfId="406" priority="12" operator="equal">
      <formula>"고용허가체크"</formula>
    </cfRule>
  </conditionalFormatting>
  <conditionalFormatting sqref="AJ88:AJ101">
    <cfRule type="cellIs" dxfId="405" priority="10" operator="greaterThan">
      <formula>0</formula>
    </cfRule>
  </conditionalFormatting>
  <conditionalFormatting sqref="AK88:AK101 AB88:AB101">
    <cfRule type="cellIs" dxfId="404" priority="9" operator="equal">
      <formula>"주민오류"</formula>
    </cfRule>
  </conditionalFormatting>
  <conditionalFormatting sqref="AH88:AH101">
    <cfRule type="cellIs" dxfId="403" priority="8" operator="equal">
      <formula>"외국인"</formula>
    </cfRule>
  </conditionalFormatting>
  <conditionalFormatting sqref="AI88:AI101">
    <cfRule type="cellIs" dxfId="402" priority="7" operator="equal">
      <formula>"고용허가체크"</formula>
    </cfRule>
  </conditionalFormatting>
  <conditionalFormatting sqref="AL102:AL107">
    <cfRule type="cellIs" dxfId="401" priority="5" operator="equal">
      <formula>13</formula>
    </cfRule>
    <cfRule type="cellIs" dxfId="400" priority="6" operator="equal">
      <formula>"고용허가체크"</formula>
    </cfRule>
  </conditionalFormatting>
  <conditionalFormatting sqref="AJ102:AJ107">
    <cfRule type="cellIs" dxfId="399" priority="4" operator="greaterThan">
      <formula>0</formula>
    </cfRule>
  </conditionalFormatting>
  <conditionalFormatting sqref="AK102:AK107 AB102:AB107">
    <cfRule type="cellIs" dxfId="398" priority="3" operator="equal">
      <formula>"주민오류"</formula>
    </cfRule>
  </conditionalFormatting>
  <conditionalFormatting sqref="AH102:AH107">
    <cfRule type="cellIs" dxfId="397" priority="2" operator="equal">
      <formula>"외국인"</formula>
    </cfRule>
  </conditionalFormatting>
  <conditionalFormatting sqref="AI102:AI107">
    <cfRule type="cellIs" dxfId="396"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79874"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79875"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79876"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79877"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79878"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79879"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79880"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79881"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79882" r:id="rId13" name="Drop Down 10">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64C80-789B-4A9B-B0E2-5C544CAB1D6C}">
  <dimension ref="A1:AL110"/>
  <sheetViews>
    <sheetView showGridLines="0" workbookViewId="0">
      <pane ySplit="7" topLeftCell="A8" activePane="bottomLeft" state="frozen"/>
      <selection pane="bottomLeft" activeCell="N5" sqref="N5"/>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55" t="s">
        <v>596</v>
      </c>
      <c r="F3" s="254"/>
      <c r="G3" s="368" t="str">
        <f>기본입력사항!$D$3</f>
        <v>주황규</v>
      </c>
      <c r="H3" s="368"/>
      <c r="I3" s="255" t="s">
        <v>638</v>
      </c>
      <c r="J3" s="356">
        <v>44287</v>
      </c>
      <c r="K3" s="356"/>
      <c r="N3" s="266">
        <v>1</v>
      </c>
      <c r="P3" s="230">
        <f>IF(10-MOD(MID(D4,1,1)*1+MID(D4,2,1)*3+MID(D4,3,1)*7+MID(D4,4,1)*1+MID(D4,5,1)*3+MID(D4,6,1)*7+MID(D4,7,1)*1+MID(D4,8,1)*3+INT((MID(D4,9,1)*5)/10)+MOD(MID(D4,9,1)*5,10),10)=10,0,10-MOD(MID(D4,1,1)*1+MID(D4,2,1)*3+MID(D4,3,1)*7+MID(D4,4,1)*1+MID(D4,5,1)*3+MID(D4,6,1)*7+MID(D4,7,1)*1+MID(D4,8,1)*3+INT((MID(D4,9,1)*5)/10)+MOD(MID(D4,9,1)*5,10),10))</f>
        <v>7</v>
      </c>
      <c r="Q3" s="257"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58" t="s">
        <v>601</v>
      </c>
      <c r="W6" s="258"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1</v>
      </c>
      <c r="H7" s="371"/>
      <c r="I7" s="371"/>
      <c r="J7" s="371"/>
      <c r="K7" s="370"/>
      <c r="L7" s="370"/>
      <c r="M7" s="279">
        <v>0.03</v>
      </c>
      <c r="N7" s="370"/>
      <c r="O7" s="370"/>
      <c r="P7" s="370"/>
      <c r="Q7" s="370"/>
      <c r="S7" s="340"/>
      <c r="T7" s="343"/>
      <c r="V7" s="259" t="s">
        <v>603</v>
      </c>
      <c r="W7" s="259"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44287</v>
      </c>
      <c r="I8" s="271">
        <f>IF(H8="","",CHOOSE($R$3,EOMONTH($H$8,0),EOMONTH($H$8,0)+5,EOMONTH($H$8,0)+10,EOMONTH($H$8,0)+15,EOMONTH($H$8,0)+20))</f>
        <v>44316</v>
      </c>
      <c r="J8" s="272" t="str">
        <f>TEXT(I8,"aaa")</f>
        <v>금</v>
      </c>
      <c r="K8" s="273"/>
      <c r="L8" s="274">
        <f t="shared" ref="L8:L71" si="0">IF(OR($N$3=1,K8&lt;=33330),K8,TRUNC(K8/96.7%,-1))</f>
        <v>0</v>
      </c>
      <c r="M8" s="275">
        <f>$M$7</f>
        <v>0.03</v>
      </c>
      <c r="N8" s="276">
        <f>IF(L8&gt;33330,TRUNC(L8*$M$7,-1),0)</f>
        <v>0</v>
      </c>
      <c r="O8" s="276">
        <f>TRUNC(N8*10%,-1)</f>
        <v>0</v>
      </c>
      <c r="P8" s="277">
        <f>SUM(N8:O8)</f>
        <v>0</v>
      </c>
      <c r="Q8" s="277">
        <f>L8-P8</f>
        <v>0</v>
      </c>
      <c r="S8" s="225">
        <f t="shared" ref="S8:S71" si="1">IF($N$3=2,L8-(Q8-K8),0)</f>
        <v>0</v>
      </c>
      <c r="T8" s="226">
        <f t="shared" ref="T8:T71"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60">
        <f>A8+1</f>
        <v>2</v>
      </c>
      <c r="B9" s="282" t="str">
        <f t="shared" ref="B9:B72" si="3">$N$4</f>
        <v>A팀</v>
      </c>
      <c r="C9" s="232"/>
      <c r="D9" s="233"/>
      <c r="E9" s="248" t="str">
        <f>IF(C9="","",$E$8)</f>
        <v/>
      </c>
      <c r="F9" s="248"/>
      <c r="G9" s="246" t="str">
        <f t="shared" ref="G9:G72" si="4">IF(E9="","",VLOOKUP(E9,종목,2))</f>
        <v/>
      </c>
      <c r="H9" s="281" t="str">
        <f>IF(C9="","",$H$8)</f>
        <v/>
      </c>
      <c r="I9" s="265" t="str">
        <f>IF(C9="","",$I$8)</f>
        <v/>
      </c>
      <c r="J9" s="247" t="str">
        <f t="shared" ref="J9:J72"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si="4"/>
        <v/>
      </c>
      <c r="H28" s="281"/>
      <c r="I28" s="265"/>
      <c r="J28" s="247" t="str">
        <f t="shared" si="5"/>
        <v>토</v>
      </c>
      <c r="K28" s="239"/>
      <c r="L28" s="240">
        <f t="shared" si="0"/>
        <v>0</v>
      </c>
      <c r="M28" s="241">
        <f>$M$7</f>
        <v>0.03</v>
      </c>
      <c r="N28" s="242">
        <f>IF(L28&gt;33330,TRUNC(L28*$M$7,-1),0)</f>
        <v>0</v>
      </c>
      <c r="O28" s="242">
        <f>TRUNC(N28*10%,-1)</f>
        <v>0</v>
      </c>
      <c r="P28" s="243">
        <f>SUM(N28:O28)</f>
        <v>0</v>
      </c>
      <c r="Q28" s="243">
        <f>L28-P28</f>
        <v>0</v>
      </c>
      <c r="S28" s="225">
        <f t="shared" si="1"/>
        <v>0</v>
      </c>
      <c r="T28" s="226">
        <f t="shared" si="2"/>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4"/>
        <v/>
      </c>
      <c r="H29" s="281" t="str">
        <f>IF(C29="","",$H$8)</f>
        <v/>
      </c>
      <c r="I29" s="265" t="str">
        <f>IF(C29="","",$I$8)</f>
        <v/>
      </c>
      <c r="J29" s="247" t="str">
        <f t="shared" si="5"/>
        <v/>
      </c>
      <c r="K29" s="239"/>
      <c r="L29" s="240">
        <f t="shared" si="0"/>
        <v>0</v>
      </c>
      <c r="M29" s="241">
        <f t="shared" si="6"/>
        <v>0.03</v>
      </c>
      <c r="N29" s="242">
        <f t="shared" ref="N29:N47" si="27">IF(L29&gt;33330,TRUNC(L29*$M$7,-1),0)</f>
        <v>0</v>
      </c>
      <c r="O29" s="242">
        <f t="shared" ref="O29:O47" si="28">TRUNC(N29*10%,-1)</f>
        <v>0</v>
      </c>
      <c r="P29" s="243">
        <f t="shared" ref="P29:P47" si="29">SUM(N29:O29)</f>
        <v>0</v>
      </c>
      <c r="Q29" s="243">
        <f t="shared" ref="Q29:Q47" si="30">L29-P29</f>
        <v>0</v>
      </c>
      <c r="S29" s="225">
        <f t="shared" si="1"/>
        <v>0</v>
      </c>
      <c r="T29" s="226">
        <f t="shared" si="2"/>
        <v>0</v>
      </c>
      <c r="V29" s="123"/>
      <c r="W29" s="123"/>
      <c r="X29" s="123"/>
      <c r="Y29" s="123"/>
      <c r="AA29" s="190" t="e">
        <f t="shared" ref="AA29:AA47" si="31">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2">IF(INT(RIGHT(D29,1))=AA29,"OK","주민오류")</f>
        <v>#VALUE!</v>
      </c>
      <c r="AC29" s="191" t="e">
        <f t="shared" ref="AC29:AC47" ca="1" si="33">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4">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5">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36">CHOOSE(14-LEN(CLEAN(D29)),MID(D29,7,1),MID(D29,6,1),MID(D29,5,1),MID(D29,4,1))</f>
        <v>#VALUE!</v>
      </c>
      <c r="AH29" s="190" t="e">
        <f t="shared" ref="AH29:AH47" si="37">CHOOSE(AG29,"내국인","내국인","내국인","내국인","외국인","외국인","외국인","외국인")</f>
        <v>#VALUE!</v>
      </c>
      <c r="AI29" s="190" t="e">
        <f t="shared" ref="AI29:AI47" si="38">IF(AH29="외국인","고용허가체크","")</f>
        <v>#VALUE!</v>
      </c>
      <c r="AJ29" s="190" t="e">
        <f t="shared" ref="AJ29:AJ47" si="39">IF(LEN(CLEAN(D29))=12,MOD(MID(D29,7,1)*10+MID(D29,8,1),2),MOD(MID(D29,8,1)*10+MID(D29,9,1),2))</f>
        <v>#VALUE!</v>
      </c>
      <c r="AK29" s="190" t="e">
        <f t="shared" ref="AK29:AK47" si="40">IF(AJ29=0,"OK","")</f>
        <v>#VALUE!</v>
      </c>
      <c r="AL29" s="190">
        <f t="shared" ref="AL29:AL47" si="41">LEN(CLEAN(D29))</f>
        <v>0</v>
      </c>
    </row>
    <row r="30" spans="1:38" ht="23.25" customHeight="1" x14ac:dyDescent="0.15">
      <c r="A30" s="260">
        <f t="shared" ref="A30:A48" si="42">A29+1</f>
        <v>23</v>
      </c>
      <c r="B30" s="282" t="str">
        <f t="shared" si="3"/>
        <v>A팀</v>
      </c>
      <c r="C30" s="232"/>
      <c r="D30" s="233"/>
      <c r="E30" s="248" t="str">
        <f t="shared" ref="E30:E47" si="43">IF(C30="","",$E$8)</f>
        <v/>
      </c>
      <c r="F30" s="248"/>
      <c r="G30" s="246" t="str">
        <f t="shared" si="4"/>
        <v/>
      </c>
      <c r="H30" s="281" t="str">
        <f t="shared" ref="H30:H47" si="44">IF(C30="","",$H$8)</f>
        <v/>
      </c>
      <c r="I30" s="265" t="str">
        <f t="shared" ref="I30:I47" si="45">IF(C30="","",$I$8)</f>
        <v/>
      </c>
      <c r="J30" s="247" t="str">
        <f t="shared" si="5"/>
        <v/>
      </c>
      <c r="K30" s="239"/>
      <c r="L30" s="240">
        <f t="shared" si="0"/>
        <v>0</v>
      </c>
      <c r="M30" s="241">
        <f t="shared" si="6"/>
        <v>0.03</v>
      </c>
      <c r="N30" s="242">
        <f t="shared" si="27"/>
        <v>0</v>
      </c>
      <c r="O30" s="242">
        <f t="shared" si="28"/>
        <v>0</v>
      </c>
      <c r="P30" s="243">
        <f t="shared" si="29"/>
        <v>0</v>
      </c>
      <c r="Q30" s="243">
        <f t="shared" si="30"/>
        <v>0</v>
      </c>
      <c r="S30" s="225">
        <f t="shared" si="1"/>
        <v>0</v>
      </c>
      <c r="T30" s="226">
        <f t="shared" si="2"/>
        <v>0</v>
      </c>
      <c r="V30" s="123"/>
      <c r="W30" s="123"/>
      <c r="X30" s="123"/>
      <c r="Y30" s="123"/>
      <c r="AA30" s="190" t="e">
        <f t="shared" si="31"/>
        <v>#VALUE!</v>
      </c>
      <c r="AB30" s="190" t="e">
        <f t="shared" si="32"/>
        <v>#VALUE!</v>
      </c>
      <c r="AC30" s="191" t="e">
        <f t="shared" ca="1" si="33"/>
        <v>#VALUE!</v>
      </c>
      <c r="AD30" s="192">
        <f t="shared" ca="1" si="14"/>
        <v>44387</v>
      </c>
      <c r="AE30" s="191" t="e">
        <f t="shared" ca="1" si="34"/>
        <v>#VALUE!</v>
      </c>
      <c r="AF30" s="190" t="e">
        <f t="shared" si="35"/>
        <v>#VALUE!</v>
      </c>
      <c r="AG30" s="190" t="e">
        <f t="shared" si="36"/>
        <v>#VALUE!</v>
      </c>
      <c r="AH30" s="190" t="e">
        <f t="shared" si="37"/>
        <v>#VALUE!</v>
      </c>
      <c r="AI30" s="190" t="e">
        <f t="shared" si="38"/>
        <v>#VALUE!</v>
      </c>
      <c r="AJ30" s="190" t="e">
        <f t="shared" si="39"/>
        <v>#VALUE!</v>
      </c>
      <c r="AK30" s="190" t="e">
        <f t="shared" si="40"/>
        <v>#VALUE!</v>
      </c>
      <c r="AL30" s="190">
        <f t="shared" si="41"/>
        <v>0</v>
      </c>
    </row>
    <row r="31" spans="1:38" ht="23.25" customHeight="1" x14ac:dyDescent="0.15">
      <c r="A31" s="260">
        <f t="shared" si="42"/>
        <v>24</v>
      </c>
      <c r="B31" s="282" t="str">
        <f t="shared" si="3"/>
        <v>A팀</v>
      </c>
      <c r="C31" s="232"/>
      <c r="D31" s="233"/>
      <c r="E31" s="248" t="str">
        <f t="shared" si="43"/>
        <v/>
      </c>
      <c r="F31" s="248"/>
      <c r="G31" s="246" t="str">
        <f t="shared" si="4"/>
        <v/>
      </c>
      <c r="H31" s="281" t="str">
        <f t="shared" si="44"/>
        <v/>
      </c>
      <c r="I31" s="265" t="str">
        <f t="shared" si="45"/>
        <v/>
      </c>
      <c r="J31" s="247" t="str">
        <f t="shared" si="5"/>
        <v/>
      </c>
      <c r="K31" s="239"/>
      <c r="L31" s="240">
        <f t="shared" si="0"/>
        <v>0</v>
      </c>
      <c r="M31" s="241">
        <f t="shared" si="6"/>
        <v>0.03</v>
      </c>
      <c r="N31" s="242">
        <f t="shared" si="27"/>
        <v>0</v>
      </c>
      <c r="O31" s="242">
        <f t="shared" si="28"/>
        <v>0</v>
      </c>
      <c r="P31" s="243">
        <f t="shared" si="29"/>
        <v>0</v>
      </c>
      <c r="Q31" s="243">
        <f t="shared" si="30"/>
        <v>0</v>
      </c>
      <c r="S31" s="225">
        <f t="shared" si="1"/>
        <v>0</v>
      </c>
      <c r="T31" s="226">
        <f t="shared" si="2"/>
        <v>0</v>
      </c>
      <c r="V31" s="123"/>
      <c r="W31" s="123"/>
      <c r="X31" s="123"/>
      <c r="Y31" s="123"/>
      <c r="AA31" s="190" t="e">
        <f t="shared" si="31"/>
        <v>#VALUE!</v>
      </c>
      <c r="AB31" s="190" t="e">
        <f t="shared" si="32"/>
        <v>#VALUE!</v>
      </c>
      <c r="AC31" s="191" t="e">
        <f t="shared" ca="1" si="33"/>
        <v>#VALUE!</v>
      </c>
      <c r="AD31" s="192">
        <f t="shared" ca="1" si="14"/>
        <v>44387</v>
      </c>
      <c r="AE31" s="191" t="e">
        <f t="shared" ca="1" si="34"/>
        <v>#VALUE!</v>
      </c>
      <c r="AF31" s="190" t="e">
        <f t="shared" si="35"/>
        <v>#VALUE!</v>
      </c>
      <c r="AG31" s="190" t="e">
        <f t="shared" si="36"/>
        <v>#VALUE!</v>
      </c>
      <c r="AH31" s="190" t="e">
        <f t="shared" si="37"/>
        <v>#VALUE!</v>
      </c>
      <c r="AI31" s="190" t="e">
        <f t="shared" si="38"/>
        <v>#VALUE!</v>
      </c>
      <c r="AJ31" s="190" t="e">
        <f t="shared" si="39"/>
        <v>#VALUE!</v>
      </c>
      <c r="AK31" s="190" t="e">
        <f t="shared" si="40"/>
        <v>#VALUE!</v>
      </c>
      <c r="AL31" s="190">
        <f t="shared" si="41"/>
        <v>0</v>
      </c>
    </row>
    <row r="32" spans="1:38" ht="23.25" customHeight="1" x14ac:dyDescent="0.15">
      <c r="A32" s="260">
        <f t="shared" si="42"/>
        <v>25</v>
      </c>
      <c r="B32" s="282" t="str">
        <f t="shared" si="3"/>
        <v>A팀</v>
      </c>
      <c r="C32" s="232"/>
      <c r="D32" s="233"/>
      <c r="E32" s="248" t="str">
        <f t="shared" si="43"/>
        <v/>
      </c>
      <c r="F32" s="248"/>
      <c r="G32" s="246" t="str">
        <f t="shared" si="4"/>
        <v/>
      </c>
      <c r="H32" s="281" t="str">
        <f t="shared" si="44"/>
        <v/>
      </c>
      <c r="I32" s="265" t="str">
        <f t="shared" si="45"/>
        <v/>
      </c>
      <c r="J32" s="247" t="str">
        <f t="shared" si="5"/>
        <v/>
      </c>
      <c r="K32" s="239"/>
      <c r="L32" s="240">
        <f t="shared" si="0"/>
        <v>0</v>
      </c>
      <c r="M32" s="241">
        <f t="shared" si="6"/>
        <v>0.03</v>
      </c>
      <c r="N32" s="242">
        <f t="shared" si="27"/>
        <v>0</v>
      </c>
      <c r="O32" s="242">
        <f t="shared" si="28"/>
        <v>0</v>
      </c>
      <c r="P32" s="243">
        <f t="shared" si="29"/>
        <v>0</v>
      </c>
      <c r="Q32" s="243">
        <f t="shared" si="30"/>
        <v>0</v>
      </c>
      <c r="S32" s="225">
        <f t="shared" si="1"/>
        <v>0</v>
      </c>
      <c r="T32" s="226">
        <f t="shared" si="2"/>
        <v>0</v>
      </c>
      <c r="V32" s="123"/>
      <c r="W32" s="123"/>
      <c r="X32" s="123"/>
      <c r="Y32" s="123"/>
      <c r="AA32" s="190" t="e">
        <f t="shared" si="31"/>
        <v>#VALUE!</v>
      </c>
      <c r="AB32" s="190" t="e">
        <f t="shared" si="32"/>
        <v>#VALUE!</v>
      </c>
      <c r="AC32" s="191" t="e">
        <f t="shared" ca="1" si="33"/>
        <v>#VALUE!</v>
      </c>
      <c r="AD32" s="192">
        <f t="shared" ca="1" si="14"/>
        <v>44387</v>
      </c>
      <c r="AE32" s="191" t="e">
        <f t="shared" ca="1" si="34"/>
        <v>#VALUE!</v>
      </c>
      <c r="AF32" s="190" t="e">
        <f t="shared" si="35"/>
        <v>#VALUE!</v>
      </c>
      <c r="AG32" s="190" t="e">
        <f t="shared" si="36"/>
        <v>#VALUE!</v>
      </c>
      <c r="AH32" s="190" t="e">
        <f t="shared" si="37"/>
        <v>#VALUE!</v>
      </c>
      <c r="AI32" s="190" t="e">
        <f t="shared" si="38"/>
        <v>#VALUE!</v>
      </c>
      <c r="AJ32" s="190" t="e">
        <f t="shared" si="39"/>
        <v>#VALUE!</v>
      </c>
      <c r="AK32" s="190" t="e">
        <f t="shared" si="40"/>
        <v>#VALUE!</v>
      </c>
      <c r="AL32" s="190">
        <f t="shared" si="41"/>
        <v>0</v>
      </c>
    </row>
    <row r="33" spans="1:38" ht="23.25" customHeight="1" x14ac:dyDescent="0.15">
      <c r="A33" s="260">
        <f t="shared" si="42"/>
        <v>26</v>
      </c>
      <c r="B33" s="282" t="str">
        <f t="shared" si="3"/>
        <v>A팀</v>
      </c>
      <c r="C33" s="232"/>
      <c r="D33" s="233"/>
      <c r="E33" s="248" t="str">
        <f t="shared" si="43"/>
        <v/>
      </c>
      <c r="F33" s="248"/>
      <c r="G33" s="246" t="str">
        <f t="shared" si="4"/>
        <v/>
      </c>
      <c r="H33" s="281" t="str">
        <f t="shared" si="44"/>
        <v/>
      </c>
      <c r="I33" s="265" t="str">
        <f t="shared" si="45"/>
        <v/>
      </c>
      <c r="J33" s="247" t="str">
        <f t="shared" si="5"/>
        <v/>
      </c>
      <c r="K33" s="239"/>
      <c r="L33" s="240">
        <f t="shared" si="0"/>
        <v>0</v>
      </c>
      <c r="M33" s="241">
        <f t="shared" si="6"/>
        <v>0.03</v>
      </c>
      <c r="N33" s="242">
        <f t="shared" si="27"/>
        <v>0</v>
      </c>
      <c r="O33" s="242">
        <f t="shared" si="28"/>
        <v>0</v>
      </c>
      <c r="P33" s="243">
        <f t="shared" si="29"/>
        <v>0</v>
      </c>
      <c r="Q33" s="243">
        <f t="shared" si="30"/>
        <v>0</v>
      </c>
      <c r="S33" s="225">
        <f t="shared" si="1"/>
        <v>0</v>
      </c>
      <c r="T33" s="226">
        <f t="shared" si="2"/>
        <v>0</v>
      </c>
      <c r="V33" s="123"/>
      <c r="W33" s="123"/>
      <c r="X33" s="123"/>
      <c r="Y33" s="123"/>
      <c r="AA33" s="190" t="e">
        <f t="shared" si="31"/>
        <v>#VALUE!</v>
      </c>
      <c r="AB33" s="190" t="e">
        <f t="shared" si="32"/>
        <v>#VALUE!</v>
      </c>
      <c r="AC33" s="191" t="e">
        <f t="shared" ca="1" si="33"/>
        <v>#VALUE!</v>
      </c>
      <c r="AD33" s="192">
        <f t="shared" ca="1" si="14"/>
        <v>44387</v>
      </c>
      <c r="AE33" s="191" t="e">
        <f t="shared" ca="1" si="34"/>
        <v>#VALUE!</v>
      </c>
      <c r="AF33" s="190" t="e">
        <f t="shared" si="35"/>
        <v>#VALUE!</v>
      </c>
      <c r="AG33" s="190" t="e">
        <f t="shared" si="36"/>
        <v>#VALUE!</v>
      </c>
      <c r="AH33" s="190" t="e">
        <f t="shared" si="37"/>
        <v>#VALUE!</v>
      </c>
      <c r="AI33" s="190" t="e">
        <f t="shared" si="38"/>
        <v>#VALUE!</v>
      </c>
      <c r="AJ33" s="190" t="e">
        <f t="shared" si="39"/>
        <v>#VALUE!</v>
      </c>
      <c r="AK33" s="190" t="e">
        <f t="shared" si="40"/>
        <v>#VALUE!</v>
      </c>
      <c r="AL33" s="190">
        <f t="shared" si="41"/>
        <v>0</v>
      </c>
    </row>
    <row r="34" spans="1:38" ht="23.25" customHeight="1" x14ac:dyDescent="0.15">
      <c r="A34" s="260">
        <f t="shared" si="42"/>
        <v>27</v>
      </c>
      <c r="B34" s="282" t="str">
        <f t="shared" si="3"/>
        <v>A팀</v>
      </c>
      <c r="C34" s="232"/>
      <c r="D34" s="233"/>
      <c r="E34" s="248" t="str">
        <f t="shared" si="43"/>
        <v/>
      </c>
      <c r="F34" s="248"/>
      <c r="G34" s="246" t="str">
        <f t="shared" si="4"/>
        <v/>
      </c>
      <c r="H34" s="281" t="str">
        <f t="shared" si="44"/>
        <v/>
      </c>
      <c r="I34" s="265" t="str">
        <f t="shared" si="45"/>
        <v/>
      </c>
      <c r="J34" s="247" t="str">
        <f t="shared" si="5"/>
        <v/>
      </c>
      <c r="K34" s="239"/>
      <c r="L34" s="240">
        <f t="shared" si="0"/>
        <v>0</v>
      </c>
      <c r="M34" s="241">
        <f t="shared" si="6"/>
        <v>0.03</v>
      </c>
      <c r="N34" s="242">
        <f t="shared" si="27"/>
        <v>0</v>
      </c>
      <c r="O34" s="242">
        <f t="shared" si="28"/>
        <v>0</v>
      </c>
      <c r="P34" s="243">
        <f t="shared" si="29"/>
        <v>0</v>
      </c>
      <c r="Q34" s="243">
        <f t="shared" si="30"/>
        <v>0</v>
      </c>
      <c r="S34" s="225">
        <f t="shared" si="1"/>
        <v>0</v>
      </c>
      <c r="T34" s="226">
        <f t="shared" si="2"/>
        <v>0</v>
      </c>
      <c r="V34" s="123"/>
      <c r="W34" s="123"/>
      <c r="X34" s="123"/>
      <c r="Y34" s="123"/>
      <c r="AA34" s="190" t="e">
        <f t="shared" si="31"/>
        <v>#VALUE!</v>
      </c>
      <c r="AB34" s="190" t="e">
        <f t="shared" si="32"/>
        <v>#VALUE!</v>
      </c>
      <c r="AC34" s="191" t="e">
        <f t="shared" ca="1" si="33"/>
        <v>#VALUE!</v>
      </c>
      <c r="AD34" s="192">
        <f t="shared" ca="1" si="14"/>
        <v>44387</v>
      </c>
      <c r="AE34" s="191" t="e">
        <f t="shared" ca="1" si="34"/>
        <v>#VALUE!</v>
      </c>
      <c r="AF34" s="190" t="e">
        <f t="shared" si="35"/>
        <v>#VALUE!</v>
      </c>
      <c r="AG34" s="190" t="e">
        <f t="shared" si="36"/>
        <v>#VALUE!</v>
      </c>
      <c r="AH34" s="190" t="e">
        <f t="shared" si="37"/>
        <v>#VALUE!</v>
      </c>
      <c r="AI34" s="190" t="e">
        <f t="shared" si="38"/>
        <v>#VALUE!</v>
      </c>
      <c r="AJ34" s="190" t="e">
        <f t="shared" si="39"/>
        <v>#VALUE!</v>
      </c>
      <c r="AK34" s="190" t="e">
        <f t="shared" si="40"/>
        <v>#VALUE!</v>
      </c>
      <c r="AL34" s="190">
        <f t="shared" si="41"/>
        <v>0</v>
      </c>
    </row>
    <row r="35" spans="1:38" ht="23.25" customHeight="1" x14ac:dyDescent="0.15">
      <c r="A35" s="260">
        <f t="shared" si="42"/>
        <v>28</v>
      </c>
      <c r="B35" s="282" t="str">
        <f t="shared" si="3"/>
        <v>A팀</v>
      </c>
      <c r="C35" s="232"/>
      <c r="D35" s="233"/>
      <c r="E35" s="248" t="str">
        <f t="shared" si="43"/>
        <v/>
      </c>
      <c r="F35" s="248"/>
      <c r="G35" s="246" t="str">
        <f t="shared" si="4"/>
        <v/>
      </c>
      <c r="H35" s="281" t="str">
        <f t="shared" si="44"/>
        <v/>
      </c>
      <c r="I35" s="265" t="str">
        <f t="shared" si="45"/>
        <v/>
      </c>
      <c r="J35" s="247" t="str">
        <f t="shared" si="5"/>
        <v/>
      </c>
      <c r="K35" s="239"/>
      <c r="L35" s="240">
        <f t="shared" si="0"/>
        <v>0</v>
      </c>
      <c r="M35" s="241">
        <f t="shared" si="6"/>
        <v>0.03</v>
      </c>
      <c r="N35" s="242">
        <f t="shared" si="27"/>
        <v>0</v>
      </c>
      <c r="O35" s="242">
        <f t="shared" si="28"/>
        <v>0</v>
      </c>
      <c r="P35" s="243">
        <f t="shared" si="29"/>
        <v>0</v>
      </c>
      <c r="Q35" s="243">
        <f t="shared" si="30"/>
        <v>0</v>
      </c>
      <c r="S35" s="225">
        <f t="shared" si="1"/>
        <v>0</v>
      </c>
      <c r="T35" s="226">
        <f t="shared" si="2"/>
        <v>0</v>
      </c>
      <c r="V35" s="123"/>
      <c r="W35" s="123"/>
      <c r="X35" s="123"/>
      <c r="Y35" s="123"/>
      <c r="AA35" s="190" t="e">
        <f t="shared" si="31"/>
        <v>#VALUE!</v>
      </c>
      <c r="AB35" s="190" t="e">
        <f t="shared" si="32"/>
        <v>#VALUE!</v>
      </c>
      <c r="AC35" s="191" t="e">
        <f t="shared" ca="1" si="33"/>
        <v>#VALUE!</v>
      </c>
      <c r="AD35" s="192">
        <f t="shared" ca="1" si="14"/>
        <v>44387</v>
      </c>
      <c r="AE35" s="191" t="e">
        <f t="shared" ca="1" si="34"/>
        <v>#VALUE!</v>
      </c>
      <c r="AF35" s="190" t="e">
        <f t="shared" si="35"/>
        <v>#VALUE!</v>
      </c>
      <c r="AG35" s="190" t="e">
        <f t="shared" si="36"/>
        <v>#VALUE!</v>
      </c>
      <c r="AH35" s="190" t="e">
        <f t="shared" si="37"/>
        <v>#VALUE!</v>
      </c>
      <c r="AI35" s="190" t="e">
        <f t="shared" si="38"/>
        <v>#VALUE!</v>
      </c>
      <c r="AJ35" s="190" t="e">
        <f t="shared" si="39"/>
        <v>#VALUE!</v>
      </c>
      <c r="AK35" s="190" t="e">
        <f t="shared" si="40"/>
        <v>#VALUE!</v>
      </c>
      <c r="AL35" s="190">
        <f t="shared" si="41"/>
        <v>0</v>
      </c>
    </row>
    <row r="36" spans="1:38" ht="23.25" customHeight="1" x14ac:dyDescent="0.15">
      <c r="A36" s="260">
        <f t="shared" si="42"/>
        <v>29</v>
      </c>
      <c r="B36" s="282" t="str">
        <f t="shared" si="3"/>
        <v>A팀</v>
      </c>
      <c r="C36" s="232"/>
      <c r="D36" s="233"/>
      <c r="E36" s="248" t="str">
        <f t="shared" si="43"/>
        <v/>
      </c>
      <c r="F36" s="248"/>
      <c r="G36" s="246" t="str">
        <f t="shared" si="4"/>
        <v/>
      </c>
      <c r="H36" s="281" t="str">
        <f t="shared" si="44"/>
        <v/>
      </c>
      <c r="I36" s="265" t="str">
        <f t="shared" si="45"/>
        <v/>
      </c>
      <c r="J36" s="247" t="str">
        <f t="shared" si="5"/>
        <v/>
      </c>
      <c r="K36" s="239"/>
      <c r="L36" s="240">
        <f t="shared" si="0"/>
        <v>0</v>
      </c>
      <c r="M36" s="241">
        <f t="shared" si="6"/>
        <v>0.03</v>
      </c>
      <c r="N36" s="242">
        <f t="shared" si="27"/>
        <v>0</v>
      </c>
      <c r="O36" s="242">
        <f t="shared" si="28"/>
        <v>0</v>
      </c>
      <c r="P36" s="243">
        <f t="shared" si="29"/>
        <v>0</v>
      </c>
      <c r="Q36" s="243">
        <f t="shared" si="30"/>
        <v>0</v>
      </c>
      <c r="S36" s="225">
        <f t="shared" si="1"/>
        <v>0</v>
      </c>
      <c r="T36" s="226">
        <f t="shared" si="2"/>
        <v>0</v>
      </c>
      <c r="V36" s="123"/>
      <c r="W36" s="123"/>
      <c r="X36" s="123"/>
      <c r="Y36" s="123"/>
      <c r="AA36" s="190" t="e">
        <f t="shared" si="31"/>
        <v>#VALUE!</v>
      </c>
      <c r="AB36" s="190" t="e">
        <f t="shared" si="32"/>
        <v>#VALUE!</v>
      </c>
      <c r="AC36" s="191" t="e">
        <f t="shared" ca="1" si="33"/>
        <v>#VALUE!</v>
      </c>
      <c r="AD36" s="192">
        <f t="shared" ca="1" si="14"/>
        <v>44387</v>
      </c>
      <c r="AE36" s="191" t="e">
        <f t="shared" ca="1" si="34"/>
        <v>#VALUE!</v>
      </c>
      <c r="AF36" s="190" t="e">
        <f t="shared" si="35"/>
        <v>#VALUE!</v>
      </c>
      <c r="AG36" s="190" t="e">
        <f t="shared" si="36"/>
        <v>#VALUE!</v>
      </c>
      <c r="AH36" s="190" t="e">
        <f t="shared" si="37"/>
        <v>#VALUE!</v>
      </c>
      <c r="AI36" s="190" t="e">
        <f t="shared" si="38"/>
        <v>#VALUE!</v>
      </c>
      <c r="AJ36" s="190" t="e">
        <f t="shared" si="39"/>
        <v>#VALUE!</v>
      </c>
      <c r="AK36" s="190" t="e">
        <f t="shared" si="40"/>
        <v>#VALUE!</v>
      </c>
      <c r="AL36" s="190">
        <f t="shared" si="41"/>
        <v>0</v>
      </c>
    </row>
    <row r="37" spans="1:38" ht="23.25" customHeight="1" x14ac:dyDescent="0.15">
      <c r="A37" s="260">
        <f t="shared" si="42"/>
        <v>30</v>
      </c>
      <c r="B37" s="282" t="str">
        <f t="shared" si="3"/>
        <v>A팀</v>
      </c>
      <c r="C37" s="232"/>
      <c r="D37" s="233"/>
      <c r="E37" s="248" t="str">
        <f t="shared" si="43"/>
        <v/>
      </c>
      <c r="F37" s="248"/>
      <c r="G37" s="246" t="str">
        <f t="shared" si="4"/>
        <v/>
      </c>
      <c r="H37" s="281" t="str">
        <f t="shared" si="44"/>
        <v/>
      </c>
      <c r="I37" s="265" t="str">
        <f t="shared" si="45"/>
        <v/>
      </c>
      <c r="J37" s="247" t="str">
        <f t="shared" si="5"/>
        <v/>
      </c>
      <c r="K37" s="239"/>
      <c r="L37" s="240">
        <f t="shared" si="0"/>
        <v>0</v>
      </c>
      <c r="M37" s="241">
        <f t="shared" si="6"/>
        <v>0.03</v>
      </c>
      <c r="N37" s="242">
        <f t="shared" si="27"/>
        <v>0</v>
      </c>
      <c r="O37" s="242">
        <f t="shared" si="28"/>
        <v>0</v>
      </c>
      <c r="P37" s="243">
        <f t="shared" si="29"/>
        <v>0</v>
      </c>
      <c r="Q37" s="243">
        <f t="shared" si="30"/>
        <v>0</v>
      </c>
      <c r="S37" s="225">
        <f t="shared" si="1"/>
        <v>0</v>
      </c>
      <c r="T37" s="226">
        <f t="shared" si="2"/>
        <v>0</v>
      </c>
      <c r="V37" s="123"/>
      <c r="W37" s="123"/>
      <c r="X37" s="123"/>
      <c r="Y37" s="123"/>
      <c r="AA37" s="190" t="e">
        <f t="shared" si="31"/>
        <v>#VALUE!</v>
      </c>
      <c r="AB37" s="190" t="e">
        <f t="shared" si="32"/>
        <v>#VALUE!</v>
      </c>
      <c r="AC37" s="191" t="e">
        <f t="shared" ca="1" si="33"/>
        <v>#VALUE!</v>
      </c>
      <c r="AD37" s="192">
        <f t="shared" ca="1" si="14"/>
        <v>44387</v>
      </c>
      <c r="AE37" s="191" t="e">
        <f t="shared" ca="1" si="34"/>
        <v>#VALUE!</v>
      </c>
      <c r="AF37" s="190" t="e">
        <f t="shared" si="35"/>
        <v>#VALUE!</v>
      </c>
      <c r="AG37" s="190" t="e">
        <f t="shared" si="36"/>
        <v>#VALUE!</v>
      </c>
      <c r="AH37" s="190" t="e">
        <f t="shared" si="37"/>
        <v>#VALUE!</v>
      </c>
      <c r="AI37" s="190" t="e">
        <f t="shared" si="38"/>
        <v>#VALUE!</v>
      </c>
      <c r="AJ37" s="190" t="e">
        <f t="shared" si="39"/>
        <v>#VALUE!</v>
      </c>
      <c r="AK37" s="190" t="e">
        <f t="shared" si="40"/>
        <v>#VALUE!</v>
      </c>
      <c r="AL37" s="190">
        <f t="shared" si="41"/>
        <v>0</v>
      </c>
    </row>
    <row r="38" spans="1:38" ht="23.25" customHeight="1" x14ac:dyDescent="0.15">
      <c r="A38" s="260">
        <f t="shared" si="42"/>
        <v>31</v>
      </c>
      <c r="B38" s="282" t="str">
        <f t="shared" si="3"/>
        <v>A팀</v>
      </c>
      <c r="C38" s="232"/>
      <c r="D38" s="233"/>
      <c r="E38" s="248" t="str">
        <f t="shared" si="43"/>
        <v/>
      </c>
      <c r="F38" s="248"/>
      <c r="G38" s="246" t="str">
        <f t="shared" si="4"/>
        <v/>
      </c>
      <c r="H38" s="281" t="str">
        <f t="shared" si="44"/>
        <v/>
      </c>
      <c r="I38" s="265" t="str">
        <f t="shared" si="45"/>
        <v/>
      </c>
      <c r="J38" s="247" t="str">
        <f t="shared" si="5"/>
        <v/>
      </c>
      <c r="K38" s="239"/>
      <c r="L38" s="240">
        <f t="shared" si="0"/>
        <v>0</v>
      </c>
      <c r="M38" s="241">
        <f t="shared" si="6"/>
        <v>0.03</v>
      </c>
      <c r="N38" s="242">
        <f t="shared" si="27"/>
        <v>0</v>
      </c>
      <c r="O38" s="242">
        <f t="shared" si="28"/>
        <v>0</v>
      </c>
      <c r="P38" s="243">
        <f t="shared" si="29"/>
        <v>0</v>
      </c>
      <c r="Q38" s="243">
        <f t="shared" si="30"/>
        <v>0</v>
      </c>
      <c r="S38" s="225">
        <f t="shared" si="1"/>
        <v>0</v>
      </c>
      <c r="T38" s="226">
        <f t="shared" si="2"/>
        <v>0</v>
      </c>
      <c r="V38" s="123"/>
      <c r="W38" s="123"/>
      <c r="X38" s="123"/>
      <c r="Y38" s="123"/>
      <c r="AA38" s="190" t="e">
        <f t="shared" si="31"/>
        <v>#VALUE!</v>
      </c>
      <c r="AB38" s="190" t="e">
        <f t="shared" si="32"/>
        <v>#VALUE!</v>
      </c>
      <c r="AC38" s="191" t="e">
        <f t="shared" ca="1" si="33"/>
        <v>#VALUE!</v>
      </c>
      <c r="AD38" s="192">
        <f t="shared" ca="1" si="14"/>
        <v>44387</v>
      </c>
      <c r="AE38" s="191" t="e">
        <f t="shared" ca="1" si="34"/>
        <v>#VALUE!</v>
      </c>
      <c r="AF38" s="190" t="e">
        <f t="shared" si="35"/>
        <v>#VALUE!</v>
      </c>
      <c r="AG38" s="190" t="e">
        <f t="shared" si="36"/>
        <v>#VALUE!</v>
      </c>
      <c r="AH38" s="190" t="e">
        <f t="shared" si="37"/>
        <v>#VALUE!</v>
      </c>
      <c r="AI38" s="190" t="e">
        <f t="shared" si="38"/>
        <v>#VALUE!</v>
      </c>
      <c r="AJ38" s="190" t="e">
        <f t="shared" si="39"/>
        <v>#VALUE!</v>
      </c>
      <c r="AK38" s="190" t="e">
        <f t="shared" si="40"/>
        <v>#VALUE!</v>
      </c>
      <c r="AL38" s="190">
        <f t="shared" si="41"/>
        <v>0</v>
      </c>
    </row>
    <row r="39" spans="1:38" ht="23.25" customHeight="1" x14ac:dyDescent="0.15">
      <c r="A39" s="260">
        <f t="shared" si="42"/>
        <v>32</v>
      </c>
      <c r="B39" s="282" t="str">
        <f t="shared" si="3"/>
        <v>A팀</v>
      </c>
      <c r="C39" s="232"/>
      <c r="D39" s="233"/>
      <c r="E39" s="248" t="str">
        <f t="shared" si="43"/>
        <v/>
      </c>
      <c r="F39" s="248"/>
      <c r="G39" s="246" t="str">
        <f t="shared" si="4"/>
        <v/>
      </c>
      <c r="H39" s="281" t="str">
        <f t="shared" si="44"/>
        <v/>
      </c>
      <c r="I39" s="265" t="str">
        <f t="shared" si="45"/>
        <v/>
      </c>
      <c r="J39" s="247" t="str">
        <f t="shared" si="5"/>
        <v/>
      </c>
      <c r="K39" s="239"/>
      <c r="L39" s="240">
        <f t="shared" si="0"/>
        <v>0</v>
      </c>
      <c r="M39" s="241">
        <f t="shared" si="6"/>
        <v>0.03</v>
      </c>
      <c r="N39" s="242">
        <f t="shared" si="27"/>
        <v>0</v>
      </c>
      <c r="O39" s="242">
        <f t="shared" si="28"/>
        <v>0</v>
      </c>
      <c r="P39" s="243">
        <f t="shared" si="29"/>
        <v>0</v>
      </c>
      <c r="Q39" s="243">
        <f t="shared" si="30"/>
        <v>0</v>
      </c>
      <c r="S39" s="225">
        <f t="shared" si="1"/>
        <v>0</v>
      </c>
      <c r="T39" s="226">
        <f t="shared" si="2"/>
        <v>0</v>
      </c>
      <c r="V39" s="123"/>
      <c r="W39" s="123"/>
      <c r="X39" s="123"/>
      <c r="Y39" s="123"/>
      <c r="AA39" s="190" t="e">
        <f t="shared" si="31"/>
        <v>#VALUE!</v>
      </c>
      <c r="AB39" s="190" t="e">
        <f t="shared" si="32"/>
        <v>#VALUE!</v>
      </c>
      <c r="AC39" s="191" t="e">
        <f t="shared" ca="1" si="33"/>
        <v>#VALUE!</v>
      </c>
      <c r="AD39" s="192">
        <f t="shared" ca="1" si="14"/>
        <v>44387</v>
      </c>
      <c r="AE39" s="191" t="e">
        <f t="shared" ca="1" si="34"/>
        <v>#VALUE!</v>
      </c>
      <c r="AF39" s="190" t="e">
        <f t="shared" si="35"/>
        <v>#VALUE!</v>
      </c>
      <c r="AG39" s="190" t="e">
        <f t="shared" si="36"/>
        <v>#VALUE!</v>
      </c>
      <c r="AH39" s="190" t="e">
        <f t="shared" si="37"/>
        <v>#VALUE!</v>
      </c>
      <c r="AI39" s="190" t="e">
        <f t="shared" si="38"/>
        <v>#VALUE!</v>
      </c>
      <c r="AJ39" s="190" t="e">
        <f t="shared" si="39"/>
        <v>#VALUE!</v>
      </c>
      <c r="AK39" s="190" t="e">
        <f t="shared" si="40"/>
        <v>#VALUE!</v>
      </c>
      <c r="AL39" s="190">
        <f t="shared" si="41"/>
        <v>0</v>
      </c>
    </row>
    <row r="40" spans="1:38" ht="23.25" customHeight="1" x14ac:dyDescent="0.15">
      <c r="A40" s="260">
        <f t="shared" si="42"/>
        <v>33</v>
      </c>
      <c r="B40" s="282" t="str">
        <f t="shared" si="3"/>
        <v>A팀</v>
      </c>
      <c r="C40" s="232"/>
      <c r="D40" s="233"/>
      <c r="E40" s="248" t="str">
        <f t="shared" si="43"/>
        <v/>
      </c>
      <c r="F40" s="248"/>
      <c r="G40" s="246" t="str">
        <f t="shared" si="4"/>
        <v/>
      </c>
      <c r="H40" s="281" t="str">
        <f t="shared" si="44"/>
        <v/>
      </c>
      <c r="I40" s="265" t="str">
        <f t="shared" si="45"/>
        <v/>
      </c>
      <c r="J40" s="247" t="str">
        <f t="shared" si="5"/>
        <v/>
      </c>
      <c r="K40" s="239"/>
      <c r="L40" s="240">
        <f t="shared" si="0"/>
        <v>0</v>
      </c>
      <c r="M40" s="241">
        <f t="shared" si="6"/>
        <v>0.03</v>
      </c>
      <c r="N40" s="242">
        <f t="shared" si="27"/>
        <v>0</v>
      </c>
      <c r="O40" s="242">
        <f t="shared" si="28"/>
        <v>0</v>
      </c>
      <c r="P40" s="243">
        <f t="shared" si="29"/>
        <v>0</v>
      </c>
      <c r="Q40" s="243">
        <f t="shared" si="30"/>
        <v>0</v>
      </c>
      <c r="S40" s="225">
        <f t="shared" si="1"/>
        <v>0</v>
      </c>
      <c r="T40" s="226">
        <f t="shared" si="2"/>
        <v>0</v>
      </c>
      <c r="V40" s="123"/>
      <c r="W40" s="123"/>
      <c r="X40" s="123"/>
      <c r="Y40" s="123"/>
      <c r="AA40" s="190" t="e">
        <f t="shared" si="31"/>
        <v>#VALUE!</v>
      </c>
      <c r="AB40" s="190" t="e">
        <f t="shared" si="32"/>
        <v>#VALUE!</v>
      </c>
      <c r="AC40" s="191" t="e">
        <f t="shared" ca="1" si="33"/>
        <v>#VALUE!</v>
      </c>
      <c r="AD40" s="192">
        <f t="shared" ca="1" si="14"/>
        <v>44387</v>
      </c>
      <c r="AE40" s="191" t="e">
        <f t="shared" ca="1" si="34"/>
        <v>#VALUE!</v>
      </c>
      <c r="AF40" s="190" t="e">
        <f t="shared" si="35"/>
        <v>#VALUE!</v>
      </c>
      <c r="AG40" s="190" t="e">
        <f t="shared" si="36"/>
        <v>#VALUE!</v>
      </c>
      <c r="AH40" s="190" t="e">
        <f t="shared" si="37"/>
        <v>#VALUE!</v>
      </c>
      <c r="AI40" s="190" t="e">
        <f t="shared" si="38"/>
        <v>#VALUE!</v>
      </c>
      <c r="AJ40" s="190" t="e">
        <f t="shared" si="39"/>
        <v>#VALUE!</v>
      </c>
      <c r="AK40" s="190" t="e">
        <f t="shared" si="40"/>
        <v>#VALUE!</v>
      </c>
      <c r="AL40" s="190">
        <f t="shared" si="41"/>
        <v>0</v>
      </c>
    </row>
    <row r="41" spans="1:38" ht="23.25" customHeight="1" x14ac:dyDescent="0.15">
      <c r="A41" s="260">
        <f t="shared" si="42"/>
        <v>34</v>
      </c>
      <c r="B41" s="282" t="str">
        <f t="shared" si="3"/>
        <v>A팀</v>
      </c>
      <c r="C41" s="232"/>
      <c r="D41" s="233"/>
      <c r="E41" s="248" t="str">
        <f t="shared" si="43"/>
        <v/>
      </c>
      <c r="F41" s="248"/>
      <c r="G41" s="246" t="str">
        <f t="shared" si="4"/>
        <v/>
      </c>
      <c r="H41" s="281" t="str">
        <f t="shared" si="44"/>
        <v/>
      </c>
      <c r="I41" s="265" t="str">
        <f t="shared" si="45"/>
        <v/>
      </c>
      <c r="J41" s="247" t="str">
        <f t="shared" si="5"/>
        <v/>
      </c>
      <c r="K41" s="239"/>
      <c r="L41" s="240">
        <f t="shared" si="0"/>
        <v>0</v>
      </c>
      <c r="M41" s="241">
        <f t="shared" si="6"/>
        <v>0.03</v>
      </c>
      <c r="N41" s="242">
        <f t="shared" si="27"/>
        <v>0</v>
      </c>
      <c r="O41" s="242">
        <f t="shared" si="28"/>
        <v>0</v>
      </c>
      <c r="P41" s="243">
        <f t="shared" si="29"/>
        <v>0</v>
      </c>
      <c r="Q41" s="243">
        <f t="shared" si="30"/>
        <v>0</v>
      </c>
      <c r="S41" s="225">
        <f t="shared" si="1"/>
        <v>0</v>
      </c>
      <c r="T41" s="226">
        <f t="shared" si="2"/>
        <v>0</v>
      </c>
      <c r="V41" s="123"/>
      <c r="W41" s="123"/>
      <c r="X41" s="123"/>
      <c r="Y41" s="123"/>
      <c r="AA41" s="190" t="e">
        <f t="shared" si="31"/>
        <v>#VALUE!</v>
      </c>
      <c r="AB41" s="190" t="e">
        <f t="shared" si="32"/>
        <v>#VALUE!</v>
      </c>
      <c r="AC41" s="191" t="e">
        <f t="shared" ca="1" si="33"/>
        <v>#VALUE!</v>
      </c>
      <c r="AD41" s="192">
        <f t="shared" ca="1" si="14"/>
        <v>44387</v>
      </c>
      <c r="AE41" s="191" t="e">
        <f t="shared" ca="1" si="34"/>
        <v>#VALUE!</v>
      </c>
      <c r="AF41" s="190" t="e">
        <f t="shared" si="35"/>
        <v>#VALUE!</v>
      </c>
      <c r="AG41" s="190" t="e">
        <f t="shared" si="36"/>
        <v>#VALUE!</v>
      </c>
      <c r="AH41" s="190" t="e">
        <f t="shared" si="37"/>
        <v>#VALUE!</v>
      </c>
      <c r="AI41" s="190" t="e">
        <f t="shared" si="38"/>
        <v>#VALUE!</v>
      </c>
      <c r="AJ41" s="190" t="e">
        <f t="shared" si="39"/>
        <v>#VALUE!</v>
      </c>
      <c r="AK41" s="190" t="e">
        <f t="shared" si="40"/>
        <v>#VALUE!</v>
      </c>
      <c r="AL41" s="190">
        <f t="shared" si="41"/>
        <v>0</v>
      </c>
    </row>
    <row r="42" spans="1:38" ht="23.25" customHeight="1" x14ac:dyDescent="0.15">
      <c r="A42" s="260">
        <f t="shared" si="42"/>
        <v>35</v>
      </c>
      <c r="B42" s="282" t="str">
        <f t="shared" si="3"/>
        <v>A팀</v>
      </c>
      <c r="C42" s="232"/>
      <c r="D42" s="233"/>
      <c r="E42" s="248" t="str">
        <f t="shared" si="43"/>
        <v/>
      </c>
      <c r="F42" s="248"/>
      <c r="G42" s="246" t="str">
        <f t="shared" si="4"/>
        <v/>
      </c>
      <c r="H42" s="281" t="str">
        <f t="shared" si="44"/>
        <v/>
      </c>
      <c r="I42" s="265" t="str">
        <f t="shared" si="45"/>
        <v/>
      </c>
      <c r="J42" s="247" t="str">
        <f t="shared" si="5"/>
        <v/>
      </c>
      <c r="K42" s="239"/>
      <c r="L42" s="240">
        <f t="shared" si="0"/>
        <v>0</v>
      </c>
      <c r="M42" s="241">
        <f t="shared" si="6"/>
        <v>0.03</v>
      </c>
      <c r="N42" s="242">
        <f t="shared" si="27"/>
        <v>0</v>
      </c>
      <c r="O42" s="242">
        <f t="shared" si="28"/>
        <v>0</v>
      </c>
      <c r="P42" s="243">
        <f t="shared" si="29"/>
        <v>0</v>
      </c>
      <c r="Q42" s="243">
        <f t="shared" si="30"/>
        <v>0</v>
      </c>
      <c r="S42" s="225">
        <f t="shared" si="1"/>
        <v>0</v>
      </c>
      <c r="T42" s="226">
        <f t="shared" si="2"/>
        <v>0</v>
      </c>
      <c r="V42" s="123"/>
      <c r="W42" s="123"/>
      <c r="X42" s="123"/>
      <c r="Y42" s="123"/>
      <c r="AA42" s="190" t="e">
        <f t="shared" si="31"/>
        <v>#VALUE!</v>
      </c>
      <c r="AB42" s="190" t="e">
        <f t="shared" si="32"/>
        <v>#VALUE!</v>
      </c>
      <c r="AC42" s="191" t="e">
        <f t="shared" ca="1" si="33"/>
        <v>#VALUE!</v>
      </c>
      <c r="AD42" s="192">
        <f t="shared" ca="1" si="14"/>
        <v>44387</v>
      </c>
      <c r="AE42" s="191" t="e">
        <f t="shared" ca="1" si="34"/>
        <v>#VALUE!</v>
      </c>
      <c r="AF42" s="190" t="e">
        <f t="shared" si="35"/>
        <v>#VALUE!</v>
      </c>
      <c r="AG42" s="190" t="e">
        <f t="shared" si="36"/>
        <v>#VALUE!</v>
      </c>
      <c r="AH42" s="190" t="e">
        <f t="shared" si="37"/>
        <v>#VALUE!</v>
      </c>
      <c r="AI42" s="190" t="e">
        <f t="shared" si="38"/>
        <v>#VALUE!</v>
      </c>
      <c r="AJ42" s="190" t="e">
        <f t="shared" si="39"/>
        <v>#VALUE!</v>
      </c>
      <c r="AK42" s="190" t="e">
        <f t="shared" si="40"/>
        <v>#VALUE!</v>
      </c>
      <c r="AL42" s="190">
        <f t="shared" si="41"/>
        <v>0</v>
      </c>
    </row>
    <row r="43" spans="1:38" ht="23.25" customHeight="1" x14ac:dyDescent="0.15">
      <c r="A43" s="260">
        <f t="shared" si="42"/>
        <v>36</v>
      </c>
      <c r="B43" s="282" t="str">
        <f t="shared" si="3"/>
        <v>A팀</v>
      </c>
      <c r="C43" s="232"/>
      <c r="D43" s="233"/>
      <c r="E43" s="248" t="str">
        <f t="shared" si="43"/>
        <v/>
      </c>
      <c r="F43" s="248"/>
      <c r="G43" s="246" t="str">
        <f t="shared" si="4"/>
        <v/>
      </c>
      <c r="H43" s="281" t="str">
        <f t="shared" si="44"/>
        <v/>
      </c>
      <c r="I43" s="265" t="str">
        <f t="shared" si="45"/>
        <v/>
      </c>
      <c r="J43" s="247" t="str">
        <f t="shared" si="5"/>
        <v/>
      </c>
      <c r="K43" s="239"/>
      <c r="L43" s="240">
        <f t="shared" si="0"/>
        <v>0</v>
      </c>
      <c r="M43" s="241">
        <f t="shared" si="6"/>
        <v>0.03</v>
      </c>
      <c r="N43" s="242">
        <f t="shared" si="27"/>
        <v>0</v>
      </c>
      <c r="O43" s="242">
        <f t="shared" si="28"/>
        <v>0</v>
      </c>
      <c r="P43" s="243">
        <f t="shared" si="29"/>
        <v>0</v>
      </c>
      <c r="Q43" s="243">
        <f t="shared" si="30"/>
        <v>0</v>
      </c>
      <c r="S43" s="225">
        <f t="shared" si="1"/>
        <v>0</v>
      </c>
      <c r="T43" s="226">
        <f t="shared" si="2"/>
        <v>0</v>
      </c>
      <c r="V43" s="123"/>
      <c r="W43" s="123"/>
      <c r="X43" s="123"/>
      <c r="Y43" s="123"/>
      <c r="AA43" s="190" t="e">
        <f t="shared" si="31"/>
        <v>#VALUE!</v>
      </c>
      <c r="AB43" s="190" t="e">
        <f t="shared" si="32"/>
        <v>#VALUE!</v>
      </c>
      <c r="AC43" s="191" t="e">
        <f t="shared" ca="1" si="33"/>
        <v>#VALUE!</v>
      </c>
      <c r="AD43" s="192">
        <f t="shared" ca="1" si="14"/>
        <v>44387</v>
      </c>
      <c r="AE43" s="191" t="e">
        <f t="shared" ca="1" si="34"/>
        <v>#VALUE!</v>
      </c>
      <c r="AF43" s="190" t="e">
        <f t="shared" si="35"/>
        <v>#VALUE!</v>
      </c>
      <c r="AG43" s="190" t="e">
        <f t="shared" si="36"/>
        <v>#VALUE!</v>
      </c>
      <c r="AH43" s="190" t="e">
        <f t="shared" si="37"/>
        <v>#VALUE!</v>
      </c>
      <c r="AI43" s="190" t="e">
        <f t="shared" si="38"/>
        <v>#VALUE!</v>
      </c>
      <c r="AJ43" s="190" t="e">
        <f t="shared" si="39"/>
        <v>#VALUE!</v>
      </c>
      <c r="AK43" s="190" t="e">
        <f t="shared" si="40"/>
        <v>#VALUE!</v>
      </c>
      <c r="AL43" s="190">
        <f t="shared" si="41"/>
        <v>0</v>
      </c>
    </row>
    <row r="44" spans="1:38" ht="23.25" customHeight="1" x14ac:dyDescent="0.15">
      <c r="A44" s="260">
        <f t="shared" si="42"/>
        <v>37</v>
      </c>
      <c r="B44" s="282" t="str">
        <f t="shared" si="3"/>
        <v>A팀</v>
      </c>
      <c r="C44" s="232"/>
      <c r="D44" s="233"/>
      <c r="E44" s="248" t="str">
        <f t="shared" si="43"/>
        <v/>
      </c>
      <c r="F44" s="248"/>
      <c r="G44" s="246" t="str">
        <f t="shared" si="4"/>
        <v/>
      </c>
      <c r="H44" s="281" t="str">
        <f t="shared" si="44"/>
        <v/>
      </c>
      <c r="I44" s="265" t="str">
        <f t="shared" si="45"/>
        <v/>
      </c>
      <c r="J44" s="247" t="str">
        <f t="shared" si="5"/>
        <v/>
      </c>
      <c r="K44" s="239"/>
      <c r="L44" s="240">
        <f t="shared" si="0"/>
        <v>0</v>
      </c>
      <c r="M44" s="241">
        <f t="shared" si="6"/>
        <v>0.03</v>
      </c>
      <c r="N44" s="242">
        <f t="shared" si="27"/>
        <v>0</v>
      </c>
      <c r="O44" s="242">
        <f t="shared" si="28"/>
        <v>0</v>
      </c>
      <c r="P44" s="243">
        <f t="shared" si="29"/>
        <v>0</v>
      </c>
      <c r="Q44" s="243">
        <f t="shared" si="30"/>
        <v>0</v>
      </c>
      <c r="S44" s="225">
        <f t="shared" si="1"/>
        <v>0</v>
      </c>
      <c r="T44" s="226">
        <f t="shared" si="2"/>
        <v>0</v>
      </c>
      <c r="V44" s="123"/>
      <c r="W44" s="123"/>
      <c r="X44" s="123"/>
      <c r="Y44" s="123"/>
      <c r="AA44" s="190" t="e">
        <f t="shared" si="31"/>
        <v>#VALUE!</v>
      </c>
      <c r="AB44" s="190" t="e">
        <f t="shared" si="32"/>
        <v>#VALUE!</v>
      </c>
      <c r="AC44" s="191" t="e">
        <f t="shared" ca="1" si="33"/>
        <v>#VALUE!</v>
      </c>
      <c r="AD44" s="192">
        <f t="shared" ca="1" si="14"/>
        <v>44387</v>
      </c>
      <c r="AE44" s="191" t="e">
        <f t="shared" ca="1" si="34"/>
        <v>#VALUE!</v>
      </c>
      <c r="AF44" s="190" t="e">
        <f t="shared" si="35"/>
        <v>#VALUE!</v>
      </c>
      <c r="AG44" s="190" t="e">
        <f t="shared" si="36"/>
        <v>#VALUE!</v>
      </c>
      <c r="AH44" s="190" t="e">
        <f t="shared" si="37"/>
        <v>#VALUE!</v>
      </c>
      <c r="AI44" s="190" t="e">
        <f t="shared" si="38"/>
        <v>#VALUE!</v>
      </c>
      <c r="AJ44" s="190" t="e">
        <f t="shared" si="39"/>
        <v>#VALUE!</v>
      </c>
      <c r="AK44" s="190" t="e">
        <f t="shared" si="40"/>
        <v>#VALUE!</v>
      </c>
      <c r="AL44" s="190">
        <f t="shared" si="41"/>
        <v>0</v>
      </c>
    </row>
    <row r="45" spans="1:38" ht="23.25" customHeight="1" x14ac:dyDescent="0.15">
      <c r="A45" s="260">
        <f t="shared" si="42"/>
        <v>38</v>
      </c>
      <c r="B45" s="282" t="str">
        <f t="shared" si="3"/>
        <v>A팀</v>
      </c>
      <c r="C45" s="232"/>
      <c r="D45" s="233"/>
      <c r="E45" s="248" t="str">
        <f t="shared" si="43"/>
        <v/>
      </c>
      <c r="F45" s="248"/>
      <c r="G45" s="246" t="str">
        <f t="shared" si="4"/>
        <v/>
      </c>
      <c r="H45" s="281" t="str">
        <f t="shared" si="44"/>
        <v/>
      </c>
      <c r="I45" s="265" t="str">
        <f t="shared" si="45"/>
        <v/>
      </c>
      <c r="J45" s="247" t="str">
        <f t="shared" si="5"/>
        <v/>
      </c>
      <c r="K45" s="239"/>
      <c r="L45" s="240">
        <f t="shared" si="0"/>
        <v>0</v>
      </c>
      <c r="M45" s="241">
        <f t="shared" si="6"/>
        <v>0.03</v>
      </c>
      <c r="N45" s="242">
        <f t="shared" si="27"/>
        <v>0</v>
      </c>
      <c r="O45" s="242">
        <f t="shared" si="28"/>
        <v>0</v>
      </c>
      <c r="P45" s="243">
        <f t="shared" si="29"/>
        <v>0</v>
      </c>
      <c r="Q45" s="243">
        <f t="shared" si="30"/>
        <v>0</v>
      </c>
      <c r="S45" s="225">
        <f t="shared" si="1"/>
        <v>0</v>
      </c>
      <c r="T45" s="226">
        <f t="shared" si="2"/>
        <v>0</v>
      </c>
      <c r="V45" s="123"/>
      <c r="W45" s="123"/>
      <c r="X45" s="123"/>
      <c r="Y45" s="123"/>
      <c r="AA45" s="190" t="e">
        <f t="shared" si="31"/>
        <v>#VALUE!</v>
      </c>
      <c r="AB45" s="190" t="e">
        <f t="shared" si="32"/>
        <v>#VALUE!</v>
      </c>
      <c r="AC45" s="191" t="e">
        <f t="shared" ca="1" si="33"/>
        <v>#VALUE!</v>
      </c>
      <c r="AD45" s="192">
        <f t="shared" ca="1" si="14"/>
        <v>44387</v>
      </c>
      <c r="AE45" s="191" t="e">
        <f t="shared" ca="1" si="34"/>
        <v>#VALUE!</v>
      </c>
      <c r="AF45" s="190" t="e">
        <f t="shared" si="35"/>
        <v>#VALUE!</v>
      </c>
      <c r="AG45" s="190" t="e">
        <f t="shared" si="36"/>
        <v>#VALUE!</v>
      </c>
      <c r="AH45" s="190" t="e">
        <f t="shared" si="37"/>
        <v>#VALUE!</v>
      </c>
      <c r="AI45" s="190" t="e">
        <f t="shared" si="38"/>
        <v>#VALUE!</v>
      </c>
      <c r="AJ45" s="190" t="e">
        <f t="shared" si="39"/>
        <v>#VALUE!</v>
      </c>
      <c r="AK45" s="190" t="e">
        <f t="shared" si="40"/>
        <v>#VALUE!</v>
      </c>
      <c r="AL45" s="190">
        <f t="shared" si="41"/>
        <v>0</v>
      </c>
    </row>
    <row r="46" spans="1:38" ht="23.25" customHeight="1" x14ac:dyDescent="0.15">
      <c r="A46" s="260">
        <f t="shared" si="42"/>
        <v>39</v>
      </c>
      <c r="B46" s="282" t="str">
        <f t="shared" si="3"/>
        <v>A팀</v>
      </c>
      <c r="C46" s="232"/>
      <c r="D46" s="233"/>
      <c r="E46" s="248" t="str">
        <f t="shared" si="43"/>
        <v/>
      </c>
      <c r="F46" s="248"/>
      <c r="G46" s="246" t="str">
        <f t="shared" si="4"/>
        <v/>
      </c>
      <c r="H46" s="281" t="str">
        <f t="shared" si="44"/>
        <v/>
      </c>
      <c r="I46" s="265" t="str">
        <f t="shared" si="45"/>
        <v/>
      </c>
      <c r="J46" s="247" t="str">
        <f t="shared" si="5"/>
        <v/>
      </c>
      <c r="K46" s="239"/>
      <c r="L46" s="240">
        <f t="shared" si="0"/>
        <v>0</v>
      </c>
      <c r="M46" s="241">
        <f t="shared" si="6"/>
        <v>0.03</v>
      </c>
      <c r="N46" s="242">
        <f t="shared" si="27"/>
        <v>0</v>
      </c>
      <c r="O46" s="242">
        <f t="shared" si="28"/>
        <v>0</v>
      </c>
      <c r="P46" s="243">
        <f t="shared" si="29"/>
        <v>0</v>
      </c>
      <c r="Q46" s="243">
        <f t="shared" si="30"/>
        <v>0</v>
      </c>
      <c r="S46" s="225">
        <f t="shared" si="1"/>
        <v>0</v>
      </c>
      <c r="T46" s="226">
        <f t="shared" si="2"/>
        <v>0</v>
      </c>
      <c r="V46" s="123"/>
      <c r="W46" s="123"/>
      <c r="X46" s="123"/>
      <c r="Y46" s="123"/>
      <c r="AA46" s="190" t="e">
        <f t="shared" si="31"/>
        <v>#VALUE!</v>
      </c>
      <c r="AB46" s="190" t="e">
        <f t="shared" si="32"/>
        <v>#VALUE!</v>
      </c>
      <c r="AC46" s="191" t="e">
        <f t="shared" ca="1" si="33"/>
        <v>#VALUE!</v>
      </c>
      <c r="AD46" s="192">
        <f t="shared" ca="1" si="14"/>
        <v>44387</v>
      </c>
      <c r="AE46" s="191" t="e">
        <f t="shared" ca="1" si="34"/>
        <v>#VALUE!</v>
      </c>
      <c r="AF46" s="190" t="e">
        <f t="shared" si="35"/>
        <v>#VALUE!</v>
      </c>
      <c r="AG46" s="190" t="e">
        <f t="shared" si="36"/>
        <v>#VALUE!</v>
      </c>
      <c r="AH46" s="190" t="e">
        <f t="shared" si="37"/>
        <v>#VALUE!</v>
      </c>
      <c r="AI46" s="190" t="e">
        <f t="shared" si="38"/>
        <v>#VALUE!</v>
      </c>
      <c r="AJ46" s="190" t="e">
        <f t="shared" si="39"/>
        <v>#VALUE!</v>
      </c>
      <c r="AK46" s="190" t="e">
        <f t="shared" si="40"/>
        <v>#VALUE!</v>
      </c>
      <c r="AL46" s="190">
        <f t="shared" si="41"/>
        <v>0</v>
      </c>
    </row>
    <row r="47" spans="1:38" ht="23.25" customHeight="1" x14ac:dyDescent="0.15">
      <c r="A47" s="260">
        <f t="shared" si="42"/>
        <v>40</v>
      </c>
      <c r="B47" s="282" t="str">
        <f t="shared" si="3"/>
        <v>A팀</v>
      </c>
      <c r="C47" s="232"/>
      <c r="D47" s="233"/>
      <c r="E47" s="248" t="str">
        <f t="shared" si="43"/>
        <v/>
      </c>
      <c r="F47" s="248"/>
      <c r="G47" s="246" t="str">
        <f t="shared" si="4"/>
        <v/>
      </c>
      <c r="H47" s="281" t="str">
        <f t="shared" si="44"/>
        <v/>
      </c>
      <c r="I47" s="265" t="str">
        <f t="shared" si="45"/>
        <v/>
      </c>
      <c r="J47" s="247" t="str">
        <f t="shared" si="5"/>
        <v/>
      </c>
      <c r="K47" s="239"/>
      <c r="L47" s="240">
        <f t="shared" si="0"/>
        <v>0</v>
      </c>
      <c r="M47" s="241">
        <f t="shared" si="6"/>
        <v>0.03</v>
      </c>
      <c r="N47" s="242">
        <f t="shared" si="27"/>
        <v>0</v>
      </c>
      <c r="O47" s="242">
        <f t="shared" si="28"/>
        <v>0</v>
      </c>
      <c r="P47" s="243">
        <f t="shared" si="29"/>
        <v>0</v>
      </c>
      <c r="Q47" s="243">
        <f t="shared" si="30"/>
        <v>0</v>
      </c>
      <c r="S47" s="225">
        <f t="shared" si="1"/>
        <v>0</v>
      </c>
      <c r="T47" s="226">
        <f t="shared" si="2"/>
        <v>0</v>
      </c>
      <c r="V47" s="123"/>
      <c r="W47" s="123"/>
      <c r="X47" s="123"/>
      <c r="Y47" s="123"/>
      <c r="AA47" s="190" t="e">
        <f t="shared" si="31"/>
        <v>#VALUE!</v>
      </c>
      <c r="AB47" s="190" t="e">
        <f t="shared" si="32"/>
        <v>#VALUE!</v>
      </c>
      <c r="AC47" s="191" t="e">
        <f t="shared" ca="1" si="33"/>
        <v>#VALUE!</v>
      </c>
      <c r="AD47" s="192">
        <f t="shared" ca="1" si="14"/>
        <v>44387</v>
      </c>
      <c r="AE47" s="191" t="e">
        <f t="shared" ca="1" si="34"/>
        <v>#VALUE!</v>
      </c>
      <c r="AF47" s="190" t="e">
        <f t="shared" si="35"/>
        <v>#VALUE!</v>
      </c>
      <c r="AG47" s="190" t="e">
        <f t="shared" si="36"/>
        <v>#VALUE!</v>
      </c>
      <c r="AH47" s="190" t="e">
        <f t="shared" si="37"/>
        <v>#VALUE!</v>
      </c>
      <c r="AI47" s="190" t="e">
        <f t="shared" si="38"/>
        <v>#VALUE!</v>
      </c>
      <c r="AJ47" s="190" t="e">
        <f t="shared" si="39"/>
        <v>#VALUE!</v>
      </c>
      <c r="AK47" s="190" t="e">
        <f t="shared" si="40"/>
        <v>#VALUE!</v>
      </c>
      <c r="AL47" s="190">
        <f t="shared" si="41"/>
        <v>0</v>
      </c>
    </row>
    <row r="48" spans="1:38" ht="23.25" customHeight="1" x14ac:dyDescent="0.15">
      <c r="A48" s="260">
        <f t="shared" si="42"/>
        <v>41</v>
      </c>
      <c r="B48" s="282" t="str">
        <f t="shared" si="3"/>
        <v>A팀</v>
      </c>
      <c r="C48" s="232"/>
      <c r="D48" s="233"/>
      <c r="E48" s="232"/>
      <c r="F48" s="232"/>
      <c r="G48" s="246" t="str">
        <f t="shared" si="4"/>
        <v/>
      </c>
      <c r="H48" s="281"/>
      <c r="I48" s="265"/>
      <c r="J48" s="247" t="str">
        <f t="shared" si="5"/>
        <v>토</v>
      </c>
      <c r="K48" s="239"/>
      <c r="L48" s="240">
        <f t="shared" si="0"/>
        <v>0</v>
      </c>
      <c r="M48" s="241">
        <f>$M$7</f>
        <v>0.03</v>
      </c>
      <c r="N48" s="242">
        <f>IF(L48&gt;33330,TRUNC(L48*$M$7,-1),0)</f>
        <v>0</v>
      </c>
      <c r="O48" s="242">
        <f>TRUNC(N48*10%,-1)</f>
        <v>0</v>
      </c>
      <c r="P48" s="243">
        <f>SUM(N48:O48)</f>
        <v>0</v>
      </c>
      <c r="Q48" s="243">
        <f>L48-P48</f>
        <v>0</v>
      </c>
      <c r="S48" s="225">
        <f t="shared" si="1"/>
        <v>0</v>
      </c>
      <c r="T48" s="226">
        <f t="shared" si="2"/>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4"/>
        <v/>
      </c>
      <c r="H49" s="281" t="str">
        <f>IF(C49="","",$H$8)</f>
        <v/>
      </c>
      <c r="I49" s="265" t="str">
        <f>IF(C49="","",$I$8)</f>
        <v/>
      </c>
      <c r="J49" s="247" t="str">
        <f t="shared" si="5"/>
        <v/>
      </c>
      <c r="K49" s="239"/>
      <c r="L49" s="240">
        <f t="shared" si="0"/>
        <v>0</v>
      </c>
      <c r="M49" s="241">
        <f t="shared" si="6"/>
        <v>0.03</v>
      </c>
      <c r="N49" s="242">
        <f t="shared" ref="N49:N67" si="46">IF(L49&gt;33330,TRUNC(L49*$M$7,-1),0)</f>
        <v>0</v>
      </c>
      <c r="O49" s="242">
        <f t="shared" ref="O49:O67" si="47">TRUNC(N49*10%,-1)</f>
        <v>0</v>
      </c>
      <c r="P49" s="243">
        <f t="shared" ref="P49:P67" si="48">SUM(N49:O49)</f>
        <v>0</v>
      </c>
      <c r="Q49" s="243">
        <f t="shared" ref="Q49:Q67" si="49">L49-P49</f>
        <v>0</v>
      </c>
      <c r="S49" s="225">
        <f t="shared" si="1"/>
        <v>0</v>
      </c>
      <c r="T49" s="226">
        <f t="shared" si="2"/>
        <v>0</v>
      </c>
      <c r="V49" s="123"/>
      <c r="W49" s="123"/>
      <c r="X49" s="123"/>
      <c r="Y49" s="123"/>
      <c r="AA49" s="190" t="e">
        <f t="shared" ref="AA49:AA67" si="50">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1">IF(INT(RIGHT(D49,1))=AA49,"OK","주민오류")</f>
        <v>#VALUE!</v>
      </c>
      <c r="AC49" s="191" t="e">
        <f t="shared" ref="AC49:AC67" ca="1" si="52">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3">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4">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5">CHOOSE(14-LEN(CLEAN(D49)),MID(D49,7,1),MID(D49,6,1),MID(D49,5,1),MID(D49,4,1))</f>
        <v>#VALUE!</v>
      </c>
      <c r="AH49" s="190" t="e">
        <f t="shared" ref="AH49:AH67" si="56">CHOOSE(AG49,"내국인","내국인","내국인","내국인","외국인","외국인","외국인","외국인")</f>
        <v>#VALUE!</v>
      </c>
      <c r="AI49" s="190" t="e">
        <f t="shared" ref="AI49:AI67" si="57">IF(AH49="외국인","고용허가체크","")</f>
        <v>#VALUE!</v>
      </c>
      <c r="AJ49" s="190" t="e">
        <f t="shared" ref="AJ49:AJ67" si="58">IF(LEN(CLEAN(D49))=12,MOD(MID(D49,7,1)*10+MID(D49,8,1),2),MOD(MID(D49,8,1)*10+MID(D49,9,1),2))</f>
        <v>#VALUE!</v>
      </c>
      <c r="AK49" s="190" t="e">
        <f t="shared" ref="AK49:AK67" si="59">IF(AJ49=0,"OK","")</f>
        <v>#VALUE!</v>
      </c>
      <c r="AL49" s="190">
        <f t="shared" ref="AL49:AL67" si="60">LEN(CLEAN(D49))</f>
        <v>0</v>
      </c>
    </row>
    <row r="50" spans="1:38" ht="23.25" customHeight="1" x14ac:dyDescent="0.15">
      <c r="A50" s="260">
        <f t="shared" ref="A50:A68" si="61">A49+1</f>
        <v>43</v>
      </c>
      <c r="B50" s="282" t="str">
        <f t="shared" si="3"/>
        <v>A팀</v>
      </c>
      <c r="C50" s="232"/>
      <c r="D50" s="233"/>
      <c r="E50" s="248" t="str">
        <f t="shared" ref="E50:E67" si="62">IF(C50="","",$E$8)</f>
        <v/>
      </c>
      <c r="F50" s="248"/>
      <c r="G50" s="246" t="str">
        <f t="shared" si="4"/>
        <v/>
      </c>
      <c r="H50" s="281" t="str">
        <f t="shared" ref="H50:H67" si="63">IF(C50="","",$H$8)</f>
        <v/>
      </c>
      <c r="I50" s="265" t="str">
        <f t="shared" ref="I50:I67" si="64">IF(C50="","",$I$8)</f>
        <v/>
      </c>
      <c r="J50" s="247" t="str">
        <f t="shared" si="5"/>
        <v/>
      </c>
      <c r="K50" s="239"/>
      <c r="L50" s="240">
        <f t="shared" si="0"/>
        <v>0</v>
      </c>
      <c r="M50" s="241">
        <f t="shared" si="6"/>
        <v>0.03</v>
      </c>
      <c r="N50" s="242">
        <f t="shared" si="46"/>
        <v>0</v>
      </c>
      <c r="O50" s="242">
        <f t="shared" si="47"/>
        <v>0</v>
      </c>
      <c r="P50" s="243">
        <f t="shared" si="48"/>
        <v>0</v>
      </c>
      <c r="Q50" s="243">
        <f t="shared" si="49"/>
        <v>0</v>
      </c>
      <c r="S50" s="225">
        <f t="shared" si="1"/>
        <v>0</v>
      </c>
      <c r="T50" s="226">
        <f t="shared" si="2"/>
        <v>0</v>
      </c>
      <c r="V50" s="123"/>
      <c r="W50" s="123"/>
      <c r="X50" s="123"/>
      <c r="Y50" s="123"/>
      <c r="AA50" s="190" t="e">
        <f t="shared" si="50"/>
        <v>#VALUE!</v>
      </c>
      <c r="AB50" s="190" t="e">
        <f t="shared" si="51"/>
        <v>#VALUE!</v>
      </c>
      <c r="AC50" s="191" t="e">
        <f t="shared" ca="1" si="52"/>
        <v>#VALUE!</v>
      </c>
      <c r="AD50" s="192">
        <f t="shared" ca="1" si="14"/>
        <v>44387</v>
      </c>
      <c r="AE50" s="191" t="e">
        <f t="shared" ca="1" si="53"/>
        <v>#VALUE!</v>
      </c>
      <c r="AF50" s="190" t="e">
        <f t="shared" si="54"/>
        <v>#VALUE!</v>
      </c>
      <c r="AG50" s="190" t="e">
        <f t="shared" si="55"/>
        <v>#VALUE!</v>
      </c>
      <c r="AH50" s="190" t="e">
        <f t="shared" si="56"/>
        <v>#VALUE!</v>
      </c>
      <c r="AI50" s="190" t="e">
        <f t="shared" si="57"/>
        <v>#VALUE!</v>
      </c>
      <c r="AJ50" s="190" t="e">
        <f t="shared" si="58"/>
        <v>#VALUE!</v>
      </c>
      <c r="AK50" s="190" t="e">
        <f t="shared" si="59"/>
        <v>#VALUE!</v>
      </c>
      <c r="AL50" s="190">
        <f t="shared" si="60"/>
        <v>0</v>
      </c>
    </row>
    <row r="51" spans="1:38" ht="23.25" customHeight="1" x14ac:dyDescent="0.15">
      <c r="A51" s="260">
        <f t="shared" si="61"/>
        <v>44</v>
      </c>
      <c r="B51" s="282" t="str">
        <f t="shared" si="3"/>
        <v>A팀</v>
      </c>
      <c r="C51" s="232"/>
      <c r="D51" s="233"/>
      <c r="E51" s="248" t="str">
        <f t="shared" si="62"/>
        <v/>
      </c>
      <c r="F51" s="248"/>
      <c r="G51" s="246" t="str">
        <f t="shared" si="4"/>
        <v/>
      </c>
      <c r="H51" s="281" t="str">
        <f t="shared" si="63"/>
        <v/>
      </c>
      <c r="I51" s="265" t="str">
        <f t="shared" si="64"/>
        <v/>
      </c>
      <c r="J51" s="247" t="str">
        <f t="shared" si="5"/>
        <v/>
      </c>
      <c r="K51" s="239"/>
      <c r="L51" s="240">
        <f t="shared" si="0"/>
        <v>0</v>
      </c>
      <c r="M51" s="241">
        <f t="shared" si="6"/>
        <v>0.03</v>
      </c>
      <c r="N51" s="242">
        <f t="shared" si="46"/>
        <v>0</v>
      </c>
      <c r="O51" s="242">
        <f t="shared" si="47"/>
        <v>0</v>
      </c>
      <c r="P51" s="243">
        <f t="shared" si="48"/>
        <v>0</v>
      </c>
      <c r="Q51" s="243">
        <f t="shared" si="49"/>
        <v>0</v>
      </c>
      <c r="S51" s="225">
        <f t="shared" si="1"/>
        <v>0</v>
      </c>
      <c r="T51" s="226">
        <f t="shared" si="2"/>
        <v>0</v>
      </c>
      <c r="V51" s="123"/>
      <c r="W51" s="123"/>
      <c r="X51" s="123"/>
      <c r="Y51" s="123"/>
      <c r="AA51" s="190" t="e">
        <f t="shared" si="50"/>
        <v>#VALUE!</v>
      </c>
      <c r="AB51" s="190" t="e">
        <f t="shared" si="51"/>
        <v>#VALUE!</v>
      </c>
      <c r="AC51" s="191" t="e">
        <f t="shared" ca="1" si="52"/>
        <v>#VALUE!</v>
      </c>
      <c r="AD51" s="192">
        <f t="shared" ca="1" si="14"/>
        <v>44387</v>
      </c>
      <c r="AE51" s="191" t="e">
        <f t="shared" ca="1" si="53"/>
        <v>#VALUE!</v>
      </c>
      <c r="AF51" s="190" t="e">
        <f t="shared" si="54"/>
        <v>#VALUE!</v>
      </c>
      <c r="AG51" s="190" t="e">
        <f t="shared" si="55"/>
        <v>#VALUE!</v>
      </c>
      <c r="AH51" s="190" t="e">
        <f t="shared" si="56"/>
        <v>#VALUE!</v>
      </c>
      <c r="AI51" s="190" t="e">
        <f t="shared" si="57"/>
        <v>#VALUE!</v>
      </c>
      <c r="AJ51" s="190" t="e">
        <f t="shared" si="58"/>
        <v>#VALUE!</v>
      </c>
      <c r="AK51" s="190" t="e">
        <f t="shared" si="59"/>
        <v>#VALUE!</v>
      </c>
      <c r="AL51" s="190">
        <f t="shared" si="60"/>
        <v>0</v>
      </c>
    </row>
    <row r="52" spans="1:38" ht="23.25" customHeight="1" x14ac:dyDescent="0.15">
      <c r="A52" s="260">
        <f t="shared" si="61"/>
        <v>45</v>
      </c>
      <c r="B52" s="282" t="str">
        <f t="shared" si="3"/>
        <v>A팀</v>
      </c>
      <c r="C52" s="232"/>
      <c r="D52" s="233"/>
      <c r="E52" s="248" t="str">
        <f t="shared" si="62"/>
        <v/>
      </c>
      <c r="F52" s="248"/>
      <c r="G52" s="246" t="str">
        <f t="shared" si="4"/>
        <v/>
      </c>
      <c r="H52" s="281" t="str">
        <f t="shared" si="63"/>
        <v/>
      </c>
      <c r="I52" s="265" t="str">
        <f t="shared" si="64"/>
        <v/>
      </c>
      <c r="J52" s="247" t="str">
        <f t="shared" si="5"/>
        <v/>
      </c>
      <c r="K52" s="239"/>
      <c r="L52" s="240">
        <f t="shared" si="0"/>
        <v>0</v>
      </c>
      <c r="M52" s="241">
        <f t="shared" si="6"/>
        <v>0.03</v>
      </c>
      <c r="N52" s="242">
        <f t="shared" si="46"/>
        <v>0</v>
      </c>
      <c r="O52" s="242">
        <f t="shared" si="47"/>
        <v>0</v>
      </c>
      <c r="P52" s="243">
        <f t="shared" si="48"/>
        <v>0</v>
      </c>
      <c r="Q52" s="243">
        <f t="shared" si="49"/>
        <v>0</v>
      </c>
      <c r="S52" s="225">
        <f t="shared" si="1"/>
        <v>0</v>
      </c>
      <c r="T52" s="226">
        <f t="shared" si="2"/>
        <v>0</v>
      </c>
      <c r="V52" s="123"/>
      <c r="W52" s="123"/>
      <c r="X52" s="123"/>
      <c r="Y52" s="123"/>
      <c r="AA52" s="190" t="e">
        <f t="shared" si="50"/>
        <v>#VALUE!</v>
      </c>
      <c r="AB52" s="190" t="e">
        <f t="shared" si="51"/>
        <v>#VALUE!</v>
      </c>
      <c r="AC52" s="191" t="e">
        <f t="shared" ca="1" si="52"/>
        <v>#VALUE!</v>
      </c>
      <c r="AD52" s="192">
        <f t="shared" ca="1" si="14"/>
        <v>44387</v>
      </c>
      <c r="AE52" s="191" t="e">
        <f t="shared" ca="1" si="53"/>
        <v>#VALUE!</v>
      </c>
      <c r="AF52" s="190" t="e">
        <f t="shared" si="54"/>
        <v>#VALUE!</v>
      </c>
      <c r="AG52" s="190" t="e">
        <f t="shared" si="55"/>
        <v>#VALUE!</v>
      </c>
      <c r="AH52" s="190" t="e">
        <f t="shared" si="56"/>
        <v>#VALUE!</v>
      </c>
      <c r="AI52" s="190" t="e">
        <f t="shared" si="57"/>
        <v>#VALUE!</v>
      </c>
      <c r="AJ52" s="190" t="e">
        <f t="shared" si="58"/>
        <v>#VALUE!</v>
      </c>
      <c r="AK52" s="190" t="e">
        <f t="shared" si="59"/>
        <v>#VALUE!</v>
      </c>
      <c r="AL52" s="190">
        <f t="shared" si="60"/>
        <v>0</v>
      </c>
    </row>
    <row r="53" spans="1:38" ht="23.25" customHeight="1" x14ac:dyDescent="0.15">
      <c r="A53" s="260">
        <f t="shared" si="61"/>
        <v>46</v>
      </c>
      <c r="B53" s="282" t="str">
        <f t="shared" si="3"/>
        <v>A팀</v>
      </c>
      <c r="C53" s="232"/>
      <c r="D53" s="233"/>
      <c r="E53" s="248" t="str">
        <f t="shared" si="62"/>
        <v/>
      </c>
      <c r="F53" s="248"/>
      <c r="G53" s="246" t="str">
        <f t="shared" si="4"/>
        <v/>
      </c>
      <c r="H53" s="281" t="str">
        <f t="shared" si="63"/>
        <v/>
      </c>
      <c r="I53" s="265" t="str">
        <f t="shared" si="64"/>
        <v/>
      </c>
      <c r="J53" s="247" t="str">
        <f t="shared" si="5"/>
        <v/>
      </c>
      <c r="K53" s="239"/>
      <c r="L53" s="240">
        <f t="shared" si="0"/>
        <v>0</v>
      </c>
      <c r="M53" s="241">
        <f t="shared" si="6"/>
        <v>0.03</v>
      </c>
      <c r="N53" s="242">
        <f t="shared" si="46"/>
        <v>0</v>
      </c>
      <c r="O53" s="242">
        <f t="shared" si="47"/>
        <v>0</v>
      </c>
      <c r="P53" s="243">
        <f t="shared" si="48"/>
        <v>0</v>
      </c>
      <c r="Q53" s="243">
        <f t="shared" si="49"/>
        <v>0</v>
      </c>
      <c r="S53" s="225">
        <f t="shared" si="1"/>
        <v>0</v>
      </c>
      <c r="T53" s="226">
        <f t="shared" si="2"/>
        <v>0</v>
      </c>
      <c r="V53" s="123"/>
      <c r="W53" s="123"/>
      <c r="X53" s="123"/>
      <c r="Y53" s="123"/>
      <c r="AA53" s="190" t="e">
        <f t="shared" si="50"/>
        <v>#VALUE!</v>
      </c>
      <c r="AB53" s="190" t="e">
        <f t="shared" si="51"/>
        <v>#VALUE!</v>
      </c>
      <c r="AC53" s="191" t="e">
        <f t="shared" ca="1" si="52"/>
        <v>#VALUE!</v>
      </c>
      <c r="AD53" s="192">
        <f t="shared" ca="1" si="14"/>
        <v>44387</v>
      </c>
      <c r="AE53" s="191" t="e">
        <f t="shared" ca="1" si="53"/>
        <v>#VALUE!</v>
      </c>
      <c r="AF53" s="190" t="e">
        <f t="shared" si="54"/>
        <v>#VALUE!</v>
      </c>
      <c r="AG53" s="190" t="e">
        <f t="shared" si="55"/>
        <v>#VALUE!</v>
      </c>
      <c r="AH53" s="190" t="e">
        <f t="shared" si="56"/>
        <v>#VALUE!</v>
      </c>
      <c r="AI53" s="190" t="e">
        <f t="shared" si="57"/>
        <v>#VALUE!</v>
      </c>
      <c r="AJ53" s="190" t="e">
        <f t="shared" si="58"/>
        <v>#VALUE!</v>
      </c>
      <c r="AK53" s="190" t="e">
        <f t="shared" si="59"/>
        <v>#VALUE!</v>
      </c>
      <c r="AL53" s="190">
        <f t="shared" si="60"/>
        <v>0</v>
      </c>
    </row>
    <row r="54" spans="1:38" ht="23.25" customHeight="1" x14ac:dyDescent="0.15">
      <c r="A54" s="260">
        <f t="shared" si="61"/>
        <v>47</v>
      </c>
      <c r="B54" s="282" t="str">
        <f t="shared" si="3"/>
        <v>A팀</v>
      </c>
      <c r="C54" s="232"/>
      <c r="D54" s="233"/>
      <c r="E54" s="248" t="str">
        <f t="shared" si="62"/>
        <v/>
      </c>
      <c r="F54" s="248"/>
      <c r="G54" s="246" t="str">
        <f t="shared" si="4"/>
        <v/>
      </c>
      <c r="H54" s="281" t="str">
        <f t="shared" si="63"/>
        <v/>
      </c>
      <c r="I54" s="265" t="str">
        <f t="shared" si="64"/>
        <v/>
      </c>
      <c r="J54" s="247" t="str">
        <f t="shared" si="5"/>
        <v/>
      </c>
      <c r="K54" s="239"/>
      <c r="L54" s="240">
        <f t="shared" si="0"/>
        <v>0</v>
      </c>
      <c r="M54" s="241">
        <f t="shared" si="6"/>
        <v>0.03</v>
      </c>
      <c r="N54" s="242">
        <f t="shared" si="46"/>
        <v>0</v>
      </c>
      <c r="O54" s="242">
        <f t="shared" si="47"/>
        <v>0</v>
      </c>
      <c r="P54" s="243">
        <f t="shared" si="48"/>
        <v>0</v>
      </c>
      <c r="Q54" s="243">
        <f t="shared" si="49"/>
        <v>0</v>
      </c>
      <c r="S54" s="225">
        <f t="shared" si="1"/>
        <v>0</v>
      </c>
      <c r="T54" s="226">
        <f t="shared" si="2"/>
        <v>0</v>
      </c>
      <c r="V54" s="123"/>
      <c r="W54" s="123"/>
      <c r="X54" s="123"/>
      <c r="Y54" s="123"/>
      <c r="AA54" s="190" t="e">
        <f t="shared" si="50"/>
        <v>#VALUE!</v>
      </c>
      <c r="AB54" s="190" t="e">
        <f t="shared" si="51"/>
        <v>#VALUE!</v>
      </c>
      <c r="AC54" s="191" t="e">
        <f t="shared" ca="1" si="52"/>
        <v>#VALUE!</v>
      </c>
      <c r="AD54" s="192">
        <f t="shared" ca="1" si="14"/>
        <v>44387</v>
      </c>
      <c r="AE54" s="191" t="e">
        <f t="shared" ca="1" si="53"/>
        <v>#VALUE!</v>
      </c>
      <c r="AF54" s="190" t="e">
        <f t="shared" si="54"/>
        <v>#VALUE!</v>
      </c>
      <c r="AG54" s="190" t="e">
        <f t="shared" si="55"/>
        <v>#VALUE!</v>
      </c>
      <c r="AH54" s="190" t="e">
        <f t="shared" si="56"/>
        <v>#VALUE!</v>
      </c>
      <c r="AI54" s="190" t="e">
        <f t="shared" si="57"/>
        <v>#VALUE!</v>
      </c>
      <c r="AJ54" s="190" t="e">
        <f t="shared" si="58"/>
        <v>#VALUE!</v>
      </c>
      <c r="AK54" s="190" t="e">
        <f t="shared" si="59"/>
        <v>#VALUE!</v>
      </c>
      <c r="AL54" s="190">
        <f t="shared" si="60"/>
        <v>0</v>
      </c>
    </row>
    <row r="55" spans="1:38" ht="23.25" customHeight="1" x14ac:dyDescent="0.15">
      <c r="A55" s="260">
        <f t="shared" si="61"/>
        <v>48</v>
      </c>
      <c r="B55" s="282" t="str">
        <f t="shared" si="3"/>
        <v>A팀</v>
      </c>
      <c r="C55" s="232"/>
      <c r="D55" s="233"/>
      <c r="E55" s="248" t="str">
        <f t="shared" si="62"/>
        <v/>
      </c>
      <c r="F55" s="248"/>
      <c r="G55" s="246" t="str">
        <f t="shared" si="4"/>
        <v/>
      </c>
      <c r="H55" s="281" t="str">
        <f t="shared" si="63"/>
        <v/>
      </c>
      <c r="I55" s="265" t="str">
        <f t="shared" si="64"/>
        <v/>
      </c>
      <c r="J55" s="247" t="str">
        <f t="shared" si="5"/>
        <v/>
      </c>
      <c r="K55" s="239"/>
      <c r="L55" s="240">
        <f t="shared" si="0"/>
        <v>0</v>
      </c>
      <c r="M55" s="241">
        <f t="shared" si="6"/>
        <v>0.03</v>
      </c>
      <c r="N55" s="242">
        <f t="shared" si="46"/>
        <v>0</v>
      </c>
      <c r="O55" s="242">
        <f t="shared" si="47"/>
        <v>0</v>
      </c>
      <c r="P55" s="243">
        <f t="shared" si="48"/>
        <v>0</v>
      </c>
      <c r="Q55" s="243">
        <f t="shared" si="49"/>
        <v>0</v>
      </c>
      <c r="S55" s="225">
        <f t="shared" si="1"/>
        <v>0</v>
      </c>
      <c r="T55" s="226">
        <f t="shared" si="2"/>
        <v>0</v>
      </c>
      <c r="V55" s="123"/>
      <c r="W55" s="123"/>
      <c r="X55" s="123"/>
      <c r="Y55" s="123"/>
      <c r="AA55" s="190" t="e">
        <f t="shared" si="50"/>
        <v>#VALUE!</v>
      </c>
      <c r="AB55" s="190" t="e">
        <f t="shared" si="51"/>
        <v>#VALUE!</v>
      </c>
      <c r="AC55" s="191" t="e">
        <f t="shared" ca="1" si="52"/>
        <v>#VALUE!</v>
      </c>
      <c r="AD55" s="192">
        <f t="shared" ca="1" si="14"/>
        <v>44387</v>
      </c>
      <c r="AE55" s="191" t="e">
        <f t="shared" ca="1" si="53"/>
        <v>#VALUE!</v>
      </c>
      <c r="AF55" s="190" t="e">
        <f t="shared" si="54"/>
        <v>#VALUE!</v>
      </c>
      <c r="AG55" s="190" t="e">
        <f t="shared" si="55"/>
        <v>#VALUE!</v>
      </c>
      <c r="AH55" s="190" t="e">
        <f t="shared" si="56"/>
        <v>#VALUE!</v>
      </c>
      <c r="AI55" s="190" t="e">
        <f t="shared" si="57"/>
        <v>#VALUE!</v>
      </c>
      <c r="AJ55" s="190" t="e">
        <f t="shared" si="58"/>
        <v>#VALUE!</v>
      </c>
      <c r="AK55" s="190" t="e">
        <f t="shared" si="59"/>
        <v>#VALUE!</v>
      </c>
      <c r="AL55" s="190">
        <f t="shared" si="60"/>
        <v>0</v>
      </c>
    </row>
    <row r="56" spans="1:38" ht="23.25" customHeight="1" x14ac:dyDescent="0.15">
      <c r="A56" s="260">
        <f t="shared" si="61"/>
        <v>49</v>
      </c>
      <c r="B56" s="282" t="str">
        <f t="shared" si="3"/>
        <v>A팀</v>
      </c>
      <c r="C56" s="232"/>
      <c r="D56" s="233"/>
      <c r="E56" s="248" t="str">
        <f t="shared" si="62"/>
        <v/>
      </c>
      <c r="F56" s="248"/>
      <c r="G56" s="246" t="str">
        <f t="shared" si="4"/>
        <v/>
      </c>
      <c r="H56" s="281" t="str">
        <f t="shared" si="63"/>
        <v/>
      </c>
      <c r="I56" s="265" t="str">
        <f t="shared" si="64"/>
        <v/>
      </c>
      <c r="J56" s="247" t="str">
        <f t="shared" si="5"/>
        <v/>
      </c>
      <c r="K56" s="239"/>
      <c r="L56" s="240">
        <f t="shared" si="0"/>
        <v>0</v>
      </c>
      <c r="M56" s="241">
        <f t="shared" si="6"/>
        <v>0.03</v>
      </c>
      <c r="N56" s="242">
        <f t="shared" si="46"/>
        <v>0</v>
      </c>
      <c r="O56" s="242">
        <f t="shared" si="47"/>
        <v>0</v>
      </c>
      <c r="P56" s="243">
        <f t="shared" si="48"/>
        <v>0</v>
      </c>
      <c r="Q56" s="243">
        <f t="shared" si="49"/>
        <v>0</v>
      </c>
      <c r="S56" s="225">
        <f t="shared" si="1"/>
        <v>0</v>
      </c>
      <c r="T56" s="226">
        <f t="shared" si="2"/>
        <v>0</v>
      </c>
      <c r="V56" s="123"/>
      <c r="W56" s="123"/>
      <c r="X56" s="123"/>
      <c r="Y56" s="123"/>
      <c r="AA56" s="190" t="e">
        <f t="shared" si="50"/>
        <v>#VALUE!</v>
      </c>
      <c r="AB56" s="190" t="e">
        <f t="shared" si="51"/>
        <v>#VALUE!</v>
      </c>
      <c r="AC56" s="191" t="e">
        <f t="shared" ca="1" si="52"/>
        <v>#VALUE!</v>
      </c>
      <c r="AD56" s="192">
        <f t="shared" ca="1" si="14"/>
        <v>44387</v>
      </c>
      <c r="AE56" s="191" t="e">
        <f t="shared" ca="1" si="53"/>
        <v>#VALUE!</v>
      </c>
      <c r="AF56" s="190" t="e">
        <f t="shared" si="54"/>
        <v>#VALUE!</v>
      </c>
      <c r="AG56" s="190" t="e">
        <f t="shared" si="55"/>
        <v>#VALUE!</v>
      </c>
      <c r="AH56" s="190" t="e">
        <f t="shared" si="56"/>
        <v>#VALUE!</v>
      </c>
      <c r="AI56" s="190" t="e">
        <f t="shared" si="57"/>
        <v>#VALUE!</v>
      </c>
      <c r="AJ56" s="190" t="e">
        <f t="shared" si="58"/>
        <v>#VALUE!</v>
      </c>
      <c r="AK56" s="190" t="e">
        <f t="shared" si="59"/>
        <v>#VALUE!</v>
      </c>
      <c r="AL56" s="190">
        <f t="shared" si="60"/>
        <v>0</v>
      </c>
    </row>
    <row r="57" spans="1:38" ht="23.25" customHeight="1" x14ac:dyDescent="0.15">
      <c r="A57" s="260">
        <f t="shared" si="61"/>
        <v>50</v>
      </c>
      <c r="B57" s="282" t="str">
        <f t="shared" si="3"/>
        <v>A팀</v>
      </c>
      <c r="C57" s="232"/>
      <c r="D57" s="233"/>
      <c r="E57" s="248" t="str">
        <f t="shared" si="62"/>
        <v/>
      </c>
      <c r="F57" s="248"/>
      <c r="G57" s="246" t="str">
        <f t="shared" si="4"/>
        <v/>
      </c>
      <c r="H57" s="281" t="str">
        <f t="shared" si="63"/>
        <v/>
      </c>
      <c r="I57" s="265" t="str">
        <f t="shared" si="64"/>
        <v/>
      </c>
      <c r="J57" s="247" t="str">
        <f t="shared" si="5"/>
        <v/>
      </c>
      <c r="K57" s="239"/>
      <c r="L57" s="240">
        <f t="shared" si="0"/>
        <v>0</v>
      </c>
      <c r="M57" s="241">
        <f t="shared" si="6"/>
        <v>0.03</v>
      </c>
      <c r="N57" s="242">
        <f t="shared" si="46"/>
        <v>0</v>
      </c>
      <c r="O57" s="242">
        <f t="shared" si="47"/>
        <v>0</v>
      </c>
      <c r="P57" s="243">
        <f t="shared" si="48"/>
        <v>0</v>
      </c>
      <c r="Q57" s="243">
        <f t="shared" si="49"/>
        <v>0</v>
      </c>
      <c r="S57" s="225">
        <f t="shared" si="1"/>
        <v>0</v>
      </c>
      <c r="T57" s="226">
        <f t="shared" si="2"/>
        <v>0</v>
      </c>
      <c r="V57" s="123"/>
      <c r="W57" s="123"/>
      <c r="X57" s="123"/>
      <c r="Y57" s="123"/>
      <c r="AA57" s="190" t="e">
        <f t="shared" si="50"/>
        <v>#VALUE!</v>
      </c>
      <c r="AB57" s="190" t="e">
        <f t="shared" si="51"/>
        <v>#VALUE!</v>
      </c>
      <c r="AC57" s="191" t="e">
        <f t="shared" ca="1" si="52"/>
        <v>#VALUE!</v>
      </c>
      <c r="AD57" s="192">
        <f t="shared" ca="1" si="14"/>
        <v>44387</v>
      </c>
      <c r="AE57" s="191" t="e">
        <f t="shared" ca="1" si="53"/>
        <v>#VALUE!</v>
      </c>
      <c r="AF57" s="190" t="e">
        <f t="shared" si="54"/>
        <v>#VALUE!</v>
      </c>
      <c r="AG57" s="190" t="e">
        <f t="shared" si="55"/>
        <v>#VALUE!</v>
      </c>
      <c r="AH57" s="190" t="e">
        <f t="shared" si="56"/>
        <v>#VALUE!</v>
      </c>
      <c r="AI57" s="190" t="e">
        <f t="shared" si="57"/>
        <v>#VALUE!</v>
      </c>
      <c r="AJ57" s="190" t="e">
        <f t="shared" si="58"/>
        <v>#VALUE!</v>
      </c>
      <c r="AK57" s="190" t="e">
        <f t="shared" si="59"/>
        <v>#VALUE!</v>
      </c>
      <c r="AL57" s="190">
        <f t="shared" si="60"/>
        <v>0</v>
      </c>
    </row>
    <row r="58" spans="1:38" ht="23.25" customHeight="1" x14ac:dyDescent="0.15">
      <c r="A58" s="260">
        <f t="shared" si="61"/>
        <v>51</v>
      </c>
      <c r="B58" s="282" t="str">
        <f t="shared" si="3"/>
        <v>A팀</v>
      </c>
      <c r="C58" s="232"/>
      <c r="D58" s="233"/>
      <c r="E58" s="248" t="str">
        <f t="shared" si="62"/>
        <v/>
      </c>
      <c r="F58" s="248"/>
      <c r="G58" s="246" t="str">
        <f t="shared" si="4"/>
        <v/>
      </c>
      <c r="H58" s="281" t="str">
        <f t="shared" si="63"/>
        <v/>
      </c>
      <c r="I58" s="265" t="str">
        <f t="shared" si="64"/>
        <v/>
      </c>
      <c r="J58" s="247" t="str">
        <f t="shared" si="5"/>
        <v/>
      </c>
      <c r="K58" s="239"/>
      <c r="L58" s="240">
        <f t="shared" si="0"/>
        <v>0</v>
      </c>
      <c r="M58" s="241">
        <f t="shared" si="6"/>
        <v>0.03</v>
      </c>
      <c r="N58" s="242">
        <f t="shared" si="46"/>
        <v>0</v>
      </c>
      <c r="O58" s="242">
        <f t="shared" si="47"/>
        <v>0</v>
      </c>
      <c r="P58" s="243">
        <f t="shared" si="48"/>
        <v>0</v>
      </c>
      <c r="Q58" s="243">
        <f t="shared" si="49"/>
        <v>0</v>
      </c>
      <c r="S58" s="225">
        <f t="shared" si="1"/>
        <v>0</v>
      </c>
      <c r="T58" s="226">
        <f t="shared" si="2"/>
        <v>0</v>
      </c>
      <c r="V58" s="123"/>
      <c r="W58" s="123"/>
      <c r="X58" s="123"/>
      <c r="Y58" s="123"/>
      <c r="AA58" s="190" t="e">
        <f t="shared" si="50"/>
        <v>#VALUE!</v>
      </c>
      <c r="AB58" s="190" t="e">
        <f t="shared" si="51"/>
        <v>#VALUE!</v>
      </c>
      <c r="AC58" s="191" t="e">
        <f t="shared" ca="1" si="52"/>
        <v>#VALUE!</v>
      </c>
      <c r="AD58" s="192">
        <f t="shared" ca="1" si="14"/>
        <v>44387</v>
      </c>
      <c r="AE58" s="191" t="e">
        <f t="shared" ca="1" si="53"/>
        <v>#VALUE!</v>
      </c>
      <c r="AF58" s="190" t="e">
        <f t="shared" si="54"/>
        <v>#VALUE!</v>
      </c>
      <c r="AG58" s="190" t="e">
        <f t="shared" si="55"/>
        <v>#VALUE!</v>
      </c>
      <c r="AH58" s="190" t="e">
        <f t="shared" si="56"/>
        <v>#VALUE!</v>
      </c>
      <c r="AI58" s="190" t="e">
        <f t="shared" si="57"/>
        <v>#VALUE!</v>
      </c>
      <c r="AJ58" s="190" t="e">
        <f t="shared" si="58"/>
        <v>#VALUE!</v>
      </c>
      <c r="AK58" s="190" t="e">
        <f t="shared" si="59"/>
        <v>#VALUE!</v>
      </c>
      <c r="AL58" s="190">
        <f t="shared" si="60"/>
        <v>0</v>
      </c>
    </row>
    <row r="59" spans="1:38" ht="23.25" customHeight="1" x14ac:dyDescent="0.15">
      <c r="A59" s="260">
        <f t="shared" si="61"/>
        <v>52</v>
      </c>
      <c r="B59" s="282" t="str">
        <f t="shared" si="3"/>
        <v>A팀</v>
      </c>
      <c r="C59" s="232"/>
      <c r="D59" s="233"/>
      <c r="E59" s="248" t="str">
        <f t="shared" si="62"/>
        <v/>
      </c>
      <c r="F59" s="248"/>
      <c r="G59" s="246" t="str">
        <f t="shared" si="4"/>
        <v/>
      </c>
      <c r="H59" s="281" t="str">
        <f t="shared" si="63"/>
        <v/>
      </c>
      <c r="I59" s="265" t="str">
        <f t="shared" si="64"/>
        <v/>
      </c>
      <c r="J59" s="247" t="str">
        <f t="shared" si="5"/>
        <v/>
      </c>
      <c r="K59" s="239"/>
      <c r="L59" s="240">
        <f t="shared" si="0"/>
        <v>0</v>
      </c>
      <c r="M59" s="241">
        <f t="shared" si="6"/>
        <v>0.03</v>
      </c>
      <c r="N59" s="242">
        <f t="shared" si="46"/>
        <v>0</v>
      </c>
      <c r="O59" s="242">
        <f t="shared" si="47"/>
        <v>0</v>
      </c>
      <c r="P59" s="243">
        <f t="shared" si="48"/>
        <v>0</v>
      </c>
      <c r="Q59" s="243">
        <f t="shared" si="49"/>
        <v>0</v>
      </c>
      <c r="S59" s="225">
        <f t="shared" si="1"/>
        <v>0</v>
      </c>
      <c r="T59" s="226">
        <f t="shared" si="2"/>
        <v>0</v>
      </c>
      <c r="V59" s="123"/>
      <c r="W59" s="123"/>
      <c r="X59" s="123"/>
      <c r="Y59" s="123"/>
      <c r="AA59" s="190" t="e">
        <f t="shared" si="50"/>
        <v>#VALUE!</v>
      </c>
      <c r="AB59" s="190" t="e">
        <f t="shared" si="51"/>
        <v>#VALUE!</v>
      </c>
      <c r="AC59" s="191" t="e">
        <f t="shared" ca="1" si="52"/>
        <v>#VALUE!</v>
      </c>
      <c r="AD59" s="192">
        <f t="shared" ca="1" si="14"/>
        <v>44387</v>
      </c>
      <c r="AE59" s="191" t="e">
        <f t="shared" ca="1" si="53"/>
        <v>#VALUE!</v>
      </c>
      <c r="AF59" s="190" t="e">
        <f t="shared" si="54"/>
        <v>#VALUE!</v>
      </c>
      <c r="AG59" s="190" t="e">
        <f t="shared" si="55"/>
        <v>#VALUE!</v>
      </c>
      <c r="AH59" s="190" t="e">
        <f t="shared" si="56"/>
        <v>#VALUE!</v>
      </c>
      <c r="AI59" s="190" t="e">
        <f t="shared" si="57"/>
        <v>#VALUE!</v>
      </c>
      <c r="AJ59" s="190" t="e">
        <f t="shared" si="58"/>
        <v>#VALUE!</v>
      </c>
      <c r="AK59" s="190" t="e">
        <f t="shared" si="59"/>
        <v>#VALUE!</v>
      </c>
      <c r="AL59" s="190">
        <f t="shared" si="60"/>
        <v>0</v>
      </c>
    </row>
    <row r="60" spans="1:38" ht="23.25" customHeight="1" x14ac:dyDescent="0.15">
      <c r="A60" s="260">
        <f t="shared" si="61"/>
        <v>53</v>
      </c>
      <c r="B60" s="282" t="str">
        <f t="shared" si="3"/>
        <v>A팀</v>
      </c>
      <c r="C60" s="232"/>
      <c r="D60" s="233"/>
      <c r="E60" s="248" t="str">
        <f t="shared" si="62"/>
        <v/>
      </c>
      <c r="F60" s="248"/>
      <c r="G60" s="246" t="str">
        <f t="shared" si="4"/>
        <v/>
      </c>
      <c r="H60" s="281" t="str">
        <f t="shared" si="63"/>
        <v/>
      </c>
      <c r="I60" s="265" t="str">
        <f t="shared" si="64"/>
        <v/>
      </c>
      <c r="J60" s="247" t="str">
        <f t="shared" si="5"/>
        <v/>
      </c>
      <c r="K60" s="239"/>
      <c r="L60" s="240">
        <f t="shared" si="0"/>
        <v>0</v>
      </c>
      <c r="M60" s="241">
        <f t="shared" si="6"/>
        <v>0.03</v>
      </c>
      <c r="N60" s="242">
        <f t="shared" si="46"/>
        <v>0</v>
      </c>
      <c r="O60" s="242">
        <f t="shared" si="47"/>
        <v>0</v>
      </c>
      <c r="P60" s="243">
        <f t="shared" si="48"/>
        <v>0</v>
      </c>
      <c r="Q60" s="243">
        <f t="shared" si="49"/>
        <v>0</v>
      </c>
      <c r="S60" s="225">
        <f t="shared" si="1"/>
        <v>0</v>
      </c>
      <c r="T60" s="226">
        <f t="shared" si="2"/>
        <v>0</v>
      </c>
      <c r="V60" s="123"/>
      <c r="W60" s="123"/>
      <c r="X60" s="123"/>
      <c r="Y60" s="123"/>
      <c r="AA60" s="190" t="e">
        <f t="shared" si="50"/>
        <v>#VALUE!</v>
      </c>
      <c r="AB60" s="190" t="e">
        <f t="shared" si="51"/>
        <v>#VALUE!</v>
      </c>
      <c r="AC60" s="191" t="e">
        <f t="shared" ca="1" si="52"/>
        <v>#VALUE!</v>
      </c>
      <c r="AD60" s="192">
        <f t="shared" ca="1" si="14"/>
        <v>44387</v>
      </c>
      <c r="AE60" s="191" t="e">
        <f t="shared" ca="1" si="53"/>
        <v>#VALUE!</v>
      </c>
      <c r="AF60" s="190" t="e">
        <f t="shared" si="54"/>
        <v>#VALUE!</v>
      </c>
      <c r="AG60" s="190" t="e">
        <f t="shared" si="55"/>
        <v>#VALUE!</v>
      </c>
      <c r="AH60" s="190" t="e">
        <f t="shared" si="56"/>
        <v>#VALUE!</v>
      </c>
      <c r="AI60" s="190" t="e">
        <f t="shared" si="57"/>
        <v>#VALUE!</v>
      </c>
      <c r="AJ60" s="190" t="e">
        <f t="shared" si="58"/>
        <v>#VALUE!</v>
      </c>
      <c r="AK60" s="190" t="e">
        <f t="shared" si="59"/>
        <v>#VALUE!</v>
      </c>
      <c r="AL60" s="190">
        <f t="shared" si="60"/>
        <v>0</v>
      </c>
    </row>
    <row r="61" spans="1:38" ht="23.25" customHeight="1" x14ac:dyDescent="0.15">
      <c r="A61" s="260">
        <f t="shared" si="61"/>
        <v>54</v>
      </c>
      <c r="B61" s="282" t="str">
        <f t="shared" si="3"/>
        <v>A팀</v>
      </c>
      <c r="C61" s="232"/>
      <c r="D61" s="233"/>
      <c r="E61" s="248" t="str">
        <f t="shared" si="62"/>
        <v/>
      </c>
      <c r="F61" s="248"/>
      <c r="G61" s="246" t="str">
        <f t="shared" si="4"/>
        <v/>
      </c>
      <c r="H61" s="281" t="str">
        <f t="shared" si="63"/>
        <v/>
      </c>
      <c r="I61" s="265" t="str">
        <f t="shared" si="64"/>
        <v/>
      </c>
      <c r="J61" s="247" t="str">
        <f t="shared" si="5"/>
        <v/>
      </c>
      <c r="K61" s="239"/>
      <c r="L61" s="240">
        <f t="shared" si="0"/>
        <v>0</v>
      </c>
      <c r="M61" s="241">
        <f t="shared" si="6"/>
        <v>0.03</v>
      </c>
      <c r="N61" s="242">
        <f t="shared" si="46"/>
        <v>0</v>
      </c>
      <c r="O61" s="242">
        <f t="shared" si="47"/>
        <v>0</v>
      </c>
      <c r="P61" s="243">
        <f t="shared" si="48"/>
        <v>0</v>
      </c>
      <c r="Q61" s="243">
        <f t="shared" si="49"/>
        <v>0</v>
      </c>
      <c r="S61" s="225">
        <f t="shared" si="1"/>
        <v>0</v>
      </c>
      <c r="T61" s="226">
        <f t="shared" si="2"/>
        <v>0</v>
      </c>
      <c r="V61" s="123"/>
      <c r="W61" s="123"/>
      <c r="X61" s="123"/>
      <c r="Y61" s="123"/>
      <c r="AA61" s="190" t="e">
        <f t="shared" si="50"/>
        <v>#VALUE!</v>
      </c>
      <c r="AB61" s="190" t="e">
        <f t="shared" si="51"/>
        <v>#VALUE!</v>
      </c>
      <c r="AC61" s="191" t="e">
        <f t="shared" ca="1" si="52"/>
        <v>#VALUE!</v>
      </c>
      <c r="AD61" s="192">
        <f t="shared" ca="1" si="14"/>
        <v>44387</v>
      </c>
      <c r="AE61" s="191" t="e">
        <f t="shared" ca="1" si="53"/>
        <v>#VALUE!</v>
      </c>
      <c r="AF61" s="190" t="e">
        <f t="shared" si="54"/>
        <v>#VALUE!</v>
      </c>
      <c r="AG61" s="190" t="e">
        <f t="shared" si="55"/>
        <v>#VALUE!</v>
      </c>
      <c r="AH61" s="190" t="e">
        <f t="shared" si="56"/>
        <v>#VALUE!</v>
      </c>
      <c r="AI61" s="190" t="e">
        <f t="shared" si="57"/>
        <v>#VALUE!</v>
      </c>
      <c r="AJ61" s="190" t="e">
        <f t="shared" si="58"/>
        <v>#VALUE!</v>
      </c>
      <c r="AK61" s="190" t="e">
        <f t="shared" si="59"/>
        <v>#VALUE!</v>
      </c>
      <c r="AL61" s="190">
        <f t="shared" si="60"/>
        <v>0</v>
      </c>
    </row>
    <row r="62" spans="1:38" ht="23.25" customHeight="1" x14ac:dyDescent="0.15">
      <c r="A62" s="260">
        <f t="shared" si="61"/>
        <v>55</v>
      </c>
      <c r="B62" s="282" t="str">
        <f t="shared" si="3"/>
        <v>A팀</v>
      </c>
      <c r="C62" s="232"/>
      <c r="D62" s="233"/>
      <c r="E62" s="248" t="str">
        <f t="shared" si="62"/>
        <v/>
      </c>
      <c r="F62" s="248"/>
      <c r="G62" s="246" t="str">
        <f t="shared" si="4"/>
        <v/>
      </c>
      <c r="H62" s="281" t="str">
        <f t="shared" si="63"/>
        <v/>
      </c>
      <c r="I62" s="265" t="str">
        <f t="shared" si="64"/>
        <v/>
      </c>
      <c r="J62" s="247" t="str">
        <f t="shared" si="5"/>
        <v/>
      </c>
      <c r="K62" s="239"/>
      <c r="L62" s="240">
        <f t="shared" si="0"/>
        <v>0</v>
      </c>
      <c r="M62" s="241">
        <f t="shared" si="6"/>
        <v>0.03</v>
      </c>
      <c r="N62" s="242">
        <f t="shared" si="46"/>
        <v>0</v>
      </c>
      <c r="O62" s="242">
        <f t="shared" si="47"/>
        <v>0</v>
      </c>
      <c r="P62" s="243">
        <f t="shared" si="48"/>
        <v>0</v>
      </c>
      <c r="Q62" s="243">
        <f t="shared" si="49"/>
        <v>0</v>
      </c>
      <c r="S62" s="225">
        <f t="shared" si="1"/>
        <v>0</v>
      </c>
      <c r="T62" s="226">
        <f t="shared" si="2"/>
        <v>0</v>
      </c>
      <c r="V62" s="123"/>
      <c r="W62" s="123"/>
      <c r="X62" s="123"/>
      <c r="Y62" s="123"/>
      <c r="AA62" s="190" t="e">
        <f t="shared" si="50"/>
        <v>#VALUE!</v>
      </c>
      <c r="AB62" s="190" t="e">
        <f t="shared" si="51"/>
        <v>#VALUE!</v>
      </c>
      <c r="AC62" s="191" t="e">
        <f t="shared" ca="1" si="52"/>
        <v>#VALUE!</v>
      </c>
      <c r="AD62" s="192">
        <f t="shared" ca="1" si="14"/>
        <v>44387</v>
      </c>
      <c r="AE62" s="191" t="e">
        <f t="shared" ca="1" si="53"/>
        <v>#VALUE!</v>
      </c>
      <c r="AF62" s="190" t="e">
        <f t="shared" si="54"/>
        <v>#VALUE!</v>
      </c>
      <c r="AG62" s="190" t="e">
        <f t="shared" si="55"/>
        <v>#VALUE!</v>
      </c>
      <c r="AH62" s="190" t="e">
        <f t="shared" si="56"/>
        <v>#VALUE!</v>
      </c>
      <c r="AI62" s="190" t="e">
        <f t="shared" si="57"/>
        <v>#VALUE!</v>
      </c>
      <c r="AJ62" s="190" t="e">
        <f t="shared" si="58"/>
        <v>#VALUE!</v>
      </c>
      <c r="AK62" s="190" t="e">
        <f t="shared" si="59"/>
        <v>#VALUE!</v>
      </c>
      <c r="AL62" s="190">
        <f t="shared" si="60"/>
        <v>0</v>
      </c>
    </row>
    <row r="63" spans="1:38" ht="23.25" customHeight="1" x14ac:dyDescent="0.15">
      <c r="A63" s="260">
        <f t="shared" si="61"/>
        <v>56</v>
      </c>
      <c r="B63" s="282" t="str">
        <f t="shared" si="3"/>
        <v>A팀</v>
      </c>
      <c r="C63" s="232"/>
      <c r="D63" s="233"/>
      <c r="E63" s="248" t="str">
        <f t="shared" si="62"/>
        <v/>
      </c>
      <c r="F63" s="248"/>
      <c r="G63" s="246" t="str">
        <f t="shared" si="4"/>
        <v/>
      </c>
      <c r="H63" s="281" t="str">
        <f t="shared" si="63"/>
        <v/>
      </c>
      <c r="I63" s="265" t="str">
        <f t="shared" si="64"/>
        <v/>
      </c>
      <c r="J63" s="247" t="str">
        <f t="shared" si="5"/>
        <v/>
      </c>
      <c r="K63" s="239"/>
      <c r="L63" s="240">
        <f t="shared" si="0"/>
        <v>0</v>
      </c>
      <c r="M63" s="241">
        <f t="shared" si="6"/>
        <v>0.03</v>
      </c>
      <c r="N63" s="242">
        <f t="shared" si="46"/>
        <v>0</v>
      </c>
      <c r="O63" s="242">
        <f t="shared" si="47"/>
        <v>0</v>
      </c>
      <c r="P63" s="243">
        <f t="shared" si="48"/>
        <v>0</v>
      </c>
      <c r="Q63" s="243">
        <f t="shared" si="49"/>
        <v>0</v>
      </c>
      <c r="S63" s="225">
        <f t="shared" si="1"/>
        <v>0</v>
      </c>
      <c r="T63" s="226">
        <f t="shared" si="2"/>
        <v>0</v>
      </c>
      <c r="V63" s="123"/>
      <c r="W63" s="123"/>
      <c r="X63" s="123"/>
      <c r="Y63" s="123"/>
      <c r="AA63" s="190" t="e">
        <f t="shared" si="50"/>
        <v>#VALUE!</v>
      </c>
      <c r="AB63" s="190" t="e">
        <f t="shared" si="51"/>
        <v>#VALUE!</v>
      </c>
      <c r="AC63" s="191" t="e">
        <f t="shared" ca="1" si="52"/>
        <v>#VALUE!</v>
      </c>
      <c r="AD63" s="192">
        <f t="shared" ca="1" si="14"/>
        <v>44387</v>
      </c>
      <c r="AE63" s="191" t="e">
        <f t="shared" ca="1" si="53"/>
        <v>#VALUE!</v>
      </c>
      <c r="AF63" s="190" t="e">
        <f t="shared" si="54"/>
        <v>#VALUE!</v>
      </c>
      <c r="AG63" s="190" t="e">
        <f t="shared" si="55"/>
        <v>#VALUE!</v>
      </c>
      <c r="AH63" s="190" t="e">
        <f t="shared" si="56"/>
        <v>#VALUE!</v>
      </c>
      <c r="AI63" s="190" t="e">
        <f t="shared" si="57"/>
        <v>#VALUE!</v>
      </c>
      <c r="AJ63" s="190" t="e">
        <f t="shared" si="58"/>
        <v>#VALUE!</v>
      </c>
      <c r="AK63" s="190" t="e">
        <f t="shared" si="59"/>
        <v>#VALUE!</v>
      </c>
      <c r="AL63" s="190">
        <f t="shared" si="60"/>
        <v>0</v>
      </c>
    </row>
    <row r="64" spans="1:38" ht="23.25" customHeight="1" x14ac:dyDescent="0.15">
      <c r="A64" s="260">
        <f t="shared" si="61"/>
        <v>57</v>
      </c>
      <c r="B64" s="282" t="str">
        <f t="shared" si="3"/>
        <v>A팀</v>
      </c>
      <c r="C64" s="232"/>
      <c r="D64" s="233"/>
      <c r="E64" s="248" t="str">
        <f t="shared" si="62"/>
        <v/>
      </c>
      <c r="F64" s="248"/>
      <c r="G64" s="246" t="str">
        <f t="shared" si="4"/>
        <v/>
      </c>
      <c r="H64" s="281" t="str">
        <f t="shared" si="63"/>
        <v/>
      </c>
      <c r="I64" s="265" t="str">
        <f t="shared" si="64"/>
        <v/>
      </c>
      <c r="J64" s="247" t="str">
        <f t="shared" si="5"/>
        <v/>
      </c>
      <c r="K64" s="239"/>
      <c r="L64" s="240">
        <f t="shared" si="0"/>
        <v>0</v>
      </c>
      <c r="M64" s="241">
        <f t="shared" si="6"/>
        <v>0.03</v>
      </c>
      <c r="N64" s="242">
        <f t="shared" si="46"/>
        <v>0</v>
      </c>
      <c r="O64" s="242">
        <f t="shared" si="47"/>
        <v>0</v>
      </c>
      <c r="P64" s="243">
        <f t="shared" si="48"/>
        <v>0</v>
      </c>
      <c r="Q64" s="243">
        <f t="shared" si="49"/>
        <v>0</v>
      </c>
      <c r="S64" s="225">
        <f t="shared" si="1"/>
        <v>0</v>
      </c>
      <c r="T64" s="226">
        <f t="shared" si="2"/>
        <v>0</v>
      </c>
      <c r="V64" s="123"/>
      <c r="W64" s="123"/>
      <c r="X64" s="123"/>
      <c r="Y64" s="123"/>
      <c r="AA64" s="190" t="e">
        <f t="shared" si="50"/>
        <v>#VALUE!</v>
      </c>
      <c r="AB64" s="190" t="e">
        <f t="shared" si="51"/>
        <v>#VALUE!</v>
      </c>
      <c r="AC64" s="191" t="e">
        <f t="shared" ca="1" si="52"/>
        <v>#VALUE!</v>
      </c>
      <c r="AD64" s="192">
        <f t="shared" ca="1" si="14"/>
        <v>44387</v>
      </c>
      <c r="AE64" s="191" t="e">
        <f t="shared" ca="1" si="53"/>
        <v>#VALUE!</v>
      </c>
      <c r="AF64" s="190" t="e">
        <f t="shared" si="54"/>
        <v>#VALUE!</v>
      </c>
      <c r="AG64" s="190" t="e">
        <f t="shared" si="55"/>
        <v>#VALUE!</v>
      </c>
      <c r="AH64" s="190" t="e">
        <f t="shared" si="56"/>
        <v>#VALUE!</v>
      </c>
      <c r="AI64" s="190" t="e">
        <f t="shared" si="57"/>
        <v>#VALUE!</v>
      </c>
      <c r="AJ64" s="190" t="e">
        <f t="shared" si="58"/>
        <v>#VALUE!</v>
      </c>
      <c r="AK64" s="190" t="e">
        <f t="shared" si="59"/>
        <v>#VALUE!</v>
      </c>
      <c r="AL64" s="190">
        <f t="shared" si="60"/>
        <v>0</v>
      </c>
    </row>
    <row r="65" spans="1:38" ht="23.25" customHeight="1" x14ac:dyDescent="0.15">
      <c r="A65" s="260">
        <f t="shared" si="61"/>
        <v>58</v>
      </c>
      <c r="B65" s="282" t="str">
        <f t="shared" si="3"/>
        <v>A팀</v>
      </c>
      <c r="C65" s="232"/>
      <c r="D65" s="233"/>
      <c r="E65" s="248" t="str">
        <f t="shared" si="62"/>
        <v/>
      </c>
      <c r="F65" s="248"/>
      <c r="G65" s="246" t="str">
        <f t="shared" si="4"/>
        <v/>
      </c>
      <c r="H65" s="281" t="str">
        <f t="shared" si="63"/>
        <v/>
      </c>
      <c r="I65" s="265" t="str">
        <f t="shared" si="64"/>
        <v/>
      </c>
      <c r="J65" s="247" t="str">
        <f t="shared" si="5"/>
        <v/>
      </c>
      <c r="K65" s="239"/>
      <c r="L65" s="240">
        <f t="shared" si="0"/>
        <v>0</v>
      </c>
      <c r="M65" s="241">
        <f t="shared" si="6"/>
        <v>0.03</v>
      </c>
      <c r="N65" s="242">
        <f t="shared" si="46"/>
        <v>0</v>
      </c>
      <c r="O65" s="242">
        <f t="shared" si="47"/>
        <v>0</v>
      </c>
      <c r="P65" s="243">
        <f t="shared" si="48"/>
        <v>0</v>
      </c>
      <c r="Q65" s="243">
        <f t="shared" si="49"/>
        <v>0</v>
      </c>
      <c r="S65" s="225">
        <f t="shared" si="1"/>
        <v>0</v>
      </c>
      <c r="T65" s="226">
        <f t="shared" si="2"/>
        <v>0</v>
      </c>
      <c r="V65" s="123"/>
      <c r="W65" s="123"/>
      <c r="X65" s="123"/>
      <c r="Y65" s="123"/>
      <c r="AA65" s="190" t="e">
        <f t="shared" si="50"/>
        <v>#VALUE!</v>
      </c>
      <c r="AB65" s="190" t="e">
        <f t="shared" si="51"/>
        <v>#VALUE!</v>
      </c>
      <c r="AC65" s="191" t="e">
        <f t="shared" ca="1" si="52"/>
        <v>#VALUE!</v>
      </c>
      <c r="AD65" s="192">
        <f t="shared" ca="1" si="14"/>
        <v>44387</v>
      </c>
      <c r="AE65" s="191" t="e">
        <f t="shared" ca="1" si="53"/>
        <v>#VALUE!</v>
      </c>
      <c r="AF65" s="190" t="e">
        <f t="shared" si="54"/>
        <v>#VALUE!</v>
      </c>
      <c r="AG65" s="190" t="e">
        <f t="shared" si="55"/>
        <v>#VALUE!</v>
      </c>
      <c r="AH65" s="190" t="e">
        <f t="shared" si="56"/>
        <v>#VALUE!</v>
      </c>
      <c r="AI65" s="190" t="e">
        <f t="shared" si="57"/>
        <v>#VALUE!</v>
      </c>
      <c r="AJ65" s="190" t="e">
        <f t="shared" si="58"/>
        <v>#VALUE!</v>
      </c>
      <c r="AK65" s="190" t="e">
        <f t="shared" si="59"/>
        <v>#VALUE!</v>
      </c>
      <c r="AL65" s="190">
        <f t="shared" si="60"/>
        <v>0</v>
      </c>
    </row>
    <row r="66" spans="1:38" ht="23.25" customHeight="1" x14ac:dyDescent="0.15">
      <c r="A66" s="260">
        <f t="shared" si="61"/>
        <v>59</v>
      </c>
      <c r="B66" s="282" t="str">
        <f t="shared" si="3"/>
        <v>A팀</v>
      </c>
      <c r="C66" s="232"/>
      <c r="D66" s="233"/>
      <c r="E66" s="248" t="str">
        <f t="shared" si="62"/>
        <v/>
      </c>
      <c r="F66" s="248"/>
      <c r="G66" s="246" t="str">
        <f t="shared" si="4"/>
        <v/>
      </c>
      <c r="H66" s="281" t="str">
        <f t="shared" si="63"/>
        <v/>
      </c>
      <c r="I66" s="265" t="str">
        <f t="shared" si="64"/>
        <v/>
      </c>
      <c r="J66" s="247" t="str">
        <f t="shared" si="5"/>
        <v/>
      </c>
      <c r="K66" s="239"/>
      <c r="L66" s="240">
        <f t="shared" si="0"/>
        <v>0</v>
      </c>
      <c r="M66" s="241">
        <f t="shared" si="6"/>
        <v>0.03</v>
      </c>
      <c r="N66" s="242">
        <f t="shared" si="46"/>
        <v>0</v>
      </c>
      <c r="O66" s="242">
        <f t="shared" si="47"/>
        <v>0</v>
      </c>
      <c r="P66" s="243">
        <f t="shared" si="48"/>
        <v>0</v>
      </c>
      <c r="Q66" s="243">
        <f t="shared" si="49"/>
        <v>0</v>
      </c>
      <c r="S66" s="225">
        <f t="shared" si="1"/>
        <v>0</v>
      </c>
      <c r="T66" s="226">
        <f t="shared" si="2"/>
        <v>0</v>
      </c>
      <c r="V66" s="123"/>
      <c r="W66" s="123"/>
      <c r="X66" s="123"/>
      <c r="Y66" s="123"/>
      <c r="AA66" s="190" t="e">
        <f t="shared" si="50"/>
        <v>#VALUE!</v>
      </c>
      <c r="AB66" s="190" t="e">
        <f t="shared" si="51"/>
        <v>#VALUE!</v>
      </c>
      <c r="AC66" s="191" t="e">
        <f t="shared" ca="1" si="52"/>
        <v>#VALUE!</v>
      </c>
      <c r="AD66" s="192">
        <f t="shared" ca="1" si="14"/>
        <v>44387</v>
      </c>
      <c r="AE66" s="191" t="e">
        <f t="shared" ca="1" si="53"/>
        <v>#VALUE!</v>
      </c>
      <c r="AF66" s="190" t="e">
        <f t="shared" si="54"/>
        <v>#VALUE!</v>
      </c>
      <c r="AG66" s="190" t="e">
        <f t="shared" si="55"/>
        <v>#VALUE!</v>
      </c>
      <c r="AH66" s="190" t="e">
        <f t="shared" si="56"/>
        <v>#VALUE!</v>
      </c>
      <c r="AI66" s="190" t="e">
        <f t="shared" si="57"/>
        <v>#VALUE!</v>
      </c>
      <c r="AJ66" s="190" t="e">
        <f t="shared" si="58"/>
        <v>#VALUE!</v>
      </c>
      <c r="AK66" s="190" t="e">
        <f t="shared" si="59"/>
        <v>#VALUE!</v>
      </c>
      <c r="AL66" s="190">
        <f t="shared" si="60"/>
        <v>0</v>
      </c>
    </row>
    <row r="67" spans="1:38" ht="23.25" customHeight="1" x14ac:dyDescent="0.15">
      <c r="A67" s="260">
        <f t="shared" si="61"/>
        <v>60</v>
      </c>
      <c r="B67" s="282" t="str">
        <f t="shared" si="3"/>
        <v>A팀</v>
      </c>
      <c r="C67" s="232"/>
      <c r="D67" s="233"/>
      <c r="E67" s="248" t="str">
        <f t="shared" si="62"/>
        <v/>
      </c>
      <c r="F67" s="248"/>
      <c r="G67" s="246" t="str">
        <f t="shared" si="4"/>
        <v/>
      </c>
      <c r="H67" s="281" t="str">
        <f t="shared" si="63"/>
        <v/>
      </c>
      <c r="I67" s="265" t="str">
        <f t="shared" si="64"/>
        <v/>
      </c>
      <c r="J67" s="247" t="str">
        <f t="shared" si="5"/>
        <v/>
      </c>
      <c r="K67" s="239"/>
      <c r="L67" s="240">
        <f t="shared" si="0"/>
        <v>0</v>
      </c>
      <c r="M67" s="241">
        <f t="shared" si="6"/>
        <v>0.03</v>
      </c>
      <c r="N67" s="242">
        <f t="shared" si="46"/>
        <v>0</v>
      </c>
      <c r="O67" s="242">
        <f t="shared" si="47"/>
        <v>0</v>
      </c>
      <c r="P67" s="243">
        <f t="shared" si="48"/>
        <v>0</v>
      </c>
      <c r="Q67" s="243">
        <f t="shared" si="49"/>
        <v>0</v>
      </c>
      <c r="S67" s="225">
        <f t="shared" si="1"/>
        <v>0</v>
      </c>
      <c r="T67" s="226">
        <f t="shared" si="2"/>
        <v>0</v>
      </c>
      <c r="V67" s="123"/>
      <c r="W67" s="123"/>
      <c r="X67" s="123"/>
      <c r="Y67" s="123"/>
      <c r="AA67" s="190" t="e">
        <f t="shared" si="50"/>
        <v>#VALUE!</v>
      </c>
      <c r="AB67" s="190" t="e">
        <f t="shared" si="51"/>
        <v>#VALUE!</v>
      </c>
      <c r="AC67" s="191" t="e">
        <f t="shared" ca="1" si="52"/>
        <v>#VALUE!</v>
      </c>
      <c r="AD67" s="192">
        <f t="shared" ca="1" si="14"/>
        <v>44387</v>
      </c>
      <c r="AE67" s="191" t="e">
        <f t="shared" ca="1" si="53"/>
        <v>#VALUE!</v>
      </c>
      <c r="AF67" s="190" t="e">
        <f t="shared" si="54"/>
        <v>#VALUE!</v>
      </c>
      <c r="AG67" s="190" t="e">
        <f t="shared" si="55"/>
        <v>#VALUE!</v>
      </c>
      <c r="AH67" s="190" t="e">
        <f t="shared" si="56"/>
        <v>#VALUE!</v>
      </c>
      <c r="AI67" s="190" t="e">
        <f t="shared" si="57"/>
        <v>#VALUE!</v>
      </c>
      <c r="AJ67" s="190" t="e">
        <f t="shared" si="58"/>
        <v>#VALUE!</v>
      </c>
      <c r="AK67" s="190" t="e">
        <f t="shared" si="59"/>
        <v>#VALUE!</v>
      </c>
      <c r="AL67" s="190">
        <f t="shared" si="60"/>
        <v>0</v>
      </c>
    </row>
    <row r="68" spans="1:38" ht="23.25" customHeight="1" x14ac:dyDescent="0.15">
      <c r="A68" s="260">
        <f t="shared" si="61"/>
        <v>61</v>
      </c>
      <c r="B68" s="282" t="str">
        <f t="shared" si="3"/>
        <v>A팀</v>
      </c>
      <c r="C68" s="232"/>
      <c r="D68" s="233"/>
      <c r="E68" s="232"/>
      <c r="F68" s="232"/>
      <c r="G68" s="246" t="str">
        <f t="shared" si="4"/>
        <v/>
      </c>
      <c r="H68" s="281"/>
      <c r="I68" s="265"/>
      <c r="J68" s="247" t="str">
        <f t="shared" si="5"/>
        <v>토</v>
      </c>
      <c r="K68" s="239"/>
      <c r="L68" s="240">
        <f t="shared" si="0"/>
        <v>0</v>
      </c>
      <c r="M68" s="241">
        <f>$M$7</f>
        <v>0.03</v>
      </c>
      <c r="N68" s="242">
        <f>IF(L68&gt;33330,TRUNC(L68*$M$7,-1),0)</f>
        <v>0</v>
      </c>
      <c r="O68" s="242">
        <f>TRUNC(N68*10%,-1)</f>
        <v>0</v>
      </c>
      <c r="P68" s="243">
        <f>SUM(N68:O68)</f>
        <v>0</v>
      </c>
      <c r="Q68" s="243">
        <f>L68-P68</f>
        <v>0</v>
      </c>
      <c r="S68" s="225">
        <f t="shared" si="1"/>
        <v>0</v>
      </c>
      <c r="T68" s="226">
        <f t="shared" si="2"/>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4"/>
        <v/>
      </c>
      <c r="H69" s="281" t="str">
        <f>IF(C69="","",$H$8)</f>
        <v/>
      </c>
      <c r="I69" s="265" t="str">
        <f>IF(C69="","",$I$8)</f>
        <v/>
      </c>
      <c r="J69" s="247" t="str">
        <f t="shared" si="5"/>
        <v/>
      </c>
      <c r="K69" s="239"/>
      <c r="L69" s="240">
        <f t="shared" si="0"/>
        <v>0</v>
      </c>
      <c r="M69" s="241">
        <f t="shared" si="6"/>
        <v>0.03</v>
      </c>
      <c r="N69" s="242">
        <f t="shared" ref="N69:N107" si="65">IF(L69&gt;33330,TRUNC(L69*$M$7,-1),0)</f>
        <v>0</v>
      </c>
      <c r="O69" s="242">
        <f t="shared" ref="O69:O107" si="66">TRUNC(N69*10%,-1)</f>
        <v>0</v>
      </c>
      <c r="P69" s="243">
        <f t="shared" ref="P69:P107" si="67">SUM(N69:O69)</f>
        <v>0</v>
      </c>
      <c r="Q69" s="243">
        <f t="shared" ref="Q69:Q107" si="68">L69-P69</f>
        <v>0</v>
      </c>
      <c r="S69" s="225">
        <f t="shared" si="1"/>
        <v>0</v>
      </c>
      <c r="T69" s="226">
        <f t="shared" si="2"/>
        <v>0</v>
      </c>
      <c r="V69" s="123"/>
      <c r="W69" s="123"/>
      <c r="X69" s="123"/>
      <c r="Y69" s="123"/>
      <c r="AA69" s="190" t="e">
        <f t="shared" ref="AA69:AA107" si="69">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107" si="70">IF(INT(RIGHT(D69,1))=AA69,"OK","주민오류")</f>
        <v>#VALUE!</v>
      </c>
      <c r="AC69" s="191" t="e">
        <f t="shared" ref="AC69:AC107" ca="1" si="71">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107" ca="1" si="72">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107" si="73">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107" si="74">CHOOSE(14-LEN(CLEAN(D69)),MID(D69,7,1),MID(D69,6,1),MID(D69,5,1),MID(D69,4,1))</f>
        <v>#VALUE!</v>
      </c>
      <c r="AH69" s="190" t="e">
        <f t="shared" ref="AH69:AH107" si="75">CHOOSE(AG69,"내국인","내국인","내국인","내국인","외국인","외국인","외국인","외국인")</f>
        <v>#VALUE!</v>
      </c>
      <c r="AI69" s="190" t="e">
        <f t="shared" ref="AI69:AI107" si="76">IF(AH69="외국인","고용허가체크","")</f>
        <v>#VALUE!</v>
      </c>
      <c r="AJ69" s="190" t="e">
        <f t="shared" ref="AJ69:AJ107" si="77">IF(LEN(CLEAN(D69))=12,MOD(MID(D69,7,1)*10+MID(D69,8,1),2),MOD(MID(D69,8,1)*10+MID(D69,9,1),2))</f>
        <v>#VALUE!</v>
      </c>
      <c r="AK69" s="190" t="e">
        <f t="shared" ref="AK69:AK107" si="78">IF(AJ69=0,"OK","")</f>
        <v>#VALUE!</v>
      </c>
      <c r="AL69" s="190">
        <f t="shared" ref="AL69:AL107" si="79">LEN(CLEAN(D69))</f>
        <v>0</v>
      </c>
    </row>
    <row r="70" spans="1:38" ht="23.25" customHeight="1" x14ac:dyDescent="0.15">
      <c r="A70" s="260">
        <f t="shared" ref="A70:A107" si="80">A69+1</f>
        <v>63</v>
      </c>
      <c r="B70" s="282" t="str">
        <f t="shared" si="3"/>
        <v>A팀</v>
      </c>
      <c r="C70" s="232"/>
      <c r="D70" s="233"/>
      <c r="E70" s="248" t="str">
        <f t="shared" ref="E70:E107" si="81">IF(C70="","",$E$8)</f>
        <v/>
      </c>
      <c r="F70" s="248"/>
      <c r="G70" s="246" t="str">
        <f t="shared" si="4"/>
        <v/>
      </c>
      <c r="H70" s="281" t="str">
        <f t="shared" ref="H70:H107" si="82">IF(C70="","",$H$8)</f>
        <v/>
      </c>
      <c r="I70" s="265" t="str">
        <f t="shared" ref="I70:I107" si="83">IF(C70="","",$I$8)</f>
        <v/>
      </c>
      <c r="J70" s="247" t="str">
        <f t="shared" si="5"/>
        <v/>
      </c>
      <c r="K70" s="239"/>
      <c r="L70" s="240">
        <f t="shared" si="0"/>
        <v>0</v>
      </c>
      <c r="M70" s="241">
        <f t="shared" si="6"/>
        <v>0.03</v>
      </c>
      <c r="N70" s="242">
        <f t="shared" si="65"/>
        <v>0</v>
      </c>
      <c r="O70" s="242">
        <f t="shared" si="66"/>
        <v>0</v>
      </c>
      <c r="P70" s="243">
        <f t="shared" si="67"/>
        <v>0</v>
      </c>
      <c r="Q70" s="243">
        <f t="shared" si="68"/>
        <v>0</v>
      </c>
      <c r="S70" s="225">
        <f t="shared" si="1"/>
        <v>0</v>
      </c>
      <c r="T70" s="226">
        <f t="shared" si="2"/>
        <v>0</v>
      </c>
      <c r="V70" s="123"/>
      <c r="W70" s="123"/>
      <c r="X70" s="123"/>
      <c r="Y70" s="123"/>
      <c r="AA70" s="190" t="e">
        <f t="shared" si="69"/>
        <v>#VALUE!</v>
      </c>
      <c r="AB70" s="190" t="e">
        <f t="shared" si="70"/>
        <v>#VALUE!</v>
      </c>
      <c r="AC70" s="191" t="e">
        <f t="shared" ca="1" si="71"/>
        <v>#VALUE!</v>
      </c>
      <c r="AD70" s="192">
        <f t="shared" ca="1" si="14"/>
        <v>44387</v>
      </c>
      <c r="AE70" s="191" t="e">
        <f t="shared" ca="1" si="72"/>
        <v>#VALUE!</v>
      </c>
      <c r="AF70" s="190" t="e">
        <f t="shared" si="73"/>
        <v>#VALUE!</v>
      </c>
      <c r="AG70" s="190" t="e">
        <f t="shared" si="74"/>
        <v>#VALUE!</v>
      </c>
      <c r="AH70" s="190" t="e">
        <f t="shared" si="75"/>
        <v>#VALUE!</v>
      </c>
      <c r="AI70" s="190" t="e">
        <f t="shared" si="76"/>
        <v>#VALUE!</v>
      </c>
      <c r="AJ70" s="190" t="e">
        <f t="shared" si="77"/>
        <v>#VALUE!</v>
      </c>
      <c r="AK70" s="190" t="e">
        <f t="shared" si="78"/>
        <v>#VALUE!</v>
      </c>
      <c r="AL70" s="190">
        <f t="shared" si="79"/>
        <v>0</v>
      </c>
    </row>
    <row r="71" spans="1:38" ht="23.25" customHeight="1" x14ac:dyDescent="0.15">
      <c r="A71" s="260">
        <f t="shared" si="80"/>
        <v>64</v>
      </c>
      <c r="B71" s="282" t="str">
        <f t="shared" si="3"/>
        <v>A팀</v>
      </c>
      <c r="C71" s="232"/>
      <c r="D71" s="233"/>
      <c r="E71" s="248" t="str">
        <f t="shared" si="81"/>
        <v/>
      </c>
      <c r="F71" s="248"/>
      <c r="G71" s="246" t="str">
        <f t="shared" si="4"/>
        <v/>
      </c>
      <c r="H71" s="281" t="str">
        <f t="shared" si="82"/>
        <v/>
      </c>
      <c r="I71" s="265" t="str">
        <f t="shared" si="83"/>
        <v/>
      </c>
      <c r="J71" s="247" t="str">
        <f t="shared" si="5"/>
        <v/>
      </c>
      <c r="K71" s="239"/>
      <c r="L71" s="240">
        <f t="shared" si="0"/>
        <v>0</v>
      </c>
      <c r="M71" s="241">
        <f t="shared" si="6"/>
        <v>0.03</v>
      </c>
      <c r="N71" s="242">
        <f t="shared" si="65"/>
        <v>0</v>
      </c>
      <c r="O71" s="242">
        <f t="shared" si="66"/>
        <v>0</v>
      </c>
      <c r="P71" s="243">
        <f t="shared" si="67"/>
        <v>0</v>
      </c>
      <c r="Q71" s="243">
        <f t="shared" si="68"/>
        <v>0</v>
      </c>
      <c r="S71" s="225">
        <f t="shared" si="1"/>
        <v>0</v>
      </c>
      <c r="T71" s="226">
        <f t="shared" si="2"/>
        <v>0</v>
      </c>
      <c r="V71" s="123"/>
      <c r="W71" s="123"/>
      <c r="X71" s="123"/>
      <c r="Y71" s="123"/>
      <c r="AA71" s="190" t="e">
        <f t="shared" si="69"/>
        <v>#VALUE!</v>
      </c>
      <c r="AB71" s="190" t="e">
        <f t="shared" si="70"/>
        <v>#VALUE!</v>
      </c>
      <c r="AC71" s="191" t="e">
        <f t="shared" ca="1" si="71"/>
        <v>#VALUE!</v>
      </c>
      <c r="AD71" s="192">
        <f t="shared" ca="1" si="14"/>
        <v>44387</v>
      </c>
      <c r="AE71" s="191" t="e">
        <f t="shared" ca="1" si="72"/>
        <v>#VALUE!</v>
      </c>
      <c r="AF71" s="190" t="e">
        <f t="shared" si="73"/>
        <v>#VALUE!</v>
      </c>
      <c r="AG71" s="190" t="e">
        <f t="shared" si="74"/>
        <v>#VALUE!</v>
      </c>
      <c r="AH71" s="190" t="e">
        <f t="shared" si="75"/>
        <v>#VALUE!</v>
      </c>
      <c r="AI71" s="190" t="e">
        <f t="shared" si="76"/>
        <v>#VALUE!</v>
      </c>
      <c r="AJ71" s="190" t="e">
        <f t="shared" si="77"/>
        <v>#VALUE!</v>
      </c>
      <c r="AK71" s="190" t="e">
        <f t="shared" si="78"/>
        <v>#VALUE!</v>
      </c>
      <c r="AL71" s="190">
        <f t="shared" si="79"/>
        <v>0</v>
      </c>
    </row>
    <row r="72" spans="1:38" ht="23.25" customHeight="1" x14ac:dyDescent="0.15">
      <c r="A72" s="260">
        <f t="shared" si="80"/>
        <v>65</v>
      </c>
      <c r="B72" s="282" t="str">
        <f t="shared" si="3"/>
        <v>A팀</v>
      </c>
      <c r="C72" s="232"/>
      <c r="D72" s="233"/>
      <c r="E72" s="248" t="str">
        <f t="shared" si="81"/>
        <v/>
      </c>
      <c r="F72" s="248"/>
      <c r="G72" s="246" t="str">
        <f t="shared" si="4"/>
        <v/>
      </c>
      <c r="H72" s="281" t="str">
        <f t="shared" si="82"/>
        <v/>
      </c>
      <c r="I72" s="265" t="str">
        <f t="shared" si="83"/>
        <v/>
      </c>
      <c r="J72" s="247" t="str">
        <f t="shared" si="5"/>
        <v/>
      </c>
      <c r="K72" s="239"/>
      <c r="L72" s="240">
        <f t="shared" ref="L72:L107" si="84">IF(OR($N$3=1,K72&lt;=33330),K72,TRUNC(K72/96.7%,-1))</f>
        <v>0</v>
      </c>
      <c r="M72" s="241">
        <f t="shared" si="6"/>
        <v>0.03</v>
      </c>
      <c r="N72" s="242">
        <f t="shared" si="65"/>
        <v>0</v>
      </c>
      <c r="O72" s="242">
        <f t="shared" si="66"/>
        <v>0</v>
      </c>
      <c r="P72" s="243">
        <f t="shared" si="67"/>
        <v>0</v>
      </c>
      <c r="Q72" s="243">
        <f t="shared" si="68"/>
        <v>0</v>
      </c>
      <c r="S72" s="225">
        <f t="shared" ref="S72:S107" si="85">IF($N$3=2,L72-(Q72-K72),0)</f>
        <v>0</v>
      </c>
      <c r="T72" s="226">
        <f t="shared" ref="T72:T107" si="86">IF($N$3=2,S72-L72,0)</f>
        <v>0</v>
      </c>
      <c r="V72" s="123"/>
      <c r="W72" s="123"/>
      <c r="X72" s="123"/>
      <c r="Y72" s="123"/>
      <c r="AA72" s="190" t="e">
        <f t="shared" si="69"/>
        <v>#VALUE!</v>
      </c>
      <c r="AB72" s="190" t="e">
        <f t="shared" si="70"/>
        <v>#VALUE!</v>
      </c>
      <c r="AC72" s="191" t="e">
        <f t="shared" ca="1" si="71"/>
        <v>#VALUE!</v>
      </c>
      <c r="AD72" s="192">
        <f t="shared" ca="1" si="14"/>
        <v>44387</v>
      </c>
      <c r="AE72" s="191" t="e">
        <f t="shared" ca="1" si="72"/>
        <v>#VALUE!</v>
      </c>
      <c r="AF72" s="190" t="e">
        <f t="shared" si="73"/>
        <v>#VALUE!</v>
      </c>
      <c r="AG72" s="190" t="e">
        <f t="shared" si="74"/>
        <v>#VALUE!</v>
      </c>
      <c r="AH72" s="190" t="e">
        <f t="shared" si="75"/>
        <v>#VALUE!</v>
      </c>
      <c r="AI72" s="190" t="e">
        <f t="shared" si="76"/>
        <v>#VALUE!</v>
      </c>
      <c r="AJ72" s="190" t="e">
        <f t="shared" si="77"/>
        <v>#VALUE!</v>
      </c>
      <c r="AK72" s="190" t="e">
        <f t="shared" si="78"/>
        <v>#VALUE!</v>
      </c>
      <c r="AL72" s="190">
        <f t="shared" si="79"/>
        <v>0</v>
      </c>
    </row>
    <row r="73" spans="1:38" ht="23.25" customHeight="1" x14ac:dyDescent="0.15">
      <c r="A73" s="260">
        <f t="shared" si="80"/>
        <v>66</v>
      </c>
      <c r="B73" s="282" t="str">
        <f t="shared" ref="B73:B107" si="87">$N$4</f>
        <v>A팀</v>
      </c>
      <c r="C73" s="232"/>
      <c r="D73" s="233"/>
      <c r="E73" s="248" t="str">
        <f t="shared" si="81"/>
        <v/>
      </c>
      <c r="F73" s="248"/>
      <c r="G73" s="246" t="str">
        <f t="shared" ref="G73:G107" si="88">IF(E73="","",VLOOKUP(E73,종목,2))</f>
        <v/>
      </c>
      <c r="H73" s="281" t="str">
        <f t="shared" si="82"/>
        <v/>
      </c>
      <c r="I73" s="265" t="str">
        <f t="shared" si="83"/>
        <v/>
      </c>
      <c r="J73" s="247" t="str">
        <f t="shared" ref="J73:J107" si="89">TEXT(I73,"aaa")</f>
        <v/>
      </c>
      <c r="K73" s="239"/>
      <c r="L73" s="240">
        <f t="shared" si="84"/>
        <v>0</v>
      </c>
      <c r="M73" s="241">
        <f t="shared" ref="M73:M107" si="90">$M$7</f>
        <v>0.03</v>
      </c>
      <c r="N73" s="242">
        <f t="shared" si="65"/>
        <v>0</v>
      </c>
      <c r="O73" s="242">
        <f t="shared" si="66"/>
        <v>0</v>
      </c>
      <c r="P73" s="243">
        <f t="shared" si="67"/>
        <v>0</v>
      </c>
      <c r="Q73" s="243">
        <f t="shared" si="68"/>
        <v>0</v>
      </c>
      <c r="S73" s="225">
        <f t="shared" si="85"/>
        <v>0</v>
      </c>
      <c r="T73" s="226">
        <f t="shared" si="86"/>
        <v>0</v>
      </c>
      <c r="V73" s="123"/>
      <c r="W73" s="123"/>
      <c r="X73" s="123"/>
      <c r="Y73" s="123"/>
      <c r="AA73" s="190" t="e">
        <f t="shared" si="69"/>
        <v>#VALUE!</v>
      </c>
      <c r="AB73" s="190" t="e">
        <f t="shared" si="70"/>
        <v>#VALUE!</v>
      </c>
      <c r="AC73" s="191" t="e">
        <f t="shared" ca="1" si="71"/>
        <v>#VALUE!</v>
      </c>
      <c r="AD73" s="192">
        <f t="shared" ref="AD73:AD107" ca="1" si="91">TODAY()</f>
        <v>44387</v>
      </c>
      <c r="AE73" s="191" t="e">
        <f t="shared" ca="1" si="72"/>
        <v>#VALUE!</v>
      </c>
      <c r="AF73" s="190" t="e">
        <f t="shared" si="73"/>
        <v>#VALUE!</v>
      </c>
      <c r="AG73" s="190" t="e">
        <f t="shared" si="74"/>
        <v>#VALUE!</v>
      </c>
      <c r="AH73" s="190" t="e">
        <f t="shared" si="75"/>
        <v>#VALUE!</v>
      </c>
      <c r="AI73" s="190" t="e">
        <f t="shared" si="76"/>
        <v>#VALUE!</v>
      </c>
      <c r="AJ73" s="190" t="e">
        <f t="shared" si="77"/>
        <v>#VALUE!</v>
      </c>
      <c r="AK73" s="190" t="e">
        <f t="shared" si="78"/>
        <v>#VALUE!</v>
      </c>
      <c r="AL73" s="190">
        <f t="shared" si="79"/>
        <v>0</v>
      </c>
    </row>
    <row r="74" spans="1:38" ht="23.25" customHeight="1" x14ac:dyDescent="0.15">
      <c r="A74" s="260">
        <f t="shared" si="80"/>
        <v>67</v>
      </c>
      <c r="B74" s="282" t="str">
        <f t="shared" si="87"/>
        <v>A팀</v>
      </c>
      <c r="C74" s="232"/>
      <c r="D74" s="233"/>
      <c r="E74" s="248" t="str">
        <f t="shared" si="81"/>
        <v/>
      </c>
      <c r="F74" s="248"/>
      <c r="G74" s="246" t="str">
        <f t="shared" si="88"/>
        <v/>
      </c>
      <c r="H74" s="281" t="str">
        <f t="shared" si="82"/>
        <v/>
      </c>
      <c r="I74" s="265" t="str">
        <f t="shared" si="83"/>
        <v/>
      </c>
      <c r="J74" s="247" t="str">
        <f t="shared" si="89"/>
        <v/>
      </c>
      <c r="K74" s="239"/>
      <c r="L74" s="240">
        <f t="shared" si="84"/>
        <v>0</v>
      </c>
      <c r="M74" s="241">
        <f t="shared" si="90"/>
        <v>0.03</v>
      </c>
      <c r="N74" s="242">
        <f t="shared" si="65"/>
        <v>0</v>
      </c>
      <c r="O74" s="242">
        <f t="shared" si="66"/>
        <v>0</v>
      </c>
      <c r="P74" s="243">
        <f t="shared" si="67"/>
        <v>0</v>
      </c>
      <c r="Q74" s="243">
        <f t="shared" si="68"/>
        <v>0</v>
      </c>
      <c r="S74" s="225">
        <f t="shared" si="85"/>
        <v>0</v>
      </c>
      <c r="T74" s="226">
        <f t="shared" si="86"/>
        <v>0</v>
      </c>
      <c r="V74" s="123"/>
      <c r="W74" s="123"/>
      <c r="X74" s="123"/>
      <c r="Y74" s="123"/>
      <c r="AA74" s="190" t="e">
        <f t="shared" si="69"/>
        <v>#VALUE!</v>
      </c>
      <c r="AB74" s="190" t="e">
        <f t="shared" si="70"/>
        <v>#VALUE!</v>
      </c>
      <c r="AC74" s="191" t="e">
        <f t="shared" ca="1" si="71"/>
        <v>#VALUE!</v>
      </c>
      <c r="AD74" s="192">
        <f t="shared" ca="1" si="91"/>
        <v>44387</v>
      </c>
      <c r="AE74" s="191" t="e">
        <f t="shared" ca="1" si="72"/>
        <v>#VALUE!</v>
      </c>
      <c r="AF74" s="190" t="e">
        <f t="shared" si="73"/>
        <v>#VALUE!</v>
      </c>
      <c r="AG74" s="190" t="e">
        <f t="shared" si="74"/>
        <v>#VALUE!</v>
      </c>
      <c r="AH74" s="190" t="e">
        <f t="shared" si="75"/>
        <v>#VALUE!</v>
      </c>
      <c r="AI74" s="190" t="e">
        <f t="shared" si="76"/>
        <v>#VALUE!</v>
      </c>
      <c r="AJ74" s="190" t="e">
        <f t="shared" si="77"/>
        <v>#VALUE!</v>
      </c>
      <c r="AK74" s="190" t="e">
        <f t="shared" si="78"/>
        <v>#VALUE!</v>
      </c>
      <c r="AL74" s="190">
        <f t="shared" si="79"/>
        <v>0</v>
      </c>
    </row>
    <row r="75" spans="1:38" ht="23.25" customHeight="1" x14ac:dyDescent="0.15">
      <c r="A75" s="260">
        <f t="shared" si="80"/>
        <v>68</v>
      </c>
      <c r="B75" s="282" t="str">
        <f t="shared" si="87"/>
        <v>A팀</v>
      </c>
      <c r="C75" s="232"/>
      <c r="D75" s="233"/>
      <c r="E75" s="248" t="str">
        <f t="shared" si="81"/>
        <v/>
      </c>
      <c r="F75" s="248"/>
      <c r="G75" s="246" t="str">
        <f t="shared" si="88"/>
        <v/>
      </c>
      <c r="H75" s="281" t="str">
        <f t="shared" si="82"/>
        <v/>
      </c>
      <c r="I75" s="265" t="str">
        <f t="shared" si="83"/>
        <v/>
      </c>
      <c r="J75" s="247" t="str">
        <f t="shared" si="89"/>
        <v/>
      </c>
      <c r="K75" s="239"/>
      <c r="L75" s="240">
        <f t="shared" si="84"/>
        <v>0</v>
      </c>
      <c r="M75" s="241">
        <f t="shared" si="90"/>
        <v>0.03</v>
      </c>
      <c r="N75" s="242">
        <f t="shared" si="65"/>
        <v>0</v>
      </c>
      <c r="O75" s="242">
        <f t="shared" si="66"/>
        <v>0</v>
      </c>
      <c r="P75" s="243">
        <f t="shared" si="67"/>
        <v>0</v>
      </c>
      <c r="Q75" s="243">
        <f t="shared" si="68"/>
        <v>0</v>
      </c>
      <c r="S75" s="225">
        <f t="shared" si="85"/>
        <v>0</v>
      </c>
      <c r="T75" s="226">
        <f t="shared" si="86"/>
        <v>0</v>
      </c>
      <c r="V75" s="123"/>
      <c r="W75" s="123"/>
      <c r="X75" s="123"/>
      <c r="Y75" s="123"/>
      <c r="AA75" s="190" t="e">
        <f t="shared" si="69"/>
        <v>#VALUE!</v>
      </c>
      <c r="AB75" s="190" t="e">
        <f t="shared" si="70"/>
        <v>#VALUE!</v>
      </c>
      <c r="AC75" s="191" t="e">
        <f t="shared" ca="1" si="71"/>
        <v>#VALUE!</v>
      </c>
      <c r="AD75" s="192">
        <f t="shared" ca="1" si="91"/>
        <v>44387</v>
      </c>
      <c r="AE75" s="191" t="e">
        <f t="shared" ca="1" si="72"/>
        <v>#VALUE!</v>
      </c>
      <c r="AF75" s="190" t="e">
        <f t="shared" si="73"/>
        <v>#VALUE!</v>
      </c>
      <c r="AG75" s="190" t="e">
        <f t="shared" si="74"/>
        <v>#VALUE!</v>
      </c>
      <c r="AH75" s="190" t="e">
        <f t="shared" si="75"/>
        <v>#VALUE!</v>
      </c>
      <c r="AI75" s="190" t="e">
        <f t="shared" si="76"/>
        <v>#VALUE!</v>
      </c>
      <c r="AJ75" s="190" t="e">
        <f t="shared" si="77"/>
        <v>#VALUE!</v>
      </c>
      <c r="AK75" s="190" t="e">
        <f t="shared" si="78"/>
        <v>#VALUE!</v>
      </c>
      <c r="AL75" s="190">
        <f t="shared" si="79"/>
        <v>0</v>
      </c>
    </row>
    <row r="76" spans="1:38" ht="23.25" customHeight="1" x14ac:dyDescent="0.15">
      <c r="A76" s="260">
        <f t="shared" si="80"/>
        <v>69</v>
      </c>
      <c r="B76" s="282" t="str">
        <f t="shared" si="87"/>
        <v>A팀</v>
      </c>
      <c r="C76" s="232"/>
      <c r="D76" s="233"/>
      <c r="E76" s="248" t="str">
        <f t="shared" si="81"/>
        <v/>
      </c>
      <c r="F76" s="248"/>
      <c r="G76" s="246" t="str">
        <f t="shared" si="88"/>
        <v/>
      </c>
      <c r="H76" s="281" t="str">
        <f t="shared" si="82"/>
        <v/>
      </c>
      <c r="I76" s="265" t="str">
        <f t="shared" si="83"/>
        <v/>
      </c>
      <c r="J76" s="247" t="str">
        <f t="shared" si="89"/>
        <v/>
      </c>
      <c r="K76" s="239"/>
      <c r="L76" s="240">
        <f t="shared" si="84"/>
        <v>0</v>
      </c>
      <c r="M76" s="241">
        <f t="shared" si="90"/>
        <v>0.03</v>
      </c>
      <c r="N76" s="242">
        <f t="shared" si="65"/>
        <v>0</v>
      </c>
      <c r="O76" s="242">
        <f t="shared" si="66"/>
        <v>0</v>
      </c>
      <c r="P76" s="243">
        <f t="shared" si="67"/>
        <v>0</v>
      </c>
      <c r="Q76" s="243">
        <f t="shared" si="68"/>
        <v>0</v>
      </c>
      <c r="S76" s="225">
        <f t="shared" si="85"/>
        <v>0</v>
      </c>
      <c r="T76" s="226">
        <f t="shared" si="86"/>
        <v>0</v>
      </c>
      <c r="V76" s="123"/>
      <c r="W76" s="123"/>
      <c r="X76" s="123"/>
      <c r="Y76" s="123"/>
      <c r="AA76" s="190" t="e">
        <f t="shared" si="69"/>
        <v>#VALUE!</v>
      </c>
      <c r="AB76" s="190" t="e">
        <f t="shared" si="70"/>
        <v>#VALUE!</v>
      </c>
      <c r="AC76" s="191" t="e">
        <f t="shared" ca="1" si="71"/>
        <v>#VALUE!</v>
      </c>
      <c r="AD76" s="192">
        <f t="shared" ca="1" si="91"/>
        <v>44387</v>
      </c>
      <c r="AE76" s="191" t="e">
        <f t="shared" ca="1" si="72"/>
        <v>#VALUE!</v>
      </c>
      <c r="AF76" s="190" t="e">
        <f t="shared" si="73"/>
        <v>#VALUE!</v>
      </c>
      <c r="AG76" s="190" t="e">
        <f t="shared" si="74"/>
        <v>#VALUE!</v>
      </c>
      <c r="AH76" s="190" t="e">
        <f t="shared" si="75"/>
        <v>#VALUE!</v>
      </c>
      <c r="AI76" s="190" t="e">
        <f t="shared" si="76"/>
        <v>#VALUE!</v>
      </c>
      <c r="AJ76" s="190" t="e">
        <f t="shared" si="77"/>
        <v>#VALUE!</v>
      </c>
      <c r="AK76" s="190" t="e">
        <f t="shared" si="78"/>
        <v>#VALUE!</v>
      </c>
      <c r="AL76" s="190">
        <f t="shared" si="79"/>
        <v>0</v>
      </c>
    </row>
    <row r="77" spans="1:38" ht="23.25" customHeight="1" x14ac:dyDescent="0.15">
      <c r="A77" s="260">
        <f t="shared" si="80"/>
        <v>70</v>
      </c>
      <c r="B77" s="282" t="str">
        <f t="shared" si="87"/>
        <v>A팀</v>
      </c>
      <c r="C77" s="232"/>
      <c r="D77" s="233"/>
      <c r="E77" s="248" t="str">
        <f t="shared" si="81"/>
        <v/>
      </c>
      <c r="F77" s="248"/>
      <c r="G77" s="246" t="str">
        <f t="shared" si="88"/>
        <v/>
      </c>
      <c r="H77" s="281" t="str">
        <f t="shared" si="82"/>
        <v/>
      </c>
      <c r="I77" s="265" t="str">
        <f t="shared" si="83"/>
        <v/>
      </c>
      <c r="J77" s="247" t="str">
        <f t="shared" si="89"/>
        <v/>
      </c>
      <c r="K77" s="239"/>
      <c r="L77" s="240">
        <f t="shared" si="84"/>
        <v>0</v>
      </c>
      <c r="M77" s="241">
        <f t="shared" si="90"/>
        <v>0.03</v>
      </c>
      <c r="N77" s="242">
        <f t="shared" si="65"/>
        <v>0</v>
      </c>
      <c r="O77" s="242">
        <f t="shared" si="66"/>
        <v>0</v>
      </c>
      <c r="P77" s="243">
        <f t="shared" si="67"/>
        <v>0</v>
      </c>
      <c r="Q77" s="243">
        <f t="shared" si="68"/>
        <v>0</v>
      </c>
      <c r="S77" s="225">
        <f t="shared" si="85"/>
        <v>0</v>
      </c>
      <c r="T77" s="226">
        <f t="shared" si="86"/>
        <v>0</v>
      </c>
      <c r="V77" s="123"/>
      <c r="W77" s="123"/>
      <c r="X77" s="123"/>
      <c r="Y77" s="123"/>
      <c r="AA77" s="190" t="e">
        <f t="shared" si="69"/>
        <v>#VALUE!</v>
      </c>
      <c r="AB77" s="190" t="e">
        <f t="shared" si="70"/>
        <v>#VALUE!</v>
      </c>
      <c r="AC77" s="191" t="e">
        <f t="shared" ca="1" si="71"/>
        <v>#VALUE!</v>
      </c>
      <c r="AD77" s="192">
        <f t="shared" ca="1" si="91"/>
        <v>44387</v>
      </c>
      <c r="AE77" s="191" t="e">
        <f t="shared" ca="1" si="72"/>
        <v>#VALUE!</v>
      </c>
      <c r="AF77" s="190" t="e">
        <f t="shared" si="73"/>
        <v>#VALUE!</v>
      </c>
      <c r="AG77" s="190" t="e">
        <f t="shared" si="74"/>
        <v>#VALUE!</v>
      </c>
      <c r="AH77" s="190" t="e">
        <f t="shared" si="75"/>
        <v>#VALUE!</v>
      </c>
      <c r="AI77" s="190" t="e">
        <f t="shared" si="76"/>
        <v>#VALUE!</v>
      </c>
      <c r="AJ77" s="190" t="e">
        <f t="shared" si="77"/>
        <v>#VALUE!</v>
      </c>
      <c r="AK77" s="190" t="e">
        <f t="shared" si="78"/>
        <v>#VALUE!</v>
      </c>
      <c r="AL77" s="190">
        <f t="shared" si="79"/>
        <v>0</v>
      </c>
    </row>
    <row r="78" spans="1:38" ht="23.25" customHeight="1" x14ac:dyDescent="0.15">
      <c r="A78" s="260">
        <f t="shared" si="80"/>
        <v>71</v>
      </c>
      <c r="B78" s="282" t="str">
        <f t="shared" si="87"/>
        <v>A팀</v>
      </c>
      <c r="C78" s="232"/>
      <c r="D78" s="233"/>
      <c r="E78" s="248" t="str">
        <f t="shared" si="81"/>
        <v/>
      </c>
      <c r="F78" s="248"/>
      <c r="G78" s="246" t="str">
        <f t="shared" si="88"/>
        <v/>
      </c>
      <c r="H78" s="281" t="str">
        <f t="shared" si="82"/>
        <v/>
      </c>
      <c r="I78" s="265" t="str">
        <f t="shared" si="83"/>
        <v/>
      </c>
      <c r="J78" s="247" t="str">
        <f t="shared" si="89"/>
        <v/>
      </c>
      <c r="K78" s="239"/>
      <c r="L78" s="240">
        <f t="shared" si="84"/>
        <v>0</v>
      </c>
      <c r="M78" s="241">
        <f t="shared" si="90"/>
        <v>0.03</v>
      </c>
      <c r="N78" s="242">
        <f t="shared" si="65"/>
        <v>0</v>
      </c>
      <c r="O78" s="242">
        <f t="shared" si="66"/>
        <v>0</v>
      </c>
      <c r="P78" s="243">
        <f t="shared" si="67"/>
        <v>0</v>
      </c>
      <c r="Q78" s="243">
        <f t="shared" si="68"/>
        <v>0</v>
      </c>
      <c r="S78" s="225">
        <f t="shared" si="85"/>
        <v>0</v>
      </c>
      <c r="T78" s="226">
        <f t="shared" si="86"/>
        <v>0</v>
      </c>
      <c r="V78" s="123"/>
      <c r="W78" s="123"/>
      <c r="X78" s="123"/>
      <c r="Y78" s="123"/>
      <c r="AA78" s="190" t="e">
        <f t="shared" si="69"/>
        <v>#VALUE!</v>
      </c>
      <c r="AB78" s="190" t="e">
        <f t="shared" si="70"/>
        <v>#VALUE!</v>
      </c>
      <c r="AC78" s="191" t="e">
        <f t="shared" ca="1" si="71"/>
        <v>#VALUE!</v>
      </c>
      <c r="AD78" s="192">
        <f t="shared" ca="1" si="91"/>
        <v>44387</v>
      </c>
      <c r="AE78" s="191" t="e">
        <f t="shared" ca="1" si="72"/>
        <v>#VALUE!</v>
      </c>
      <c r="AF78" s="190" t="e">
        <f t="shared" si="73"/>
        <v>#VALUE!</v>
      </c>
      <c r="AG78" s="190" t="e">
        <f t="shared" si="74"/>
        <v>#VALUE!</v>
      </c>
      <c r="AH78" s="190" t="e">
        <f t="shared" si="75"/>
        <v>#VALUE!</v>
      </c>
      <c r="AI78" s="190" t="e">
        <f t="shared" si="76"/>
        <v>#VALUE!</v>
      </c>
      <c r="AJ78" s="190" t="e">
        <f t="shared" si="77"/>
        <v>#VALUE!</v>
      </c>
      <c r="AK78" s="190" t="e">
        <f t="shared" si="78"/>
        <v>#VALUE!</v>
      </c>
      <c r="AL78" s="190">
        <f t="shared" si="79"/>
        <v>0</v>
      </c>
    </row>
    <row r="79" spans="1:38" ht="23.25" customHeight="1" x14ac:dyDescent="0.15">
      <c r="A79" s="260">
        <f t="shared" si="80"/>
        <v>72</v>
      </c>
      <c r="B79" s="282" t="str">
        <f t="shared" si="87"/>
        <v>A팀</v>
      </c>
      <c r="C79" s="232"/>
      <c r="D79" s="233"/>
      <c r="E79" s="248" t="str">
        <f t="shared" si="81"/>
        <v/>
      </c>
      <c r="F79" s="248"/>
      <c r="G79" s="246" t="str">
        <f t="shared" si="88"/>
        <v/>
      </c>
      <c r="H79" s="281" t="str">
        <f t="shared" si="82"/>
        <v/>
      </c>
      <c r="I79" s="265" t="str">
        <f t="shared" si="83"/>
        <v/>
      </c>
      <c r="J79" s="247" t="str">
        <f t="shared" si="89"/>
        <v/>
      </c>
      <c r="K79" s="239"/>
      <c r="L79" s="240">
        <f t="shared" si="84"/>
        <v>0</v>
      </c>
      <c r="M79" s="241">
        <f t="shared" si="90"/>
        <v>0.03</v>
      </c>
      <c r="N79" s="242">
        <f t="shared" si="65"/>
        <v>0</v>
      </c>
      <c r="O79" s="242">
        <f t="shared" si="66"/>
        <v>0</v>
      </c>
      <c r="P79" s="243">
        <f t="shared" si="67"/>
        <v>0</v>
      </c>
      <c r="Q79" s="243">
        <f t="shared" si="68"/>
        <v>0</v>
      </c>
      <c r="S79" s="225">
        <f t="shared" si="85"/>
        <v>0</v>
      </c>
      <c r="T79" s="226">
        <f t="shared" si="86"/>
        <v>0</v>
      </c>
      <c r="V79" s="123"/>
      <c r="W79" s="123"/>
      <c r="X79" s="123"/>
      <c r="Y79" s="123"/>
      <c r="AA79" s="190" t="e">
        <f t="shared" si="69"/>
        <v>#VALUE!</v>
      </c>
      <c r="AB79" s="190" t="e">
        <f t="shared" si="70"/>
        <v>#VALUE!</v>
      </c>
      <c r="AC79" s="191" t="e">
        <f t="shared" ca="1" si="71"/>
        <v>#VALUE!</v>
      </c>
      <c r="AD79" s="192">
        <f t="shared" ca="1" si="91"/>
        <v>44387</v>
      </c>
      <c r="AE79" s="191" t="e">
        <f t="shared" ca="1" si="72"/>
        <v>#VALUE!</v>
      </c>
      <c r="AF79" s="190" t="e">
        <f t="shared" si="73"/>
        <v>#VALUE!</v>
      </c>
      <c r="AG79" s="190" t="e">
        <f t="shared" si="74"/>
        <v>#VALUE!</v>
      </c>
      <c r="AH79" s="190" t="e">
        <f t="shared" si="75"/>
        <v>#VALUE!</v>
      </c>
      <c r="AI79" s="190" t="e">
        <f t="shared" si="76"/>
        <v>#VALUE!</v>
      </c>
      <c r="AJ79" s="190" t="e">
        <f t="shared" si="77"/>
        <v>#VALUE!</v>
      </c>
      <c r="AK79" s="190" t="e">
        <f t="shared" si="78"/>
        <v>#VALUE!</v>
      </c>
      <c r="AL79" s="190">
        <f t="shared" si="79"/>
        <v>0</v>
      </c>
    </row>
    <row r="80" spans="1:38" ht="23.25" customHeight="1" x14ac:dyDescent="0.15">
      <c r="A80" s="260">
        <f t="shared" si="80"/>
        <v>73</v>
      </c>
      <c r="B80" s="282" t="str">
        <f t="shared" si="87"/>
        <v>A팀</v>
      </c>
      <c r="C80" s="232"/>
      <c r="D80" s="233"/>
      <c r="E80" s="248" t="str">
        <f t="shared" si="81"/>
        <v/>
      </c>
      <c r="F80" s="248"/>
      <c r="G80" s="246" t="str">
        <f t="shared" si="88"/>
        <v/>
      </c>
      <c r="H80" s="281" t="str">
        <f t="shared" si="82"/>
        <v/>
      </c>
      <c r="I80" s="265" t="str">
        <f t="shared" si="83"/>
        <v/>
      </c>
      <c r="J80" s="247" t="str">
        <f t="shared" si="89"/>
        <v/>
      </c>
      <c r="K80" s="239"/>
      <c r="L80" s="240">
        <f t="shared" si="84"/>
        <v>0</v>
      </c>
      <c r="M80" s="241">
        <f t="shared" si="90"/>
        <v>0.03</v>
      </c>
      <c r="N80" s="242">
        <f t="shared" si="65"/>
        <v>0</v>
      </c>
      <c r="O80" s="242">
        <f t="shared" si="66"/>
        <v>0</v>
      </c>
      <c r="P80" s="243">
        <f t="shared" si="67"/>
        <v>0</v>
      </c>
      <c r="Q80" s="243">
        <f t="shared" si="68"/>
        <v>0</v>
      </c>
      <c r="S80" s="225">
        <f t="shared" si="85"/>
        <v>0</v>
      </c>
      <c r="T80" s="226">
        <f t="shared" si="86"/>
        <v>0</v>
      </c>
      <c r="V80" s="123"/>
      <c r="W80" s="123"/>
      <c r="X80" s="123"/>
      <c r="Y80" s="123"/>
      <c r="AA80" s="190" t="e">
        <f t="shared" si="69"/>
        <v>#VALUE!</v>
      </c>
      <c r="AB80" s="190" t="e">
        <f t="shared" si="70"/>
        <v>#VALUE!</v>
      </c>
      <c r="AC80" s="191" t="e">
        <f t="shared" ca="1" si="71"/>
        <v>#VALUE!</v>
      </c>
      <c r="AD80" s="192">
        <f t="shared" ca="1" si="91"/>
        <v>44387</v>
      </c>
      <c r="AE80" s="191" t="e">
        <f t="shared" ca="1" si="72"/>
        <v>#VALUE!</v>
      </c>
      <c r="AF80" s="190" t="e">
        <f t="shared" si="73"/>
        <v>#VALUE!</v>
      </c>
      <c r="AG80" s="190" t="e">
        <f t="shared" si="74"/>
        <v>#VALUE!</v>
      </c>
      <c r="AH80" s="190" t="e">
        <f t="shared" si="75"/>
        <v>#VALUE!</v>
      </c>
      <c r="AI80" s="190" t="e">
        <f t="shared" si="76"/>
        <v>#VALUE!</v>
      </c>
      <c r="AJ80" s="190" t="e">
        <f t="shared" si="77"/>
        <v>#VALUE!</v>
      </c>
      <c r="AK80" s="190" t="e">
        <f t="shared" si="78"/>
        <v>#VALUE!</v>
      </c>
      <c r="AL80" s="190">
        <f t="shared" si="79"/>
        <v>0</v>
      </c>
    </row>
    <row r="81" spans="1:38" ht="23.25" customHeight="1" x14ac:dyDescent="0.15">
      <c r="A81" s="260">
        <f t="shared" si="80"/>
        <v>74</v>
      </c>
      <c r="B81" s="282" t="str">
        <f t="shared" si="87"/>
        <v>A팀</v>
      </c>
      <c r="C81" s="232"/>
      <c r="D81" s="233"/>
      <c r="E81" s="248" t="str">
        <f t="shared" si="81"/>
        <v/>
      </c>
      <c r="F81" s="248"/>
      <c r="G81" s="246" t="str">
        <f t="shared" si="88"/>
        <v/>
      </c>
      <c r="H81" s="281" t="str">
        <f t="shared" si="82"/>
        <v/>
      </c>
      <c r="I81" s="265" t="str">
        <f t="shared" si="83"/>
        <v/>
      </c>
      <c r="J81" s="247" t="str">
        <f t="shared" si="89"/>
        <v/>
      </c>
      <c r="K81" s="239"/>
      <c r="L81" s="240">
        <f t="shared" si="84"/>
        <v>0</v>
      </c>
      <c r="M81" s="241">
        <f t="shared" si="90"/>
        <v>0.03</v>
      </c>
      <c r="N81" s="242">
        <f t="shared" si="65"/>
        <v>0</v>
      </c>
      <c r="O81" s="242">
        <f t="shared" si="66"/>
        <v>0</v>
      </c>
      <c r="P81" s="243">
        <f t="shared" si="67"/>
        <v>0</v>
      </c>
      <c r="Q81" s="243">
        <f t="shared" si="68"/>
        <v>0</v>
      </c>
      <c r="S81" s="225">
        <f t="shared" si="85"/>
        <v>0</v>
      </c>
      <c r="T81" s="226">
        <f t="shared" si="86"/>
        <v>0</v>
      </c>
      <c r="V81" s="123"/>
      <c r="W81" s="123"/>
      <c r="X81" s="123"/>
      <c r="Y81" s="123"/>
      <c r="AA81" s="190" t="e">
        <f t="shared" si="69"/>
        <v>#VALUE!</v>
      </c>
      <c r="AB81" s="190" t="e">
        <f t="shared" si="70"/>
        <v>#VALUE!</v>
      </c>
      <c r="AC81" s="191" t="e">
        <f t="shared" ca="1" si="71"/>
        <v>#VALUE!</v>
      </c>
      <c r="AD81" s="192">
        <f t="shared" ca="1" si="91"/>
        <v>44387</v>
      </c>
      <c r="AE81" s="191" t="e">
        <f t="shared" ca="1" si="72"/>
        <v>#VALUE!</v>
      </c>
      <c r="AF81" s="190" t="e">
        <f t="shared" si="73"/>
        <v>#VALUE!</v>
      </c>
      <c r="AG81" s="190" t="e">
        <f t="shared" si="74"/>
        <v>#VALUE!</v>
      </c>
      <c r="AH81" s="190" t="e">
        <f t="shared" si="75"/>
        <v>#VALUE!</v>
      </c>
      <c r="AI81" s="190" t="e">
        <f t="shared" si="76"/>
        <v>#VALUE!</v>
      </c>
      <c r="AJ81" s="190" t="e">
        <f t="shared" si="77"/>
        <v>#VALUE!</v>
      </c>
      <c r="AK81" s="190" t="e">
        <f t="shared" si="78"/>
        <v>#VALUE!</v>
      </c>
      <c r="AL81" s="190">
        <f t="shared" si="79"/>
        <v>0</v>
      </c>
    </row>
    <row r="82" spans="1:38" ht="23.25" customHeight="1" x14ac:dyDescent="0.15">
      <c r="A82" s="260">
        <f t="shared" si="80"/>
        <v>75</v>
      </c>
      <c r="B82" s="282" t="str">
        <f t="shared" si="87"/>
        <v>A팀</v>
      </c>
      <c r="C82" s="232"/>
      <c r="D82" s="233"/>
      <c r="E82" s="248" t="str">
        <f t="shared" si="81"/>
        <v/>
      </c>
      <c r="F82" s="248"/>
      <c r="G82" s="246" t="str">
        <f t="shared" si="88"/>
        <v/>
      </c>
      <c r="H82" s="281" t="str">
        <f t="shared" si="82"/>
        <v/>
      </c>
      <c r="I82" s="265" t="str">
        <f t="shared" si="83"/>
        <v/>
      </c>
      <c r="J82" s="247" t="str">
        <f t="shared" si="89"/>
        <v/>
      </c>
      <c r="K82" s="239"/>
      <c r="L82" s="240">
        <f t="shared" si="84"/>
        <v>0</v>
      </c>
      <c r="M82" s="241">
        <f t="shared" si="90"/>
        <v>0.03</v>
      </c>
      <c r="N82" s="242">
        <f t="shared" si="65"/>
        <v>0</v>
      </c>
      <c r="O82" s="242">
        <f t="shared" si="66"/>
        <v>0</v>
      </c>
      <c r="P82" s="243">
        <f t="shared" si="67"/>
        <v>0</v>
      </c>
      <c r="Q82" s="243">
        <f t="shared" si="68"/>
        <v>0</v>
      </c>
      <c r="S82" s="225">
        <f t="shared" si="85"/>
        <v>0</v>
      </c>
      <c r="T82" s="226">
        <f t="shared" si="86"/>
        <v>0</v>
      </c>
      <c r="V82" s="123"/>
      <c r="W82" s="123"/>
      <c r="X82" s="123"/>
      <c r="Y82" s="123"/>
      <c r="AA82" s="190" t="e">
        <f t="shared" si="69"/>
        <v>#VALUE!</v>
      </c>
      <c r="AB82" s="190" t="e">
        <f t="shared" si="70"/>
        <v>#VALUE!</v>
      </c>
      <c r="AC82" s="191" t="e">
        <f t="shared" ca="1" si="71"/>
        <v>#VALUE!</v>
      </c>
      <c r="AD82" s="192">
        <f t="shared" ca="1" si="91"/>
        <v>44387</v>
      </c>
      <c r="AE82" s="191" t="e">
        <f t="shared" ca="1" si="72"/>
        <v>#VALUE!</v>
      </c>
      <c r="AF82" s="190" t="e">
        <f t="shared" si="73"/>
        <v>#VALUE!</v>
      </c>
      <c r="AG82" s="190" t="e">
        <f t="shared" si="74"/>
        <v>#VALUE!</v>
      </c>
      <c r="AH82" s="190" t="e">
        <f t="shared" si="75"/>
        <v>#VALUE!</v>
      </c>
      <c r="AI82" s="190" t="e">
        <f t="shared" si="76"/>
        <v>#VALUE!</v>
      </c>
      <c r="AJ82" s="190" t="e">
        <f t="shared" si="77"/>
        <v>#VALUE!</v>
      </c>
      <c r="AK82" s="190" t="e">
        <f t="shared" si="78"/>
        <v>#VALUE!</v>
      </c>
      <c r="AL82" s="190">
        <f t="shared" si="79"/>
        <v>0</v>
      </c>
    </row>
    <row r="83" spans="1:38" ht="23.25" customHeight="1" x14ac:dyDescent="0.15">
      <c r="A83" s="260">
        <f t="shared" si="80"/>
        <v>76</v>
      </c>
      <c r="B83" s="282" t="str">
        <f t="shared" si="87"/>
        <v>A팀</v>
      </c>
      <c r="C83" s="232"/>
      <c r="D83" s="233"/>
      <c r="E83" s="248" t="str">
        <f t="shared" si="81"/>
        <v/>
      </c>
      <c r="F83" s="248"/>
      <c r="G83" s="246" t="str">
        <f t="shared" si="88"/>
        <v/>
      </c>
      <c r="H83" s="281" t="str">
        <f t="shared" si="82"/>
        <v/>
      </c>
      <c r="I83" s="265" t="str">
        <f t="shared" si="83"/>
        <v/>
      </c>
      <c r="J83" s="247" t="str">
        <f t="shared" si="89"/>
        <v/>
      </c>
      <c r="K83" s="239"/>
      <c r="L83" s="240">
        <f t="shared" si="84"/>
        <v>0</v>
      </c>
      <c r="M83" s="241">
        <f t="shared" si="90"/>
        <v>0.03</v>
      </c>
      <c r="N83" s="242">
        <f t="shared" si="65"/>
        <v>0</v>
      </c>
      <c r="O83" s="242">
        <f t="shared" si="66"/>
        <v>0</v>
      </c>
      <c r="P83" s="243">
        <f t="shared" si="67"/>
        <v>0</v>
      </c>
      <c r="Q83" s="243">
        <f t="shared" si="68"/>
        <v>0</v>
      </c>
      <c r="S83" s="225">
        <f t="shared" si="85"/>
        <v>0</v>
      </c>
      <c r="T83" s="226">
        <f t="shared" si="86"/>
        <v>0</v>
      </c>
      <c r="V83" s="123"/>
      <c r="W83" s="123"/>
      <c r="X83" s="123"/>
      <c r="Y83" s="123"/>
      <c r="AA83" s="190" t="e">
        <f t="shared" si="69"/>
        <v>#VALUE!</v>
      </c>
      <c r="AB83" s="190" t="e">
        <f t="shared" si="70"/>
        <v>#VALUE!</v>
      </c>
      <c r="AC83" s="191" t="e">
        <f t="shared" ca="1" si="71"/>
        <v>#VALUE!</v>
      </c>
      <c r="AD83" s="192">
        <f t="shared" ca="1" si="91"/>
        <v>44387</v>
      </c>
      <c r="AE83" s="191" t="e">
        <f t="shared" ca="1" si="72"/>
        <v>#VALUE!</v>
      </c>
      <c r="AF83" s="190" t="e">
        <f t="shared" si="73"/>
        <v>#VALUE!</v>
      </c>
      <c r="AG83" s="190" t="e">
        <f t="shared" si="74"/>
        <v>#VALUE!</v>
      </c>
      <c r="AH83" s="190" t="e">
        <f t="shared" si="75"/>
        <v>#VALUE!</v>
      </c>
      <c r="AI83" s="190" t="e">
        <f t="shared" si="76"/>
        <v>#VALUE!</v>
      </c>
      <c r="AJ83" s="190" t="e">
        <f t="shared" si="77"/>
        <v>#VALUE!</v>
      </c>
      <c r="AK83" s="190" t="e">
        <f t="shared" si="78"/>
        <v>#VALUE!</v>
      </c>
      <c r="AL83" s="190">
        <f t="shared" si="79"/>
        <v>0</v>
      </c>
    </row>
    <row r="84" spans="1:38" ht="23.25" customHeight="1" x14ac:dyDescent="0.15">
      <c r="A84" s="260">
        <f t="shared" si="80"/>
        <v>77</v>
      </c>
      <c r="B84" s="282" t="str">
        <f t="shared" si="87"/>
        <v>A팀</v>
      </c>
      <c r="C84" s="232"/>
      <c r="D84" s="233"/>
      <c r="E84" s="248" t="str">
        <f t="shared" si="81"/>
        <v/>
      </c>
      <c r="F84" s="248"/>
      <c r="G84" s="246" t="str">
        <f t="shared" si="88"/>
        <v/>
      </c>
      <c r="H84" s="281" t="str">
        <f t="shared" si="82"/>
        <v/>
      </c>
      <c r="I84" s="265" t="str">
        <f t="shared" si="83"/>
        <v/>
      </c>
      <c r="J84" s="247" t="str">
        <f t="shared" si="89"/>
        <v/>
      </c>
      <c r="K84" s="239"/>
      <c r="L84" s="240">
        <f t="shared" si="84"/>
        <v>0</v>
      </c>
      <c r="M84" s="241">
        <f t="shared" si="90"/>
        <v>0.03</v>
      </c>
      <c r="N84" s="242">
        <f t="shared" si="65"/>
        <v>0</v>
      </c>
      <c r="O84" s="242">
        <f t="shared" si="66"/>
        <v>0</v>
      </c>
      <c r="P84" s="243">
        <f t="shared" si="67"/>
        <v>0</v>
      </c>
      <c r="Q84" s="243">
        <f t="shared" si="68"/>
        <v>0</v>
      </c>
      <c r="S84" s="225">
        <f t="shared" si="85"/>
        <v>0</v>
      </c>
      <c r="T84" s="226">
        <f t="shared" si="86"/>
        <v>0</v>
      </c>
      <c r="V84" s="123"/>
      <c r="W84" s="123"/>
      <c r="X84" s="123"/>
      <c r="Y84" s="123"/>
      <c r="AA84" s="190" t="e">
        <f t="shared" si="69"/>
        <v>#VALUE!</v>
      </c>
      <c r="AB84" s="190" t="e">
        <f t="shared" si="70"/>
        <v>#VALUE!</v>
      </c>
      <c r="AC84" s="191" t="e">
        <f t="shared" ca="1" si="71"/>
        <v>#VALUE!</v>
      </c>
      <c r="AD84" s="192">
        <f t="shared" ca="1" si="91"/>
        <v>44387</v>
      </c>
      <c r="AE84" s="191" t="e">
        <f t="shared" ca="1" si="72"/>
        <v>#VALUE!</v>
      </c>
      <c r="AF84" s="190" t="e">
        <f t="shared" si="73"/>
        <v>#VALUE!</v>
      </c>
      <c r="AG84" s="190" t="e">
        <f t="shared" si="74"/>
        <v>#VALUE!</v>
      </c>
      <c r="AH84" s="190" t="e">
        <f t="shared" si="75"/>
        <v>#VALUE!</v>
      </c>
      <c r="AI84" s="190" t="e">
        <f t="shared" si="76"/>
        <v>#VALUE!</v>
      </c>
      <c r="AJ84" s="190" t="e">
        <f t="shared" si="77"/>
        <v>#VALUE!</v>
      </c>
      <c r="AK84" s="190" t="e">
        <f t="shared" si="78"/>
        <v>#VALUE!</v>
      </c>
      <c r="AL84" s="190">
        <f t="shared" si="79"/>
        <v>0</v>
      </c>
    </row>
    <row r="85" spans="1:38" ht="23.25" customHeight="1" x14ac:dyDescent="0.15">
      <c r="A85" s="260">
        <f t="shared" si="80"/>
        <v>78</v>
      </c>
      <c r="B85" s="282" t="str">
        <f t="shared" si="87"/>
        <v>A팀</v>
      </c>
      <c r="C85" s="232"/>
      <c r="D85" s="233"/>
      <c r="E85" s="248" t="str">
        <f t="shared" si="81"/>
        <v/>
      </c>
      <c r="F85" s="248"/>
      <c r="G85" s="246" t="str">
        <f t="shared" si="88"/>
        <v/>
      </c>
      <c r="H85" s="281" t="str">
        <f t="shared" si="82"/>
        <v/>
      </c>
      <c r="I85" s="265" t="str">
        <f t="shared" si="83"/>
        <v/>
      </c>
      <c r="J85" s="247" t="str">
        <f t="shared" si="89"/>
        <v/>
      </c>
      <c r="K85" s="239"/>
      <c r="L85" s="240">
        <f t="shared" si="84"/>
        <v>0</v>
      </c>
      <c r="M85" s="241">
        <f t="shared" si="90"/>
        <v>0.03</v>
      </c>
      <c r="N85" s="242">
        <f t="shared" si="65"/>
        <v>0</v>
      </c>
      <c r="O85" s="242">
        <f t="shared" si="66"/>
        <v>0</v>
      </c>
      <c r="P85" s="243">
        <f t="shared" si="67"/>
        <v>0</v>
      </c>
      <c r="Q85" s="243">
        <f t="shared" si="68"/>
        <v>0</v>
      </c>
      <c r="S85" s="225">
        <f t="shared" si="85"/>
        <v>0</v>
      </c>
      <c r="T85" s="226">
        <f t="shared" si="86"/>
        <v>0</v>
      </c>
      <c r="V85" s="123"/>
      <c r="W85" s="123"/>
      <c r="X85" s="123"/>
      <c r="Y85" s="123"/>
      <c r="AA85" s="190" t="e">
        <f t="shared" si="69"/>
        <v>#VALUE!</v>
      </c>
      <c r="AB85" s="190" t="e">
        <f t="shared" si="70"/>
        <v>#VALUE!</v>
      </c>
      <c r="AC85" s="191" t="e">
        <f t="shared" ca="1" si="71"/>
        <v>#VALUE!</v>
      </c>
      <c r="AD85" s="192">
        <f t="shared" ca="1" si="91"/>
        <v>44387</v>
      </c>
      <c r="AE85" s="191" t="e">
        <f t="shared" ca="1" si="72"/>
        <v>#VALUE!</v>
      </c>
      <c r="AF85" s="190" t="e">
        <f t="shared" si="73"/>
        <v>#VALUE!</v>
      </c>
      <c r="AG85" s="190" t="e">
        <f t="shared" si="74"/>
        <v>#VALUE!</v>
      </c>
      <c r="AH85" s="190" t="e">
        <f t="shared" si="75"/>
        <v>#VALUE!</v>
      </c>
      <c r="AI85" s="190" t="e">
        <f t="shared" si="76"/>
        <v>#VALUE!</v>
      </c>
      <c r="AJ85" s="190" t="e">
        <f t="shared" si="77"/>
        <v>#VALUE!</v>
      </c>
      <c r="AK85" s="190" t="e">
        <f t="shared" si="78"/>
        <v>#VALUE!</v>
      </c>
      <c r="AL85" s="190">
        <f t="shared" si="79"/>
        <v>0</v>
      </c>
    </row>
    <row r="86" spans="1:38" ht="23.25" customHeight="1" x14ac:dyDescent="0.15">
      <c r="A86" s="260">
        <f t="shared" si="80"/>
        <v>79</v>
      </c>
      <c r="B86" s="282" t="str">
        <f t="shared" si="87"/>
        <v>A팀</v>
      </c>
      <c r="C86" s="232"/>
      <c r="D86" s="233"/>
      <c r="E86" s="248" t="str">
        <f t="shared" si="81"/>
        <v/>
      </c>
      <c r="F86" s="248"/>
      <c r="G86" s="246" t="str">
        <f t="shared" si="88"/>
        <v/>
      </c>
      <c r="H86" s="281" t="str">
        <f t="shared" si="82"/>
        <v/>
      </c>
      <c r="I86" s="265" t="str">
        <f t="shared" si="83"/>
        <v/>
      </c>
      <c r="J86" s="247" t="str">
        <f t="shared" si="89"/>
        <v/>
      </c>
      <c r="K86" s="239"/>
      <c r="L86" s="240">
        <f t="shared" si="84"/>
        <v>0</v>
      </c>
      <c r="M86" s="241">
        <f t="shared" si="90"/>
        <v>0.03</v>
      </c>
      <c r="N86" s="242">
        <f t="shared" si="65"/>
        <v>0</v>
      </c>
      <c r="O86" s="242">
        <f t="shared" si="66"/>
        <v>0</v>
      </c>
      <c r="P86" s="243">
        <f t="shared" si="67"/>
        <v>0</v>
      </c>
      <c r="Q86" s="243">
        <f t="shared" si="68"/>
        <v>0</v>
      </c>
      <c r="S86" s="225">
        <f t="shared" si="85"/>
        <v>0</v>
      </c>
      <c r="T86" s="226">
        <f t="shared" si="86"/>
        <v>0</v>
      </c>
      <c r="V86" s="123"/>
      <c r="W86" s="123"/>
      <c r="X86" s="123"/>
      <c r="Y86" s="123"/>
      <c r="AA86" s="190" t="e">
        <f t="shared" si="69"/>
        <v>#VALUE!</v>
      </c>
      <c r="AB86" s="190" t="e">
        <f t="shared" si="70"/>
        <v>#VALUE!</v>
      </c>
      <c r="AC86" s="191" t="e">
        <f t="shared" ca="1" si="71"/>
        <v>#VALUE!</v>
      </c>
      <c r="AD86" s="192">
        <f t="shared" ca="1" si="91"/>
        <v>44387</v>
      </c>
      <c r="AE86" s="191" t="e">
        <f t="shared" ca="1" si="72"/>
        <v>#VALUE!</v>
      </c>
      <c r="AF86" s="190" t="e">
        <f t="shared" si="73"/>
        <v>#VALUE!</v>
      </c>
      <c r="AG86" s="190" t="e">
        <f t="shared" si="74"/>
        <v>#VALUE!</v>
      </c>
      <c r="AH86" s="190" t="e">
        <f t="shared" si="75"/>
        <v>#VALUE!</v>
      </c>
      <c r="AI86" s="190" t="e">
        <f t="shared" si="76"/>
        <v>#VALUE!</v>
      </c>
      <c r="AJ86" s="190" t="e">
        <f t="shared" si="77"/>
        <v>#VALUE!</v>
      </c>
      <c r="AK86" s="190" t="e">
        <f t="shared" si="78"/>
        <v>#VALUE!</v>
      </c>
      <c r="AL86" s="190">
        <f t="shared" si="79"/>
        <v>0</v>
      </c>
    </row>
    <row r="87" spans="1:38" ht="23.25" customHeight="1" x14ac:dyDescent="0.15">
      <c r="A87" s="260">
        <f t="shared" si="80"/>
        <v>80</v>
      </c>
      <c r="B87" s="282" t="str">
        <f t="shared" si="87"/>
        <v>A팀</v>
      </c>
      <c r="C87" s="232"/>
      <c r="D87" s="233"/>
      <c r="E87" s="248" t="str">
        <f t="shared" si="81"/>
        <v/>
      </c>
      <c r="F87" s="248"/>
      <c r="G87" s="246" t="str">
        <f t="shared" si="88"/>
        <v/>
      </c>
      <c r="H87" s="281" t="str">
        <f t="shared" si="82"/>
        <v/>
      </c>
      <c r="I87" s="265" t="str">
        <f t="shared" si="83"/>
        <v/>
      </c>
      <c r="J87" s="247" t="str">
        <f t="shared" si="89"/>
        <v/>
      </c>
      <c r="K87" s="239"/>
      <c r="L87" s="240">
        <f t="shared" si="84"/>
        <v>0</v>
      </c>
      <c r="M87" s="241">
        <f t="shared" si="90"/>
        <v>0.03</v>
      </c>
      <c r="N87" s="242">
        <f t="shared" si="65"/>
        <v>0</v>
      </c>
      <c r="O87" s="242">
        <f t="shared" si="66"/>
        <v>0</v>
      </c>
      <c r="P87" s="243">
        <f t="shared" si="67"/>
        <v>0</v>
      </c>
      <c r="Q87" s="243">
        <f t="shared" si="68"/>
        <v>0</v>
      </c>
      <c r="S87" s="225">
        <f t="shared" si="85"/>
        <v>0</v>
      </c>
      <c r="T87" s="226">
        <f t="shared" si="86"/>
        <v>0</v>
      </c>
      <c r="V87" s="123"/>
      <c r="W87" s="123"/>
      <c r="X87" s="123"/>
      <c r="Y87" s="123"/>
      <c r="AA87" s="190" t="e">
        <f t="shared" si="69"/>
        <v>#VALUE!</v>
      </c>
      <c r="AB87" s="190" t="e">
        <f t="shared" si="70"/>
        <v>#VALUE!</v>
      </c>
      <c r="AC87" s="191" t="e">
        <f t="shared" ca="1" si="71"/>
        <v>#VALUE!</v>
      </c>
      <c r="AD87" s="192">
        <f t="shared" ca="1" si="91"/>
        <v>44387</v>
      </c>
      <c r="AE87" s="191" t="e">
        <f t="shared" ca="1" si="72"/>
        <v>#VALUE!</v>
      </c>
      <c r="AF87" s="190" t="e">
        <f t="shared" si="73"/>
        <v>#VALUE!</v>
      </c>
      <c r="AG87" s="190" t="e">
        <f t="shared" si="74"/>
        <v>#VALUE!</v>
      </c>
      <c r="AH87" s="190" t="e">
        <f t="shared" si="75"/>
        <v>#VALUE!</v>
      </c>
      <c r="AI87" s="190" t="e">
        <f t="shared" si="76"/>
        <v>#VALUE!</v>
      </c>
      <c r="AJ87" s="190" t="e">
        <f t="shared" si="77"/>
        <v>#VALUE!</v>
      </c>
      <c r="AK87" s="190" t="e">
        <f t="shared" si="78"/>
        <v>#VALUE!</v>
      </c>
      <c r="AL87" s="190">
        <f t="shared" si="79"/>
        <v>0</v>
      </c>
    </row>
    <row r="88" spans="1:38" ht="23.25" customHeight="1" x14ac:dyDescent="0.15">
      <c r="A88" s="260">
        <f t="shared" si="80"/>
        <v>81</v>
      </c>
      <c r="B88" s="282" t="str">
        <f t="shared" si="87"/>
        <v>A팀</v>
      </c>
      <c r="C88" s="232"/>
      <c r="D88" s="233"/>
      <c r="E88" s="248" t="str">
        <f t="shared" si="81"/>
        <v/>
      </c>
      <c r="F88" s="248"/>
      <c r="G88" s="246" t="str">
        <f t="shared" si="88"/>
        <v/>
      </c>
      <c r="H88" s="281" t="str">
        <f t="shared" si="82"/>
        <v/>
      </c>
      <c r="I88" s="265" t="str">
        <f t="shared" si="83"/>
        <v/>
      </c>
      <c r="J88" s="247" t="str">
        <f t="shared" si="89"/>
        <v/>
      </c>
      <c r="K88" s="239"/>
      <c r="L88" s="240">
        <f t="shared" si="84"/>
        <v>0</v>
      </c>
      <c r="M88" s="241">
        <f t="shared" si="90"/>
        <v>0.03</v>
      </c>
      <c r="N88" s="242">
        <f t="shared" si="65"/>
        <v>0</v>
      </c>
      <c r="O88" s="242">
        <f t="shared" si="66"/>
        <v>0</v>
      </c>
      <c r="P88" s="243">
        <f t="shared" si="67"/>
        <v>0</v>
      </c>
      <c r="Q88" s="243">
        <f t="shared" si="68"/>
        <v>0</v>
      </c>
      <c r="S88" s="225">
        <f t="shared" si="85"/>
        <v>0</v>
      </c>
      <c r="T88" s="226">
        <f t="shared" si="86"/>
        <v>0</v>
      </c>
      <c r="V88" s="123"/>
      <c r="W88" s="123"/>
      <c r="X88" s="123"/>
      <c r="Y88" s="123"/>
      <c r="AA88" s="190" t="e">
        <f t="shared" si="69"/>
        <v>#VALUE!</v>
      </c>
      <c r="AB88" s="190" t="e">
        <f t="shared" si="70"/>
        <v>#VALUE!</v>
      </c>
      <c r="AC88" s="191" t="e">
        <f t="shared" ca="1" si="71"/>
        <v>#VALUE!</v>
      </c>
      <c r="AD88" s="192">
        <f t="shared" ca="1" si="91"/>
        <v>44387</v>
      </c>
      <c r="AE88" s="191" t="e">
        <f t="shared" ca="1" si="72"/>
        <v>#VALUE!</v>
      </c>
      <c r="AF88" s="190" t="e">
        <f t="shared" si="73"/>
        <v>#VALUE!</v>
      </c>
      <c r="AG88" s="190" t="e">
        <f t="shared" si="74"/>
        <v>#VALUE!</v>
      </c>
      <c r="AH88" s="190" t="e">
        <f t="shared" si="75"/>
        <v>#VALUE!</v>
      </c>
      <c r="AI88" s="190" t="e">
        <f t="shared" si="76"/>
        <v>#VALUE!</v>
      </c>
      <c r="AJ88" s="190" t="e">
        <f t="shared" si="77"/>
        <v>#VALUE!</v>
      </c>
      <c r="AK88" s="190" t="e">
        <f t="shared" si="78"/>
        <v>#VALUE!</v>
      </c>
      <c r="AL88" s="190">
        <f t="shared" si="79"/>
        <v>0</v>
      </c>
    </row>
    <row r="89" spans="1:38" ht="23.25" customHeight="1" x14ac:dyDescent="0.15">
      <c r="A89" s="260">
        <f t="shared" si="80"/>
        <v>82</v>
      </c>
      <c r="B89" s="282" t="str">
        <f t="shared" si="87"/>
        <v>A팀</v>
      </c>
      <c r="C89" s="232"/>
      <c r="D89" s="233"/>
      <c r="E89" s="248" t="str">
        <f t="shared" si="81"/>
        <v/>
      </c>
      <c r="F89" s="248"/>
      <c r="G89" s="246" t="str">
        <f t="shared" si="88"/>
        <v/>
      </c>
      <c r="H89" s="281" t="str">
        <f t="shared" si="82"/>
        <v/>
      </c>
      <c r="I89" s="265" t="str">
        <f t="shared" si="83"/>
        <v/>
      </c>
      <c r="J89" s="247" t="str">
        <f t="shared" si="89"/>
        <v/>
      </c>
      <c r="K89" s="239"/>
      <c r="L89" s="240">
        <f t="shared" si="84"/>
        <v>0</v>
      </c>
      <c r="M89" s="241">
        <f t="shared" si="90"/>
        <v>0.03</v>
      </c>
      <c r="N89" s="242">
        <f t="shared" si="65"/>
        <v>0</v>
      </c>
      <c r="O89" s="242">
        <f t="shared" si="66"/>
        <v>0</v>
      </c>
      <c r="P89" s="243">
        <f t="shared" si="67"/>
        <v>0</v>
      </c>
      <c r="Q89" s="243">
        <f t="shared" si="68"/>
        <v>0</v>
      </c>
      <c r="S89" s="225">
        <f t="shared" si="85"/>
        <v>0</v>
      </c>
      <c r="T89" s="226">
        <f t="shared" si="86"/>
        <v>0</v>
      </c>
      <c r="V89" s="123"/>
      <c r="W89" s="123"/>
      <c r="X89" s="123"/>
      <c r="Y89" s="123"/>
      <c r="AA89" s="190" t="e">
        <f t="shared" si="69"/>
        <v>#VALUE!</v>
      </c>
      <c r="AB89" s="190" t="e">
        <f t="shared" si="70"/>
        <v>#VALUE!</v>
      </c>
      <c r="AC89" s="191" t="e">
        <f t="shared" ca="1" si="71"/>
        <v>#VALUE!</v>
      </c>
      <c r="AD89" s="192">
        <f t="shared" ca="1" si="91"/>
        <v>44387</v>
      </c>
      <c r="AE89" s="191" t="e">
        <f t="shared" ca="1" si="72"/>
        <v>#VALUE!</v>
      </c>
      <c r="AF89" s="190" t="e">
        <f t="shared" si="73"/>
        <v>#VALUE!</v>
      </c>
      <c r="AG89" s="190" t="e">
        <f t="shared" si="74"/>
        <v>#VALUE!</v>
      </c>
      <c r="AH89" s="190" t="e">
        <f t="shared" si="75"/>
        <v>#VALUE!</v>
      </c>
      <c r="AI89" s="190" t="e">
        <f t="shared" si="76"/>
        <v>#VALUE!</v>
      </c>
      <c r="AJ89" s="190" t="e">
        <f t="shared" si="77"/>
        <v>#VALUE!</v>
      </c>
      <c r="AK89" s="190" t="e">
        <f t="shared" si="78"/>
        <v>#VALUE!</v>
      </c>
      <c r="AL89" s="190">
        <f t="shared" si="79"/>
        <v>0</v>
      </c>
    </row>
    <row r="90" spans="1:38" ht="23.25" customHeight="1" x14ac:dyDescent="0.15">
      <c r="A90" s="260">
        <f t="shared" si="80"/>
        <v>83</v>
      </c>
      <c r="B90" s="282" t="str">
        <f t="shared" si="87"/>
        <v>A팀</v>
      </c>
      <c r="C90" s="232"/>
      <c r="D90" s="233"/>
      <c r="E90" s="248" t="str">
        <f t="shared" si="81"/>
        <v/>
      </c>
      <c r="F90" s="248"/>
      <c r="G90" s="246" t="str">
        <f t="shared" si="88"/>
        <v/>
      </c>
      <c r="H90" s="281" t="str">
        <f t="shared" si="82"/>
        <v/>
      </c>
      <c r="I90" s="265" t="str">
        <f t="shared" si="83"/>
        <v/>
      </c>
      <c r="J90" s="247" t="str">
        <f t="shared" si="89"/>
        <v/>
      </c>
      <c r="K90" s="239"/>
      <c r="L90" s="240">
        <f t="shared" si="84"/>
        <v>0</v>
      </c>
      <c r="M90" s="241">
        <f t="shared" si="90"/>
        <v>0.03</v>
      </c>
      <c r="N90" s="242">
        <f t="shared" si="65"/>
        <v>0</v>
      </c>
      <c r="O90" s="242">
        <f t="shared" si="66"/>
        <v>0</v>
      </c>
      <c r="P90" s="243">
        <f t="shared" si="67"/>
        <v>0</v>
      </c>
      <c r="Q90" s="243">
        <f t="shared" si="68"/>
        <v>0</v>
      </c>
      <c r="S90" s="225">
        <f t="shared" si="85"/>
        <v>0</v>
      </c>
      <c r="T90" s="226">
        <f t="shared" si="86"/>
        <v>0</v>
      </c>
      <c r="V90" s="123"/>
      <c r="W90" s="123"/>
      <c r="X90" s="123"/>
      <c r="Y90" s="123"/>
      <c r="AA90" s="190" t="e">
        <f t="shared" si="69"/>
        <v>#VALUE!</v>
      </c>
      <c r="AB90" s="190" t="e">
        <f t="shared" si="70"/>
        <v>#VALUE!</v>
      </c>
      <c r="AC90" s="191" t="e">
        <f t="shared" ca="1" si="71"/>
        <v>#VALUE!</v>
      </c>
      <c r="AD90" s="192">
        <f t="shared" ca="1" si="91"/>
        <v>44387</v>
      </c>
      <c r="AE90" s="191" t="e">
        <f t="shared" ca="1" si="72"/>
        <v>#VALUE!</v>
      </c>
      <c r="AF90" s="190" t="e">
        <f t="shared" si="73"/>
        <v>#VALUE!</v>
      </c>
      <c r="AG90" s="190" t="e">
        <f t="shared" si="74"/>
        <v>#VALUE!</v>
      </c>
      <c r="AH90" s="190" t="e">
        <f t="shared" si="75"/>
        <v>#VALUE!</v>
      </c>
      <c r="AI90" s="190" t="e">
        <f t="shared" si="76"/>
        <v>#VALUE!</v>
      </c>
      <c r="AJ90" s="190" t="e">
        <f t="shared" si="77"/>
        <v>#VALUE!</v>
      </c>
      <c r="AK90" s="190" t="e">
        <f t="shared" si="78"/>
        <v>#VALUE!</v>
      </c>
      <c r="AL90" s="190">
        <f t="shared" si="79"/>
        <v>0</v>
      </c>
    </row>
    <row r="91" spans="1:38" ht="23.25" customHeight="1" x14ac:dyDescent="0.15">
      <c r="A91" s="260">
        <f t="shared" si="80"/>
        <v>84</v>
      </c>
      <c r="B91" s="282" t="str">
        <f t="shared" si="87"/>
        <v>A팀</v>
      </c>
      <c r="C91" s="232"/>
      <c r="D91" s="233"/>
      <c r="E91" s="248" t="str">
        <f t="shared" si="81"/>
        <v/>
      </c>
      <c r="F91" s="248"/>
      <c r="G91" s="246" t="str">
        <f t="shared" si="88"/>
        <v/>
      </c>
      <c r="H91" s="281" t="str">
        <f t="shared" si="82"/>
        <v/>
      </c>
      <c r="I91" s="265" t="str">
        <f t="shared" si="83"/>
        <v/>
      </c>
      <c r="J91" s="247" t="str">
        <f t="shared" si="89"/>
        <v/>
      </c>
      <c r="K91" s="239"/>
      <c r="L91" s="240">
        <f t="shared" si="84"/>
        <v>0</v>
      </c>
      <c r="M91" s="241">
        <f t="shared" si="90"/>
        <v>0.03</v>
      </c>
      <c r="N91" s="242">
        <f t="shared" si="65"/>
        <v>0</v>
      </c>
      <c r="O91" s="242">
        <f t="shared" si="66"/>
        <v>0</v>
      </c>
      <c r="P91" s="243">
        <f t="shared" si="67"/>
        <v>0</v>
      </c>
      <c r="Q91" s="243">
        <f t="shared" si="68"/>
        <v>0</v>
      </c>
      <c r="S91" s="225">
        <f t="shared" si="85"/>
        <v>0</v>
      </c>
      <c r="T91" s="226">
        <f t="shared" si="86"/>
        <v>0</v>
      </c>
      <c r="V91" s="123"/>
      <c r="W91" s="123"/>
      <c r="X91" s="123"/>
      <c r="Y91" s="123"/>
      <c r="AA91" s="190" t="e">
        <f t="shared" si="69"/>
        <v>#VALUE!</v>
      </c>
      <c r="AB91" s="190" t="e">
        <f t="shared" si="70"/>
        <v>#VALUE!</v>
      </c>
      <c r="AC91" s="191" t="e">
        <f t="shared" ca="1" si="71"/>
        <v>#VALUE!</v>
      </c>
      <c r="AD91" s="192">
        <f t="shared" ca="1" si="91"/>
        <v>44387</v>
      </c>
      <c r="AE91" s="191" t="e">
        <f t="shared" ca="1" si="72"/>
        <v>#VALUE!</v>
      </c>
      <c r="AF91" s="190" t="e">
        <f t="shared" si="73"/>
        <v>#VALUE!</v>
      </c>
      <c r="AG91" s="190" t="e">
        <f t="shared" si="74"/>
        <v>#VALUE!</v>
      </c>
      <c r="AH91" s="190" t="e">
        <f t="shared" si="75"/>
        <v>#VALUE!</v>
      </c>
      <c r="AI91" s="190" t="e">
        <f t="shared" si="76"/>
        <v>#VALUE!</v>
      </c>
      <c r="AJ91" s="190" t="e">
        <f t="shared" si="77"/>
        <v>#VALUE!</v>
      </c>
      <c r="AK91" s="190" t="e">
        <f t="shared" si="78"/>
        <v>#VALUE!</v>
      </c>
      <c r="AL91" s="190">
        <f t="shared" si="79"/>
        <v>0</v>
      </c>
    </row>
    <row r="92" spans="1:38" ht="23.25" customHeight="1" x14ac:dyDescent="0.15">
      <c r="A92" s="260">
        <f t="shared" si="80"/>
        <v>85</v>
      </c>
      <c r="B92" s="282" t="str">
        <f t="shared" si="87"/>
        <v>A팀</v>
      </c>
      <c r="C92" s="232"/>
      <c r="D92" s="233"/>
      <c r="E92" s="248" t="str">
        <f t="shared" si="81"/>
        <v/>
      </c>
      <c r="F92" s="248"/>
      <c r="G92" s="246" t="str">
        <f t="shared" si="88"/>
        <v/>
      </c>
      <c r="H92" s="281" t="str">
        <f t="shared" si="82"/>
        <v/>
      </c>
      <c r="I92" s="265" t="str">
        <f t="shared" si="83"/>
        <v/>
      </c>
      <c r="J92" s="247" t="str">
        <f t="shared" si="89"/>
        <v/>
      </c>
      <c r="K92" s="239"/>
      <c r="L92" s="240">
        <f t="shared" si="84"/>
        <v>0</v>
      </c>
      <c r="M92" s="241">
        <f t="shared" si="90"/>
        <v>0.03</v>
      </c>
      <c r="N92" s="242">
        <f t="shared" si="65"/>
        <v>0</v>
      </c>
      <c r="O92" s="242">
        <f t="shared" si="66"/>
        <v>0</v>
      </c>
      <c r="P92" s="243">
        <f t="shared" si="67"/>
        <v>0</v>
      </c>
      <c r="Q92" s="243">
        <f t="shared" si="68"/>
        <v>0</v>
      </c>
      <c r="S92" s="225">
        <f t="shared" si="85"/>
        <v>0</v>
      </c>
      <c r="T92" s="226">
        <f t="shared" si="86"/>
        <v>0</v>
      </c>
      <c r="V92" s="123"/>
      <c r="W92" s="123"/>
      <c r="X92" s="123"/>
      <c r="Y92" s="123"/>
      <c r="AA92" s="190" t="e">
        <f t="shared" si="69"/>
        <v>#VALUE!</v>
      </c>
      <c r="AB92" s="190" t="e">
        <f t="shared" si="70"/>
        <v>#VALUE!</v>
      </c>
      <c r="AC92" s="191" t="e">
        <f t="shared" ca="1" si="71"/>
        <v>#VALUE!</v>
      </c>
      <c r="AD92" s="192">
        <f t="shared" ca="1" si="91"/>
        <v>44387</v>
      </c>
      <c r="AE92" s="191" t="e">
        <f t="shared" ca="1" si="72"/>
        <v>#VALUE!</v>
      </c>
      <c r="AF92" s="190" t="e">
        <f t="shared" si="73"/>
        <v>#VALUE!</v>
      </c>
      <c r="AG92" s="190" t="e">
        <f t="shared" si="74"/>
        <v>#VALUE!</v>
      </c>
      <c r="AH92" s="190" t="e">
        <f t="shared" si="75"/>
        <v>#VALUE!</v>
      </c>
      <c r="AI92" s="190" t="e">
        <f t="shared" si="76"/>
        <v>#VALUE!</v>
      </c>
      <c r="AJ92" s="190" t="e">
        <f t="shared" si="77"/>
        <v>#VALUE!</v>
      </c>
      <c r="AK92" s="190" t="e">
        <f t="shared" si="78"/>
        <v>#VALUE!</v>
      </c>
      <c r="AL92" s="190">
        <f t="shared" si="79"/>
        <v>0</v>
      </c>
    </row>
    <row r="93" spans="1:38" ht="23.25" customHeight="1" x14ac:dyDescent="0.15">
      <c r="A93" s="260">
        <f t="shared" si="80"/>
        <v>86</v>
      </c>
      <c r="B93" s="282" t="str">
        <f t="shared" si="87"/>
        <v>A팀</v>
      </c>
      <c r="C93" s="232"/>
      <c r="D93" s="233"/>
      <c r="E93" s="248" t="str">
        <f t="shared" si="81"/>
        <v/>
      </c>
      <c r="F93" s="248"/>
      <c r="G93" s="246" t="str">
        <f t="shared" si="88"/>
        <v/>
      </c>
      <c r="H93" s="281" t="str">
        <f t="shared" si="82"/>
        <v/>
      </c>
      <c r="I93" s="265" t="str">
        <f t="shared" si="83"/>
        <v/>
      </c>
      <c r="J93" s="247" t="str">
        <f t="shared" si="89"/>
        <v/>
      </c>
      <c r="K93" s="239"/>
      <c r="L93" s="240">
        <f t="shared" si="84"/>
        <v>0</v>
      </c>
      <c r="M93" s="241">
        <f t="shared" si="90"/>
        <v>0.03</v>
      </c>
      <c r="N93" s="242">
        <f t="shared" si="65"/>
        <v>0</v>
      </c>
      <c r="O93" s="242">
        <f t="shared" si="66"/>
        <v>0</v>
      </c>
      <c r="P93" s="243">
        <f t="shared" si="67"/>
        <v>0</v>
      </c>
      <c r="Q93" s="243">
        <f t="shared" si="68"/>
        <v>0</v>
      </c>
      <c r="S93" s="225">
        <f t="shared" si="85"/>
        <v>0</v>
      </c>
      <c r="T93" s="226">
        <f t="shared" si="86"/>
        <v>0</v>
      </c>
      <c r="V93" s="123"/>
      <c r="W93" s="123"/>
      <c r="X93" s="123"/>
      <c r="Y93" s="123"/>
      <c r="AA93" s="190" t="e">
        <f t="shared" si="69"/>
        <v>#VALUE!</v>
      </c>
      <c r="AB93" s="190" t="e">
        <f t="shared" si="70"/>
        <v>#VALUE!</v>
      </c>
      <c r="AC93" s="191" t="e">
        <f t="shared" ca="1" si="71"/>
        <v>#VALUE!</v>
      </c>
      <c r="AD93" s="192">
        <f t="shared" ca="1" si="91"/>
        <v>44387</v>
      </c>
      <c r="AE93" s="191" t="e">
        <f t="shared" ca="1" si="72"/>
        <v>#VALUE!</v>
      </c>
      <c r="AF93" s="190" t="e">
        <f t="shared" si="73"/>
        <v>#VALUE!</v>
      </c>
      <c r="AG93" s="190" t="e">
        <f t="shared" si="74"/>
        <v>#VALUE!</v>
      </c>
      <c r="AH93" s="190" t="e">
        <f t="shared" si="75"/>
        <v>#VALUE!</v>
      </c>
      <c r="AI93" s="190" t="e">
        <f t="shared" si="76"/>
        <v>#VALUE!</v>
      </c>
      <c r="AJ93" s="190" t="e">
        <f t="shared" si="77"/>
        <v>#VALUE!</v>
      </c>
      <c r="AK93" s="190" t="e">
        <f t="shared" si="78"/>
        <v>#VALUE!</v>
      </c>
      <c r="AL93" s="190">
        <f t="shared" si="79"/>
        <v>0</v>
      </c>
    </row>
    <row r="94" spans="1:38" ht="23.25" customHeight="1" x14ac:dyDescent="0.15">
      <c r="A94" s="260">
        <f t="shared" si="80"/>
        <v>87</v>
      </c>
      <c r="B94" s="282" t="str">
        <f t="shared" si="87"/>
        <v>A팀</v>
      </c>
      <c r="C94" s="232"/>
      <c r="D94" s="233"/>
      <c r="E94" s="248" t="str">
        <f t="shared" si="81"/>
        <v/>
      </c>
      <c r="F94" s="248"/>
      <c r="G94" s="246" t="str">
        <f t="shared" si="88"/>
        <v/>
      </c>
      <c r="H94" s="281" t="str">
        <f t="shared" si="82"/>
        <v/>
      </c>
      <c r="I94" s="265" t="str">
        <f t="shared" si="83"/>
        <v/>
      </c>
      <c r="J94" s="247" t="str">
        <f t="shared" si="89"/>
        <v/>
      </c>
      <c r="K94" s="239"/>
      <c r="L94" s="240">
        <f t="shared" si="84"/>
        <v>0</v>
      </c>
      <c r="M94" s="241">
        <f t="shared" si="90"/>
        <v>0.03</v>
      </c>
      <c r="N94" s="242">
        <f t="shared" si="65"/>
        <v>0</v>
      </c>
      <c r="O94" s="242">
        <f t="shared" si="66"/>
        <v>0</v>
      </c>
      <c r="P94" s="243">
        <f t="shared" si="67"/>
        <v>0</v>
      </c>
      <c r="Q94" s="243">
        <f t="shared" si="68"/>
        <v>0</v>
      </c>
      <c r="S94" s="225">
        <f t="shared" si="85"/>
        <v>0</v>
      </c>
      <c r="T94" s="226">
        <f t="shared" si="86"/>
        <v>0</v>
      </c>
      <c r="V94" s="123"/>
      <c r="W94" s="123"/>
      <c r="X94" s="123"/>
      <c r="Y94" s="123"/>
      <c r="AA94" s="190" t="e">
        <f t="shared" si="69"/>
        <v>#VALUE!</v>
      </c>
      <c r="AB94" s="190" t="e">
        <f t="shared" si="70"/>
        <v>#VALUE!</v>
      </c>
      <c r="AC94" s="191" t="e">
        <f t="shared" ca="1" si="71"/>
        <v>#VALUE!</v>
      </c>
      <c r="AD94" s="192">
        <f t="shared" ca="1" si="91"/>
        <v>44387</v>
      </c>
      <c r="AE94" s="191" t="e">
        <f t="shared" ca="1" si="72"/>
        <v>#VALUE!</v>
      </c>
      <c r="AF94" s="190" t="e">
        <f t="shared" si="73"/>
        <v>#VALUE!</v>
      </c>
      <c r="AG94" s="190" t="e">
        <f t="shared" si="74"/>
        <v>#VALUE!</v>
      </c>
      <c r="AH94" s="190" t="e">
        <f t="shared" si="75"/>
        <v>#VALUE!</v>
      </c>
      <c r="AI94" s="190" t="e">
        <f t="shared" si="76"/>
        <v>#VALUE!</v>
      </c>
      <c r="AJ94" s="190" t="e">
        <f t="shared" si="77"/>
        <v>#VALUE!</v>
      </c>
      <c r="AK94" s="190" t="e">
        <f t="shared" si="78"/>
        <v>#VALUE!</v>
      </c>
      <c r="AL94" s="190">
        <f t="shared" si="79"/>
        <v>0</v>
      </c>
    </row>
    <row r="95" spans="1:38" ht="23.25" customHeight="1" x14ac:dyDescent="0.15">
      <c r="A95" s="260">
        <f t="shared" si="80"/>
        <v>88</v>
      </c>
      <c r="B95" s="282" t="str">
        <f t="shared" si="87"/>
        <v>A팀</v>
      </c>
      <c r="C95" s="232"/>
      <c r="D95" s="233"/>
      <c r="E95" s="248" t="str">
        <f t="shared" si="81"/>
        <v/>
      </c>
      <c r="F95" s="248"/>
      <c r="G95" s="246" t="str">
        <f t="shared" si="88"/>
        <v/>
      </c>
      <c r="H95" s="281" t="str">
        <f t="shared" si="82"/>
        <v/>
      </c>
      <c r="I95" s="265" t="str">
        <f t="shared" si="83"/>
        <v/>
      </c>
      <c r="J95" s="247" t="str">
        <f t="shared" si="89"/>
        <v/>
      </c>
      <c r="K95" s="239"/>
      <c r="L95" s="240">
        <f t="shared" si="84"/>
        <v>0</v>
      </c>
      <c r="M95" s="241">
        <f t="shared" si="90"/>
        <v>0.03</v>
      </c>
      <c r="N95" s="242">
        <f t="shared" si="65"/>
        <v>0</v>
      </c>
      <c r="O95" s="242">
        <f t="shared" si="66"/>
        <v>0</v>
      </c>
      <c r="P95" s="243">
        <f t="shared" si="67"/>
        <v>0</v>
      </c>
      <c r="Q95" s="243">
        <f t="shared" si="68"/>
        <v>0</v>
      </c>
      <c r="S95" s="225">
        <f t="shared" si="85"/>
        <v>0</v>
      </c>
      <c r="T95" s="226">
        <f t="shared" si="86"/>
        <v>0</v>
      </c>
      <c r="V95" s="123"/>
      <c r="W95" s="123"/>
      <c r="X95" s="123"/>
      <c r="Y95" s="123"/>
      <c r="AA95" s="190" t="e">
        <f t="shared" si="69"/>
        <v>#VALUE!</v>
      </c>
      <c r="AB95" s="190" t="e">
        <f t="shared" si="70"/>
        <v>#VALUE!</v>
      </c>
      <c r="AC95" s="191" t="e">
        <f t="shared" ca="1" si="71"/>
        <v>#VALUE!</v>
      </c>
      <c r="AD95" s="192">
        <f t="shared" ca="1" si="91"/>
        <v>44387</v>
      </c>
      <c r="AE95" s="191" t="e">
        <f t="shared" ca="1" si="72"/>
        <v>#VALUE!</v>
      </c>
      <c r="AF95" s="190" t="e">
        <f t="shared" si="73"/>
        <v>#VALUE!</v>
      </c>
      <c r="AG95" s="190" t="e">
        <f t="shared" si="74"/>
        <v>#VALUE!</v>
      </c>
      <c r="AH95" s="190" t="e">
        <f t="shared" si="75"/>
        <v>#VALUE!</v>
      </c>
      <c r="AI95" s="190" t="e">
        <f t="shared" si="76"/>
        <v>#VALUE!</v>
      </c>
      <c r="AJ95" s="190" t="e">
        <f t="shared" si="77"/>
        <v>#VALUE!</v>
      </c>
      <c r="AK95" s="190" t="e">
        <f t="shared" si="78"/>
        <v>#VALUE!</v>
      </c>
      <c r="AL95" s="190">
        <f t="shared" si="79"/>
        <v>0</v>
      </c>
    </row>
    <row r="96" spans="1:38" ht="23.25" customHeight="1" x14ac:dyDescent="0.15">
      <c r="A96" s="260">
        <f t="shared" si="80"/>
        <v>89</v>
      </c>
      <c r="B96" s="282" t="str">
        <f t="shared" si="87"/>
        <v>A팀</v>
      </c>
      <c r="C96" s="232"/>
      <c r="D96" s="233"/>
      <c r="E96" s="248" t="str">
        <f t="shared" si="81"/>
        <v/>
      </c>
      <c r="F96" s="248"/>
      <c r="G96" s="246" t="str">
        <f t="shared" si="88"/>
        <v/>
      </c>
      <c r="H96" s="281" t="str">
        <f t="shared" si="82"/>
        <v/>
      </c>
      <c r="I96" s="265" t="str">
        <f t="shared" si="83"/>
        <v/>
      </c>
      <c r="J96" s="247" t="str">
        <f t="shared" si="89"/>
        <v/>
      </c>
      <c r="K96" s="239"/>
      <c r="L96" s="240">
        <f t="shared" si="84"/>
        <v>0</v>
      </c>
      <c r="M96" s="241">
        <f t="shared" si="90"/>
        <v>0.03</v>
      </c>
      <c r="N96" s="242">
        <f t="shared" si="65"/>
        <v>0</v>
      </c>
      <c r="O96" s="242">
        <f t="shared" si="66"/>
        <v>0</v>
      </c>
      <c r="P96" s="243">
        <f t="shared" si="67"/>
        <v>0</v>
      </c>
      <c r="Q96" s="243">
        <f t="shared" si="68"/>
        <v>0</v>
      </c>
      <c r="S96" s="225">
        <f t="shared" si="85"/>
        <v>0</v>
      </c>
      <c r="T96" s="226">
        <f t="shared" si="86"/>
        <v>0</v>
      </c>
      <c r="V96" s="123"/>
      <c r="W96" s="123"/>
      <c r="X96" s="123"/>
      <c r="Y96" s="123"/>
      <c r="AA96" s="190" t="e">
        <f t="shared" si="69"/>
        <v>#VALUE!</v>
      </c>
      <c r="AB96" s="190" t="e">
        <f t="shared" si="70"/>
        <v>#VALUE!</v>
      </c>
      <c r="AC96" s="191" t="e">
        <f t="shared" ca="1" si="71"/>
        <v>#VALUE!</v>
      </c>
      <c r="AD96" s="192">
        <f t="shared" ca="1" si="91"/>
        <v>44387</v>
      </c>
      <c r="AE96" s="191" t="e">
        <f t="shared" ca="1" si="72"/>
        <v>#VALUE!</v>
      </c>
      <c r="AF96" s="190" t="e">
        <f t="shared" si="73"/>
        <v>#VALUE!</v>
      </c>
      <c r="AG96" s="190" t="e">
        <f t="shared" si="74"/>
        <v>#VALUE!</v>
      </c>
      <c r="AH96" s="190" t="e">
        <f t="shared" si="75"/>
        <v>#VALUE!</v>
      </c>
      <c r="AI96" s="190" t="e">
        <f t="shared" si="76"/>
        <v>#VALUE!</v>
      </c>
      <c r="AJ96" s="190" t="e">
        <f t="shared" si="77"/>
        <v>#VALUE!</v>
      </c>
      <c r="AK96" s="190" t="e">
        <f t="shared" si="78"/>
        <v>#VALUE!</v>
      </c>
      <c r="AL96" s="190">
        <f t="shared" si="79"/>
        <v>0</v>
      </c>
    </row>
    <row r="97" spans="1:38" ht="23.25" customHeight="1" x14ac:dyDescent="0.15">
      <c r="A97" s="260">
        <f t="shared" si="80"/>
        <v>90</v>
      </c>
      <c r="B97" s="282" t="str">
        <f t="shared" si="87"/>
        <v>A팀</v>
      </c>
      <c r="C97" s="232"/>
      <c r="D97" s="233"/>
      <c r="E97" s="248" t="str">
        <f t="shared" si="81"/>
        <v/>
      </c>
      <c r="F97" s="248"/>
      <c r="G97" s="246" t="str">
        <f t="shared" si="88"/>
        <v/>
      </c>
      <c r="H97" s="281" t="str">
        <f t="shared" si="82"/>
        <v/>
      </c>
      <c r="I97" s="265" t="str">
        <f t="shared" si="83"/>
        <v/>
      </c>
      <c r="J97" s="247" t="str">
        <f t="shared" si="89"/>
        <v/>
      </c>
      <c r="K97" s="239"/>
      <c r="L97" s="240">
        <f t="shared" si="84"/>
        <v>0</v>
      </c>
      <c r="M97" s="241">
        <f t="shared" si="90"/>
        <v>0.03</v>
      </c>
      <c r="N97" s="242">
        <f t="shared" si="65"/>
        <v>0</v>
      </c>
      <c r="O97" s="242">
        <f t="shared" si="66"/>
        <v>0</v>
      </c>
      <c r="P97" s="243">
        <f t="shared" si="67"/>
        <v>0</v>
      </c>
      <c r="Q97" s="243">
        <f t="shared" si="68"/>
        <v>0</v>
      </c>
      <c r="S97" s="225">
        <f t="shared" si="85"/>
        <v>0</v>
      </c>
      <c r="T97" s="226">
        <f t="shared" si="86"/>
        <v>0</v>
      </c>
      <c r="V97" s="123"/>
      <c r="W97" s="123"/>
      <c r="X97" s="123"/>
      <c r="Y97" s="123"/>
      <c r="AA97" s="190" t="e">
        <f t="shared" si="69"/>
        <v>#VALUE!</v>
      </c>
      <c r="AB97" s="190" t="e">
        <f t="shared" si="70"/>
        <v>#VALUE!</v>
      </c>
      <c r="AC97" s="191" t="e">
        <f t="shared" ca="1" si="71"/>
        <v>#VALUE!</v>
      </c>
      <c r="AD97" s="192">
        <f t="shared" ca="1" si="91"/>
        <v>44387</v>
      </c>
      <c r="AE97" s="191" t="e">
        <f t="shared" ca="1" si="72"/>
        <v>#VALUE!</v>
      </c>
      <c r="AF97" s="190" t="e">
        <f t="shared" si="73"/>
        <v>#VALUE!</v>
      </c>
      <c r="AG97" s="190" t="e">
        <f t="shared" si="74"/>
        <v>#VALUE!</v>
      </c>
      <c r="AH97" s="190" t="e">
        <f t="shared" si="75"/>
        <v>#VALUE!</v>
      </c>
      <c r="AI97" s="190" t="e">
        <f t="shared" si="76"/>
        <v>#VALUE!</v>
      </c>
      <c r="AJ97" s="190" t="e">
        <f t="shared" si="77"/>
        <v>#VALUE!</v>
      </c>
      <c r="AK97" s="190" t="e">
        <f t="shared" si="78"/>
        <v>#VALUE!</v>
      </c>
      <c r="AL97" s="190">
        <f t="shared" si="79"/>
        <v>0</v>
      </c>
    </row>
    <row r="98" spans="1:38" ht="23.25" customHeight="1" x14ac:dyDescent="0.15">
      <c r="A98" s="260">
        <f t="shared" si="80"/>
        <v>91</v>
      </c>
      <c r="B98" s="282" t="str">
        <f t="shared" si="87"/>
        <v>A팀</v>
      </c>
      <c r="C98" s="232"/>
      <c r="D98" s="233"/>
      <c r="E98" s="248" t="str">
        <f t="shared" si="81"/>
        <v/>
      </c>
      <c r="F98" s="248"/>
      <c r="G98" s="246" t="str">
        <f t="shared" si="88"/>
        <v/>
      </c>
      <c r="H98" s="281" t="str">
        <f t="shared" si="82"/>
        <v/>
      </c>
      <c r="I98" s="265" t="str">
        <f t="shared" si="83"/>
        <v/>
      </c>
      <c r="J98" s="247" t="str">
        <f t="shared" si="89"/>
        <v/>
      </c>
      <c r="K98" s="239"/>
      <c r="L98" s="240">
        <f t="shared" si="84"/>
        <v>0</v>
      </c>
      <c r="M98" s="241">
        <f t="shared" si="90"/>
        <v>0.03</v>
      </c>
      <c r="N98" s="242">
        <f t="shared" si="65"/>
        <v>0</v>
      </c>
      <c r="O98" s="242">
        <f t="shared" si="66"/>
        <v>0</v>
      </c>
      <c r="P98" s="243">
        <f t="shared" si="67"/>
        <v>0</v>
      </c>
      <c r="Q98" s="243">
        <f t="shared" si="68"/>
        <v>0</v>
      </c>
      <c r="S98" s="225">
        <f t="shared" si="85"/>
        <v>0</v>
      </c>
      <c r="T98" s="226">
        <f t="shared" si="86"/>
        <v>0</v>
      </c>
      <c r="V98" s="123"/>
      <c r="W98" s="123"/>
      <c r="X98" s="123"/>
      <c r="Y98" s="123"/>
      <c r="AA98" s="190" t="e">
        <f t="shared" si="69"/>
        <v>#VALUE!</v>
      </c>
      <c r="AB98" s="190" t="e">
        <f t="shared" si="70"/>
        <v>#VALUE!</v>
      </c>
      <c r="AC98" s="191" t="e">
        <f t="shared" ca="1" si="71"/>
        <v>#VALUE!</v>
      </c>
      <c r="AD98" s="192">
        <f t="shared" ca="1" si="91"/>
        <v>44387</v>
      </c>
      <c r="AE98" s="191" t="e">
        <f t="shared" ca="1" si="72"/>
        <v>#VALUE!</v>
      </c>
      <c r="AF98" s="190" t="e">
        <f t="shared" si="73"/>
        <v>#VALUE!</v>
      </c>
      <c r="AG98" s="190" t="e">
        <f t="shared" si="74"/>
        <v>#VALUE!</v>
      </c>
      <c r="AH98" s="190" t="e">
        <f t="shared" si="75"/>
        <v>#VALUE!</v>
      </c>
      <c r="AI98" s="190" t="e">
        <f t="shared" si="76"/>
        <v>#VALUE!</v>
      </c>
      <c r="AJ98" s="190" t="e">
        <f t="shared" si="77"/>
        <v>#VALUE!</v>
      </c>
      <c r="AK98" s="190" t="e">
        <f t="shared" si="78"/>
        <v>#VALUE!</v>
      </c>
      <c r="AL98" s="190">
        <f t="shared" si="79"/>
        <v>0</v>
      </c>
    </row>
    <row r="99" spans="1:38" ht="23.25" customHeight="1" x14ac:dyDescent="0.15">
      <c r="A99" s="260">
        <f t="shared" si="80"/>
        <v>92</v>
      </c>
      <c r="B99" s="282" t="str">
        <f t="shared" si="87"/>
        <v>A팀</v>
      </c>
      <c r="C99" s="232"/>
      <c r="D99" s="233"/>
      <c r="E99" s="248" t="str">
        <f t="shared" si="81"/>
        <v/>
      </c>
      <c r="F99" s="248"/>
      <c r="G99" s="246" t="str">
        <f t="shared" si="88"/>
        <v/>
      </c>
      <c r="H99" s="281" t="str">
        <f t="shared" si="82"/>
        <v/>
      </c>
      <c r="I99" s="265" t="str">
        <f t="shared" si="83"/>
        <v/>
      </c>
      <c r="J99" s="247" t="str">
        <f t="shared" si="89"/>
        <v/>
      </c>
      <c r="K99" s="239"/>
      <c r="L99" s="240">
        <f t="shared" si="84"/>
        <v>0</v>
      </c>
      <c r="M99" s="241">
        <f t="shared" si="90"/>
        <v>0.03</v>
      </c>
      <c r="N99" s="242">
        <f t="shared" si="65"/>
        <v>0</v>
      </c>
      <c r="O99" s="242">
        <f t="shared" si="66"/>
        <v>0</v>
      </c>
      <c r="P99" s="243">
        <f t="shared" si="67"/>
        <v>0</v>
      </c>
      <c r="Q99" s="243">
        <f t="shared" si="68"/>
        <v>0</v>
      </c>
      <c r="S99" s="225">
        <f t="shared" si="85"/>
        <v>0</v>
      </c>
      <c r="T99" s="226">
        <f t="shared" si="86"/>
        <v>0</v>
      </c>
      <c r="V99" s="123"/>
      <c r="W99" s="123"/>
      <c r="X99" s="123"/>
      <c r="Y99" s="123"/>
      <c r="AA99" s="190" t="e">
        <f t="shared" si="69"/>
        <v>#VALUE!</v>
      </c>
      <c r="AB99" s="190" t="e">
        <f t="shared" si="70"/>
        <v>#VALUE!</v>
      </c>
      <c r="AC99" s="191" t="e">
        <f t="shared" ca="1" si="71"/>
        <v>#VALUE!</v>
      </c>
      <c r="AD99" s="192">
        <f t="shared" ca="1" si="91"/>
        <v>44387</v>
      </c>
      <c r="AE99" s="191" t="e">
        <f t="shared" ca="1" si="72"/>
        <v>#VALUE!</v>
      </c>
      <c r="AF99" s="190" t="e">
        <f t="shared" si="73"/>
        <v>#VALUE!</v>
      </c>
      <c r="AG99" s="190" t="e">
        <f t="shared" si="74"/>
        <v>#VALUE!</v>
      </c>
      <c r="AH99" s="190" t="e">
        <f t="shared" si="75"/>
        <v>#VALUE!</v>
      </c>
      <c r="AI99" s="190" t="e">
        <f t="shared" si="76"/>
        <v>#VALUE!</v>
      </c>
      <c r="AJ99" s="190" t="e">
        <f t="shared" si="77"/>
        <v>#VALUE!</v>
      </c>
      <c r="AK99" s="190" t="e">
        <f t="shared" si="78"/>
        <v>#VALUE!</v>
      </c>
      <c r="AL99" s="190">
        <f t="shared" si="79"/>
        <v>0</v>
      </c>
    </row>
    <row r="100" spans="1:38" ht="23.25" customHeight="1" x14ac:dyDescent="0.15">
      <c r="A100" s="260">
        <f t="shared" si="80"/>
        <v>93</v>
      </c>
      <c r="B100" s="282" t="str">
        <f t="shared" si="87"/>
        <v>A팀</v>
      </c>
      <c r="C100" s="232"/>
      <c r="D100" s="233"/>
      <c r="E100" s="248" t="str">
        <f t="shared" si="81"/>
        <v/>
      </c>
      <c r="F100" s="248"/>
      <c r="G100" s="246" t="str">
        <f t="shared" si="88"/>
        <v/>
      </c>
      <c r="H100" s="281" t="str">
        <f t="shared" si="82"/>
        <v/>
      </c>
      <c r="I100" s="265" t="str">
        <f t="shared" si="83"/>
        <v/>
      </c>
      <c r="J100" s="247" t="str">
        <f t="shared" si="89"/>
        <v/>
      </c>
      <c r="K100" s="239"/>
      <c r="L100" s="240">
        <f t="shared" si="84"/>
        <v>0</v>
      </c>
      <c r="M100" s="241">
        <f t="shared" si="90"/>
        <v>0.03</v>
      </c>
      <c r="N100" s="242">
        <f t="shared" si="65"/>
        <v>0</v>
      </c>
      <c r="O100" s="242">
        <f t="shared" si="66"/>
        <v>0</v>
      </c>
      <c r="P100" s="243">
        <f t="shared" si="67"/>
        <v>0</v>
      </c>
      <c r="Q100" s="243">
        <f t="shared" si="68"/>
        <v>0</v>
      </c>
      <c r="S100" s="225">
        <f t="shared" si="85"/>
        <v>0</v>
      </c>
      <c r="T100" s="226">
        <f t="shared" si="86"/>
        <v>0</v>
      </c>
      <c r="V100" s="123"/>
      <c r="W100" s="123"/>
      <c r="X100" s="123"/>
      <c r="Y100" s="123"/>
      <c r="AA100" s="190" t="e">
        <f t="shared" si="69"/>
        <v>#VALUE!</v>
      </c>
      <c r="AB100" s="190" t="e">
        <f t="shared" si="70"/>
        <v>#VALUE!</v>
      </c>
      <c r="AC100" s="191" t="e">
        <f t="shared" ca="1" si="71"/>
        <v>#VALUE!</v>
      </c>
      <c r="AD100" s="192">
        <f t="shared" ca="1" si="91"/>
        <v>44387</v>
      </c>
      <c r="AE100" s="191" t="e">
        <f t="shared" ca="1" si="72"/>
        <v>#VALUE!</v>
      </c>
      <c r="AF100" s="190" t="e">
        <f t="shared" si="73"/>
        <v>#VALUE!</v>
      </c>
      <c r="AG100" s="190" t="e">
        <f t="shared" si="74"/>
        <v>#VALUE!</v>
      </c>
      <c r="AH100" s="190" t="e">
        <f t="shared" si="75"/>
        <v>#VALUE!</v>
      </c>
      <c r="AI100" s="190" t="e">
        <f t="shared" si="76"/>
        <v>#VALUE!</v>
      </c>
      <c r="AJ100" s="190" t="e">
        <f t="shared" si="77"/>
        <v>#VALUE!</v>
      </c>
      <c r="AK100" s="190" t="e">
        <f t="shared" si="78"/>
        <v>#VALUE!</v>
      </c>
      <c r="AL100" s="190">
        <f t="shared" si="79"/>
        <v>0</v>
      </c>
    </row>
    <row r="101" spans="1:38" ht="23.25" customHeight="1" x14ac:dyDescent="0.15">
      <c r="A101" s="260">
        <f t="shared" si="80"/>
        <v>94</v>
      </c>
      <c r="B101" s="282" t="str">
        <f t="shared" si="87"/>
        <v>A팀</v>
      </c>
      <c r="C101" s="232"/>
      <c r="D101" s="233"/>
      <c r="E101" s="248" t="str">
        <f t="shared" si="81"/>
        <v/>
      </c>
      <c r="F101" s="248"/>
      <c r="G101" s="246" t="str">
        <f t="shared" si="88"/>
        <v/>
      </c>
      <c r="H101" s="281" t="str">
        <f t="shared" si="82"/>
        <v/>
      </c>
      <c r="I101" s="265" t="str">
        <f t="shared" si="83"/>
        <v/>
      </c>
      <c r="J101" s="247" t="str">
        <f t="shared" si="89"/>
        <v/>
      </c>
      <c r="K101" s="239"/>
      <c r="L101" s="240">
        <f t="shared" si="84"/>
        <v>0</v>
      </c>
      <c r="M101" s="241">
        <f t="shared" si="90"/>
        <v>0.03</v>
      </c>
      <c r="N101" s="242">
        <f t="shared" si="65"/>
        <v>0</v>
      </c>
      <c r="O101" s="242">
        <f t="shared" si="66"/>
        <v>0</v>
      </c>
      <c r="P101" s="243">
        <f t="shared" si="67"/>
        <v>0</v>
      </c>
      <c r="Q101" s="243">
        <f t="shared" si="68"/>
        <v>0</v>
      </c>
      <c r="S101" s="225">
        <f t="shared" si="85"/>
        <v>0</v>
      </c>
      <c r="T101" s="226">
        <f t="shared" si="86"/>
        <v>0</v>
      </c>
      <c r="V101" s="123"/>
      <c r="W101" s="123"/>
      <c r="X101" s="123"/>
      <c r="Y101" s="123"/>
      <c r="AA101" s="190" t="e">
        <f t="shared" si="69"/>
        <v>#VALUE!</v>
      </c>
      <c r="AB101" s="190" t="e">
        <f t="shared" si="70"/>
        <v>#VALUE!</v>
      </c>
      <c r="AC101" s="191" t="e">
        <f t="shared" ca="1" si="71"/>
        <v>#VALUE!</v>
      </c>
      <c r="AD101" s="192">
        <f t="shared" ca="1" si="91"/>
        <v>44387</v>
      </c>
      <c r="AE101" s="191" t="e">
        <f t="shared" ca="1" si="72"/>
        <v>#VALUE!</v>
      </c>
      <c r="AF101" s="190" t="e">
        <f t="shared" si="73"/>
        <v>#VALUE!</v>
      </c>
      <c r="AG101" s="190" t="e">
        <f t="shared" si="74"/>
        <v>#VALUE!</v>
      </c>
      <c r="AH101" s="190" t="e">
        <f t="shared" si="75"/>
        <v>#VALUE!</v>
      </c>
      <c r="AI101" s="190" t="e">
        <f t="shared" si="76"/>
        <v>#VALUE!</v>
      </c>
      <c r="AJ101" s="190" t="e">
        <f t="shared" si="77"/>
        <v>#VALUE!</v>
      </c>
      <c r="AK101" s="190" t="e">
        <f t="shared" si="78"/>
        <v>#VALUE!</v>
      </c>
      <c r="AL101" s="190">
        <f t="shared" si="79"/>
        <v>0</v>
      </c>
    </row>
    <row r="102" spans="1:38" ht="23.25" customHeight="1" x14ac:dyDescent="0.15">
      <c r="A102" s="260">
        <f t="shared" si="80"/>
        <v>95</v>
      </c>
      <c r="B102" s="282" t="str">
        <f t="shared" si="87"/>
        <v>A팀</v>
      </c>
      <c r="C102" s="232"/>
      <c r="D102" s="233"/>
      <c r="E102" s="248" t="str">
        <f t="shared" si="81"/>
        <v/>
      </c>
      <c r="F102" s="248"/>
      <c r="G102" s="246" t="str">
        <f t="shared" si="88"/>
        <v/>
      </c>
      <c r="H102" s="281" t="str">
        <f t="shared" si="82"/>
        <v/>
      </c>
      <c r="I102" s="265" t="str">
        <f t="shared" si="83"/>
        <v/>
      </c>
      <c r="J102" s="247" t="str">
        <f t="shared" si="89"/>
        <v/>
      </c>
      <c r="K102" s="239"/>
      <c r="L102" s="240">
        <f t="shared" si="84"/>
        <v>0</v>
      </c>
      <c r="M102" s="241">
        <f t="shared" si="90"/>
        <v>0.03</v>
      </c>
      <c r="N102" s="242">
        <f t="shared" si="65"/>
        <v>0</v>
      </c>
      <c r="O102" s="242">
        <f t="shared" si="66"/>
        <v>0</v>
      </c>
      <c r="P102" s="243">
        <f t="shared" si="67"/>
        <v>0</v>
      </c>
      <c r="Q102" s="243">
        <f t="shared" si="68"/>
        <v>0</v>
      </c>
      <c r="S102" s="225">
        <f t="shared" si="85"/>
        <v>0</v>
      </c>
      <c r="T102" s="226">
        <f t="shared" si="86"/>
        <v>0</v>
      </c>
      <c r="V102" s="123"/>
      <c r="W102" s="123"/>
      <c r="X102" s="123"/>
      <c r="Y102" s="123"/>
      <c r="AA102" s="190" t="e">
        <f t="shared" si="69"/>
        <v>#VALUE!</v>
      </c>
      <c r="AB102" s="190" t="e">
        <f t="shared" si="70"/>
        <v>#VALUE!</v>
      </c>
      <c r="AC102" s="191" t="e">
        <f t="shared" ca="1" si="71"/>
        <v>#VALUE!</v>
      </c>
      <c r="AD102" s="192">
        <f t="shared" ca="1" si="91"/>
        <v>44387</v>
      </c>
      <c r="AE102" s="191" t="e">
        <f t="shared" ca="1" si="72"/>
        <v>#VALUE!</v>
      </c>
      <c r="AF102" s="190" t="e">
        <f t="shared" si="73"/>
        <v>#VALUE!</v>
      </c>
      <c r="AG102" s="190" t="e">
        <f t="shared" si="74"/>
        <v>#VALUE!</v>
      </c>
      <c r="AH102" s="190" t="e">
        <f t="shared" si="75"/>
        <v>#VALUE!</v>
      </c>
      <c r="AI102" s="190" t="e">
        <f t="shared" si="76"/>
        <v>#VALUE!</v>
      </c>
      <c r="AJ102" s="190" t="e">
        <f t="shared" si="77"/>
        <v>#VALUE!</v>
      </c>
      <c r="AK102" s="190" t="e">
        <f t="shared" si="78"/>
        <v>#VALUE!</v>
      </c>
      <c r="AL102" s="190">
        <f t="shared" si="79"/>
        <v>0</v>
      </c>
    </row>
    <row r="103" spans="1:38" ht="23.25" customHeight="1" x14ac:dyDescent="0.15">
      <c r="A103" s="260">
        <f t="shared" si="80"/>
        <v>96</v>
      </c>
      <c r="B103" s="282" t="str">
        <f t="shared" si="87"/>
        <v>A팀</v>
      </c>
      <c r="C103" s="232"/>
      <c r="D103" s="233"/>
      <c r="E103" s="248" t="str">
        <f t="shared" si="81"/>
        <v/>
      </c>
      <c r="F103" s="248"/>
      <c r="G103" s="246" t="str">
        <f t="shared" si="88"/>
        <v/>
      </c>
      <c r="H103" s="281" t="str">
        <f t="shared" si="82"/>
        <v/>
      </c>
      <c r="I103" s="265" t="str">
        <f t="shared" si="83"/>
        <v/>
      </c>
      <c r="J103" s="247" t="str">
        <f t="shared" si="89"/>
        <v/>
      </c>
      <c r="K103" s="239"/>
      <c r="L103" s="240">
        <f t="shared" si="84"/>
        <v>0</v>
      </c>
      <c r="M103" s="241">
        <f t="shared" si="90"/>
        <v>0.03</v>
      </c>
      <c r="N103" s="242">
        <f t="shared" si="65"/>
        <v>0</v>
      </c>
      <c r="O103" s="242">
        <f t="shared" si="66"/>
        <v>0</v>
      </c>
      <c r="P103" s="243">
        <f t="shared" si="67"/>
        <v>0</v>
      </c>
      <c r="Q103" s="243">
        <f t="shared" si="68"/>
        <v>0</v>
      </c>
      <c r="S103" s="225">
        <f t="shared" si="85"/>
        <v>0</v>
      </c>
      <c r="T103" s="226">
        <f t="shared" si="86"/>
        <v>0</v>
      </c>
      <c r="V103" s="123"/>
      <c r="W103" s="123"/>
      <c r="X103" s="123"/>
      <c r="Y103" s="123"/>
      <c r="AA103" s="190" t="e">
        <f t="shared" si="69"/>
        <v>#VALUE!</v>
      </c>
      <c r="AB103" s="190" t="e">
        <f t="shared" si="70"/>
        <v>#VALUE!</v>
      </c>
      <c r="AC103" s="191" t="e">
        <f t="shared" ca="1" si="71"/>
        <v>#VALUE!</v>
      </c>
      <c r="AD103" s="192">
        <f t="shared" ca="1" si="91"/>
        <v>44387</v>
      </c>
      <c r="AE103" s="191" t="e">
        <f t="shared" ca="1" si="72"/>
        <v>#VALUE!</v>
      </c>
      <c r="AF103" s="190" t="e">
        <f t="shared" si="73"/>
        <v>#VALUE!</v>
      </c>
      <c r="AG103" s="190" t="e">
        <f t="shared" si="74"/>
        <v>#VALUE!</v>
      </c>
      <c r="AH103" s="190" t="e">
        <f t="shared" si="75"/>
        <v>#VALUE!</v>
      </c>
      <c r="AI103" s="190" t="e">
        <f t="shared" si="76"/>
        <v>#VALUE!</v>
      </c>
      <c r="AJ103" s="190" t="e">
        <f t="shared" si="77"/>
        <v>#VALUE!</v>
      </c>
      <c r="AK103" s="190" t="e">
        <f t="shared" si="78"/>
        <v>#VALUE!</v>
      </c>
      <c r="AL103" s="190">
        <f t="shared" si="79"/>
        <v>0</v>
      </c>
    </row>
    <row r="104" spans="1:38" ht="23.25" customHeight="1" x14ac:dyDescent="0.15">
      <c r="A104" s="260">
        <f t="shared" si="80"/>
        <v>97</v>
      </c>
      <c r="B104" s="282" t="str">
        <f t="shared" si="87"/>
        <v>A팀</v>
      </c>
      <c r="C104" s="232"/>
      <c r="D104" s="233"/>
      <c r="E104" s="248" t="str">
        <f t="shared" si="81"/>
        <v/>
      </c>
      <c r="F104" s="248"/>
      <c r="G104" s="246" t="str">
        <f t="shared" si="88"/>
        <v/>
      </c>
      <c r="H104" s="281" t="str">
        <f t="shared" si="82"/>
        <v/>
      </c>
      <c r="I104" s="265" t="str">
        <f t="shared" si="83"/>
        <v/>
      </c>
      <c r="J104" s="247" t="str">
        <f t="shared" si="89"/>
        <v/>
      </c>
      <c r="K104" s="239"/>
      <c r="L104" s="240">
        <f t="shared" si="84"/>
        <v>0</v>
      </c>
      <c r="M104" s="241">
        <f t="shared" si="90"/>
        <v>0.03</v>
      </c>
      <c r="N104" s="242">
        <f t="shared" si="65"/>
        <v>0</v>
      </c>
      <c r="O104" s="242">
        <f t="shared" si="66"/>
        <v>0</v>
      </c>
      <c r="P104" s="243">
        <f t="shared" si="67"/>
        <v>0</v>
      </c>
      <c r="Q104" s="243">
        <f t="shared" si="68"/>
        <v>0</v>
      </c>
      <c r="S104" s="225">
        <f t="shared" si="85"/>
        <v>0</v>
      </c>
      <c r="T104" s="226">
        <f t="shared" si="86"/>
        <v>0</v>
      </c>
      <c r="V104" s="123"/>
      <c r="W104" s="123"/>
      <c r="X104" s="123"/>
      <c r="Y104" s="123"/>
      <c r="AA104" s="190" t="e">
        <f t="shared" si="69"/>
        <v>#VALUE!</v>
      </c>
      <c r="AB104" s="190" t="e">
        <f t="shared" si="70"/>
        <v>#VALUE!</v>
      </c>
      <c r="AC104" s="191" t="e">
        <f t="shared" ca="1" si="71"/>
        <v>#VALUE!</v>
      </c>
      <c r="AD104" s="192">
        <f t="shared" ca="1" si="91"/>
        <v>44387</v>
      </c>
      <c r="AE104" s="191" t="e">
        <f t="shared" ca="1" si="72"/>
        <v>#VALUE!</v>
      </c>
      <c r="AF104" s="190" t="e">
        <f t="shared" si="73"/>
        <v>#VALUE!</v>
      </c>
      <c r="AG104" s="190" t="e">
        <f t="shared" si="74"/>
        <v>#VALUE!</v>
      </c>
      <c r="AH104" s="190" t="e">
        <f t="shared" si="75"/>
        <v>#VALUE!</v>
      </c>
      <c r="AI104" s="190" t="e">
        <f t="shared" si="76"/>
        <v>#VALUE!</v>
      </c>
      <c r="AJ104" s="190" t="e">
        <f t="shared" si="77"/>
        <v>#VALUE!</v>
      </c>
      <c r="AK104" s="190" t="e">
        <f t="shared" si="78"/>
        <v>#VALUE!</v>
      </c>
      <c r="AL104" s="190">
        <f t="shared" si="79"/>
        <v>0</v>
      </c>
    </row>
    <row r="105" spans="1:38" ht="23.25" customHeight="1" x14ac:dyDescent="0.15">
      <c r="A105" s="260">
        <f t="shared" si="80"/>
        <v>98</v>
      </c>
      <c r="B105" s="282" t="str">
        <f t="shared" si="87"/>
        <v>A팀</v>
      </c>
      <c r="C105" s="232"/>
      <c r="D105" s="233"/>
      <c r="E105" s="248" t="str">
        <f t="shared" si="81"/>
        <v/>
      </c>
      <c r="F105" s="248"/>
      <c r="G105" s="246" t="str">
        <f t="shared" si="88"/>
        <v/>
      </c>
      <c r="H105" s="281" t="str">
        <f t="shared" si="82"/>
        <v/>
      </c>
      <c r="I105" s="265" t="str">
        <f t="shared" si="83"/>
        <v/>
      </c>
      <c r="J105" s="247" t="str">
        <f t="shared" si="89"/>
        <v/>
      </c>
      <c r="K105" s="239"/>
      <c r="L105" s="240">
        <f t="shared" si="84"/>
        <v>0</v>
      </c>
      <c r="M105" s="241">
        <f t="shared" si="90"/>
        <v>0.03</v>
      </c>
      <c r="N105" s="242">
        <f t="shared" si="65"/>
        <v>0</v>
      </c>
      <c r="O105" s="242">
        <f t="shared" si="66"/>
        <v>0</v>
      </c>
      <c r="P105" s="243">
        <f t="shared" si="67"/>
        <v>0</v>
      </c>
      <c r="Q105" s="243">
        <f t="shared" si="68"/>
        <v>0</v>
      </c>
      <c r="S105" s="225">
        <f t="shared" si="85"/>
        <v>0</v>
      </c>
      <c r="T105" s="226">
        <f t="shared" si="86"/>
        <v>0</v>
      </c>
      <c r="V105" s="123"/>
      <c r="W105" s="123"/>
      <c r="X105" s="123"/>
      <c r="Y105" s="123"/>
      <c r="AA105" s="190" t="e">
        <f t="shared" si="69"/>
        <v>#VALUE!</v>
      </c>
      <c r="AB105" s="190" t="e">
        <f t="shared" si="70"/>
        <v>#VALUE!</v>
      </c>
      <c r="AC105" s="191" t="e">
        <f t="shared" ca="1" si="71"/>
        <v>#VALUE!</v>
      </c>
      <c r="AD105" s="192">
        <f t="shared" ca="1" si="91"/>
        <v>44387</v>
      </c>
      <c r="AE105" s="191" t="e">
        <f t="shared" ca="1" si="72"/>
        <v>#VALUE!</v>
      </c>
      <c r="AF105" s="190" t="e">
        <f t="shared" si="73"/>
        <v>#VALUE!</v>
      </c>
      <c r="AG105" s="190" t="e">
        <f t="shared" si="74"/>
        <v>#VALUE!</v>
      </c>
      <c r="AH105" s="190" t="e">
        <f t="shared" si="75"/>
        <v>#VALUE!</v>
      </c>
      <c r="AI105" s="190" t="e">
        <f t="shared" si="76"/>
        <v>#VALUE!</v>
      </c>
      <c r="AJ105" s="190" t="e">
        <f t="shared" si="77"/>
        <v>#VALUE!</v>
      </c>
      <c r="AK105" s="190" t="e">
        <f t="shared" si="78"/>
        <v>#VALUE!</v>
      </c>
      <c r="AL105" s="190">
        <f t="shared" si="79"/>
        <v>0</v>
      </c>
    </row>
    <row r="106" spans="1:38" ht="23.25" customHeight="1" x14ac:dyDescent="0.15">
      <c r="A106" s="260">
        <f t="shared" si="80"/>
        <v>99</v>
      </c>
      <c r="B106" s="282" t="str">
        <f t="shared" si="87"/>
        <v>A팀</v>
      </c>
      <c r="C106" s="232"/>
      <c r="D106" s="233"/>
      <c r="E106" s="248" t="str">
        <f t="shared" si="81"/>
        <v/>
      </c>
      <c r="F106" s="248"/>
      <c r="G106" s="246" t="str">
        <f t="shared" si="88"/>
        <v/>
      </c>
      <c r="H106" s="281" t="str">
        <f t="shared" si="82"/>
        <v/>
      </c>
      <c r="I106" s="265" t="str">
        <f t="shared" si="83"/>
        <v/>
      </c>
      <c r="J106" s="247" t="str">
        <f t="shared" si="89"/>
        <v/>
      </c>
      <c r="K106" s="239"/>
      <c r="L106" s="240">
        <f t="shared" si="84"/>
        <v>0</v>
      </c>
      <c r="M106" s="241">
        <f t="shared" si="90"/>
        <v>0.03</v>
      </c>
      <c r="N106" s="242">
        <f t="shared" si="65"/>
        <v>0</v>
      </c>
      <c r="O106" s="242">
        <f t="shared" si="66"/>
        <v>0</v>
      </c>
      <c r="P106" s="243">
        <f t="shared" si="67"/>
        <v>0</v>
      </c>
      <c r="Q106" s="243">
        <f t="shared" si="68"/>
        <v>0</v>
      </c>
      <c r="S106" s="225">
        <f t="shared" si="85"/>
        <v>0</v>
      </c>
      <c r="T106" s="226">
        <f t="shared" si="86"/>
        <v>0</v>
      </c>
      <c r="V106" s="123"/>
      <c r="W106" s="123"/>
      <c r="X106" s="123"/>
      <c r="Y106" s="123"/>
      <c r="AA106" s="190" t="e">
        <f t="shared" si="69"/>
        <v>#VALUE!</v>
      </c>
      <c r="AB106" s="190" t="e">
        <f t="shared" si="70"/>
        <v>#VALUE!</v>
      </c>
      <c r="AC106" s="191" t="e">
        <f t="shared" ca="1" si="71"/>
        <v>#VALUE!</v>
      </c>
      <c r="AD106" s="192">
        <f t="shared" ca="1" si="91"/>
        <v>44387</v>
      </c>
      <c r="AE106" s="191" t="e">
        <f t="shared" ca="1" si="72"/>
        <v>#VALUE!</v>
      </c>
      <c r="AF106" s="190" t="e">
        <f t="shared" si="73"/>
        <v>#VALUE!</v>
      </c>
      <c r="AG106" s="190" t="e">
        <f t="shared" si="74"/>
        <v>#VALUE!</v>
      </c>
      <c r="AH106" s="190" t="e">
        <f t="shared" si="75"/>
        <v>#VALUE!</v>
      </c>
      <c r="AI106" s="190" t="e">
        <f t="shared" si="76"/>
        <v>#VALUE!</v>
      </c>
      <c r="AJ106" s="190" t="e">
        <f t="shared" si="77"/>
        <v>#VALUE!</v>
      </c>
      <c r="AK106" s="190" t="e">
        <f t="shared" si="78"/>
        <v>#VALUE!</v>
      </c>
      <c r="AL106" s="190">
        <f t="shared" si="79"/>
        <v>0</v>
      </c>
    </row>
    <row r="107" spans="1:38" ht="23.25" customHeight="1" x14ac:dyDescent="0.15">
      <c r="A107" s="260">
        <f t="shared" si="80"/>
        <v>100</v>
      </c>
      <c r="B107" s="282" t="str">
        <f t="shared" si="87"/>
        <v>A팀</v>
      </c>
      <c r="C107" s="232"/>
      <c r="D107" s="233"/>
      <c r="E107" s="248" t="str">
        <f t="shared" si="81"/>
        <v/>
      </c>
      <c r="F107" s="248"/>
      <c r="G107" s="246" t="str">
        <f t="shared" si="88"/>
        <v/>
      </c>
      <c r="H107" s="281" t="str">
        <f t="shared" si="82"/>
        <v/>
      </c>
      <c r="I107" s="265" t="str">
        <f t="shared" si="83"/>
        <v/>
      </c>
      <c r="J107" s="247" t="str">
        <f t="shared" si="89"/>
        <v/>
      </c>
      <c r="K107" s="239"/>
      <c r="L107" s="240">
        <f t="shared" si="84"/>
        <v>0</v>
      </c>
      <c r="M107" s="241">
        <f t="shared" si="90"/>
        <v>0.03</v>
      </c>
      <c r="N107" s="242">
        <f t="shared" si="65"/>
        <v>0</v>
      </c>
      <c r="O107" s="242">
        <f t="shared" si="66"/>
        <v>0</v>
      </c>
      <c r="P107" s="243">
        <f t="shared" si="67"/>
        <v>0</v>
      </c>
      <c r="Q107" s="243">
        <f t="shared" si="68"/>
        <v>0</v>
      </c>
      <c r="S107" s="225">
        <f t="shared" si="85"/>
        <v>0</v>
      </c>
      <c r="T107" s="226">
        <f t="shared" si="86"/>
        <v>0</v>
      </c>
      <c r="V107" s="123"/>
      <c r="W107" s="123"/>
      <c r="X107" s="123"/>
      <c r="Y107" s="123"/>
      <c r="AA107" s="190" t="e">
        <f t="shared" si="69"/>
        <v>#VALUE!</v>
      </c>
      <c r="AB107" s="190" t="e">
        <f t="shared" si="70"/>
        <v>#VALUE!</v>
      </c>
      <c r="AC107" s="191" t="e">
        <f t="shared" ca="1" si="71"/>
        <v>#VALUE!</v>
      </c>
      <c r="AD107" s="192">
        <f t="shared" ca="1" si="91"/>
        <v>44387</v>
      </c>
      <c r="AE107" s="191" t="e">
        <f t="shared" ca="1" si="72"/>
        <v>#VALUE!</v>
      </c>
      <c r="AF107" s="190" t="e">
        <f t="shared" si="73"/>
        <v>#VALUE!</v>
      </c>
      <c r="AG107" s="190" t="e">
        <f t="shared" si="74"/>
        <v>#VALUE!</v>
      </c>
      <c r="AH107" s="190" t="e">
        <f t="shared" si="75"/>
        <v>#VALUE!</v>
      </c>
      <c r="AI107" s="190" t="e">
        <f t="shared" si="76"/>
        <v>#VALUE!</v>
      </c>
      <c r="AJ107" s="190" t="e">
        <f t="shared" si="77"/>
        <v>#VALUE!</v>
      </c>
      <c r="AK107" s="190" t="e">
        <f t="shared" si="78"/>
        <v>#VALUE!</v>
      </c>
      <c r="AL107" s="190">
        <f t="shared" si="79"/>
        <v>0</v>
      </c>
    </row>
    <row r="108" spans="1:38" ht="23.25" customHeight="1" x14ac:dyDescent="0.15">
      <c r="A108" s="344" t="s">
        <v>599</v>
      </c>
      <c r="B108" s="344"/>
      <c r="C108" s="344"/>
      <c r="D108" s="250">
        <f>COUNT(K8:K27)</f>
        <v>0</v>
      </c>
      <c r="E108" s="344" t="s">
        <v>600</v>
      </c>
      <c r="F108" s="344"/>
      <c r="G108" s="344"/>
      <c r="H108" s="344"/>
      <c r="I108" s="344"/>
      <c r="J108" s="260"/>
      <c r="K108" s="244">
        <f>SUM(K8:K27)</f>
        <v>0</v>
      </c>
      <c r="L108" s="244">
        <f>SUM(L8:L27)</f>
        <v>0</v>
      </c>
      <c r="M108" s="251"/>
      <c r="N108" s="244">
        <f>SUM(N8:N27)</f>
        <v>0</v>
      </c>
      <c r="O108" s="244">
        <f t="shared" ref="O108:Q108" si="92">SUM(O8:O27)</f>
        <v>0</v>
      </c>
      <c r="P108" s="244">
        <f t="shared" si="92"/>
        <v>0</v>
      </c>
      <c r="Q108" s="244">
        <f t="shared" si="92"/>
        <v>0</v>
      </c>
    </row>
    <row r="109" spans="1:38" x14ac:dyDescent="0.15">
      <c r="L109" s="254" t="s">
        <v>630</v>
      </c>
    </row>
    <row r="110" spans="1:38" x14ac:dyDescent="0.15">
      <c r="K110" s="230" t="s">
        <v>420</v>
      </c>
      <c r="L110" s="252">
        <f>L108-K108</f>
        <v>0</v>
      </c>
    </row>
  </sheetData>
  <mergeCells count="28">
    <mergeCell ref="A108:C108"/>
    <mergeCell ref="E108:I108"/>
    <mergeCell ref="P6:P7"/>
    <mergeCell ref="Q6:Q7"/>
    <mergeCell ref="S6:S7"/>
    <mergeCell ref="A6:A7"/>
    <mergeCell ref="B6:B7"/>
    <mergeCell ref="C6:C7"/>
    <mergeCell ref="D6:D7"/>
    <mergeCell ref="E6:G6"/>
    <mergeCell ref="H6:H7"/>
    <mergeCell ref="T6:T7"/>
    <mergeCell ref="X6:X7"/>
    <mergeCell ref="Y6:Y7"/>
    <mergeCell ref="I6:I7"/>
    <mergeCell ref="J6:J7"/>
    <mergeCell ref="K6:K7"/>
    <mergeCell ref="L6:L7"/>
    <mergeCell ref="N6:N7"/>
    <mergeCell ref="O6:O7"/>
    <mergeCell ref="A4:C4"/>
    <mergeCell ref="G4:M4"/>
    <mergeCell ref="N4:O4"/>
    <mergeCell ref="A1:K1"/>
    <mergeCell ref="P2:Q2"/>
    <mergeCell ref="A3:C3"/>
    <mergeCell ref="G3:H3"/>
    <mergeCell ref="J3:K3"/>
  </mergeCells>
  <phoneticPr fontId="2" type="noConversion"/>
  <conditionalFormatting sqref="AL8:AL27">
    <cfRule type="cellIs" dxfId="395" priority="41" operator="equal">
      <formula>13</formula>
    </cfRule>
    <cfRule type="cellIs" dxfId="394" priority="42" operator="equal">
      <formula>"고용허가체크"</formula>
    </cfRule>
  </conditionalFormatting>
  <conditionalFormatting sqref="AJ8:AJ27">
    <cfRule type="cellIs" dxfId="393" priority="40" operator="greaterThan">
      <formula>0</formula>
    </cfRule>
  </conditionalFormatting>
  <conditionalFormatting sqref="AK8:AK27 AB8:AB27">
    <cfRule type="cellIs" dxfId="392" priority="39" operator="equal">
      <formula>"주민오류"</formula>
    </cfRule>
  </conditionalFormatting>
  <conditionalFormatting sqref="AH8:AH27">
    <cfRule type="cellIs" dxfId="391" priority="38" operator="equal">
      <formula>"외국인"</formula>
    </cfRule>
  </conditionalFormatting>
  <conditionalFormatting sqref="AI8:AI27">
    <cfRule type="cellIs" dxfId="390" priority="37" operator="equal">
      <formula>"고용허가체크"</formula>
    </cfRule>
  </conditionalFormatting>
  <conditionalFormatting sqref="Q3">
    <cfRule type="cellIs" dxfId="389" priority="35" operator="equal">
      <formula>"사업자오류"</formula>
    </cfRule>
    <cfRule type="cellIs" dxfId="388" priority="36" operator="equal">
      <formula>"OK"</formula>
    </cfRule>
  </conditionalFormatting>
  <conditionalFormatting sqref="D9">
    <cfRule type="expression" priority="34">
      <formula>"COUNT(13)"</formula>
    </cfRule>
  </conditionalFormatting>
  <conditionalFormatting sqref="AL28:AL47">
    <cfRule type="cellIs" dxfId="387" priority="32" operator="equal">
      <formula>13</formula>
    </cfRule>
    <cfRule type="cellIs" dxfId="386" priority="33" operator="equal">
      <formula>"고용허가체크"</formula>
    </cfRule>
  </conditionalFormatting>
  <conditionalFormatting sqref="AJ28:AJ47">
    <cfRule type="cellIs" dxfId="385" priority="31" operator="greaterThan">
      <formula>0</formula>
    </cfRule>
  </conditionalFormatting>
  <conditionalFormatting sqref="AK28:AK47 AB28:AB47">
    <cfRule type="cellIs" dxfId="384" priority="30" operator="equal">
      <formula>"주민오류"</formula>
    </cfRule>
  </conditionalFormatting>
  <conditionalFormatting sqref="AH28:AH47">
    <cfRule type="cellIs" dxfId="383" priority="29" operator="equal">
      <formula>"외국인"</formula>
    </cfRule>
  </conditionalFormatting>
  <conditionalFormatting sqref="AI28:AI47">
    <cfRule type="cellIs" dxfId="382" priority="28" operator="equal">
      <formula>"고용허가체크"</formula>
    </cfRule>
  </conditionalFormatting>
  <conditionalFormatting sqref="D29">
    <cfRule type="expression" priority="27">
      <formula>"COUNT(13)"</formula>
    </cfRule>
  </conditionalFormatting>
  <conditionalFormatting sqref="AL48:AL67">
    <cfRule type="cellIs" dxfId="381" priority="25" operator="equal">
      <formula>13</formula>
    </cfRule>
    <cfRule type="cellIs" dxfId="380" priority="26" operator="equal">
      <formula>"고용허가체크"</formula>
    </cfRule>
  </conditionalFormatting>
  <conditionalFormatting sqref="AJ48:AJ67">
    <cfRule type="cellIs" dxfId="379" priority="24" operator="greaterThan">
      <formula>0</formula>
    </cfRule>
  </conditionalFormatting>
  <conditionalFormatting sqref="AK48:AK67 AB48:AB67">
    <cfRule type="cellIs" dxfId="378" priority="23" operator="equal">
      <formula>"주민오류"</formula>
    </cfRule>
  </conditionalFormatting>
  <conditionalFormatting sqref="AH48:AH67">
    <cfRule type="cellIs" dxfId="377" priority="22" operator="equal">
      <formula>"외국인"</formula>
    </cfRule>
  </conditionalFormatting>
  <conditionalFormatting sqref="AI48:AI67">
    <cfRule type="cellIs" dxfId="376" priority="21" operator="equal">
      <formula>"고용허가체크"</formula>
    </cfRule>
  </conditionalFormatting>
  <conditionalFormatting sqref="D49">
    <cfRule type="expression" priority="20">
      <formula>"COUNT(13)"</formula>
    </cfRule>
  </conditionalFormatting>
  <conditionalFormatting sqref="AL68:AL87">
    <cfRule type="cellIs" dxfId="375" priority="18" operator="equal">
      <formula>13</formula>
    </cfRule>
    <cfRule type="cellIs" dxfId="374" priority="19" operator="equal">
      <formula>"고용허가체크"</formula>
    </cfRule>
  </conditionalFormatting>
  <conditionalFormatting sqref="AJ68:AJ87">
    <cfRule type="cellIs" dxfId="373" priority="17" operator="greaterThan">
      <formula>0</formula>
    </cfRule>
  </conditionalFormatting>
  <conditionalFormatting sqref="AK68:AK87 AB68:AB87">
    <cfRule type="cellIs" dxfId="372" priority="16" operator="equal">
      <formula>"주민오류"</formula>
    </cfRule>
  </conditionalFormatting>
  <conditionalFormatting sqref="AH68:AH87">
    <cfRule type="cellIs" dxfId="371" priority="15" operator="equal">
      <formula>"외국인"</formula>
    </cfRule>
  </conditionalFormatting>
  <conditionalFormatting sqref="AI68:AI87">
    <cfRule type="cellIs" dxfId="370" priority="14" operator="equal">
      <formula>"고용허가체크"</formula>
    </cfRule>
  </conditionalFormatting>
  <conditionalFormatting sqref="D69">
    <cfRule type="expression" priority="13">
      <formula>"COUNT(13)"</formula>
    </cfRule>
  </conditionalFormatting>
  <conditionalFormatting sqref="AL88:AL101">
    <cfRule type="cellIs" dxfId="369" priority="11" operator="equal">
      <formula>13</formula>
    </cfRule>
    <cfRule type="cellIs" dxfId="368" priority="12" operator="equal">
      <formula>"고용허가체크"</formula>
    </cfRule>
  </conditionalFormatting>
  <conditionalFormatting sqref="AJ88:AJ101">
    <cfRule type="cellIs" dxfId="367" priority="10" operator="greaterThan">
      <formula>0</formula>
    </cfRule>
  </conditionalFormatting>
  <conditionalFormatting sqref="AK88:AK101 AB88:AB101">
    <cfRule type="cellIs" dxfId="366" priority="9" operator="equal">
      <formula>"주민오류"</formula>
    </cfRule>
  </conditionalFormatting>
  <conditionalFormatting sqref="AH88:AH101">
    <cfRule type="cellIs" dxfId="365" priority="8" operator="equal">
      <formula>"외국인"</formula>
    </cfRule>
  </conditionalFormatting>
  <conditionalFormatting sqref="AI88:AI101">
    <cfRule type="cellIs" dxfId="364" priority="7" operator="equal">
      <formula>"고용허가체크"</formula>
    </cfRule>
  </conditionalFormatting>
  <conditionalFormatting sqref="AL102:AL107">
    <cfRule type="cellIs" dxfId="363" priority="5" operator="equal">
      <formula>13</formula>
    </cfRule>
    <cfRule type="cellIs" dxfId="362" priority="6" operator="equal">
      <formula>"고용허가체크"</formula>
    </cfRule>
  </conditionalFormatting>
  <conditionalFormatting sqref="AJ102:AJ107">
    <cfRule type="cellIs" dxfId="361" priority="4" operator="greaterThan">
      <formula>0</formula>
    </cfRule>
  </conditionalFormatting>
  <conditionalFormatting sqref="AK102:AK107 AB102:AB107">
    <cfRule type="cellIs" dxfId="360" priority="3" operator="equal">
      <formula>"주민오류"</formula>
    </cfRule>
  </conditionalFormatting>
  <conditionalFormatting sqref="AH102:AH107">
    <cfRule type="cellIs" dxfId="359" priority="2" operator="equal">
      <formula>"외국인"</formula>
    </cfRule>
  </conditionalFormatting>
  <conditionalFormatting sqref="AI102:AI107">
    <cfRule type="cellIs" dxfId="358"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80898"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80899"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80900"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80901"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80902"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80903"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80904"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80905"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80906" r:id="rId13" name="Drop Down 10">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FF2E-AB86-47C1-8721-174E8D2875FD}">
  <dimension ref="A1:AL110"/>
  <sheetViews>
    <sheetView showGridLines="0" workbookViewId="0">
      <pane ySplit="7" topLeftCell="A8" activePane="bottomLeft" state="frozen"/>
      <selection pane="bottomLeft" activeCell="N5" sqref="N5"/>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55" t="s">
        <v>596</v>
      </c>
      <c r="F3" s="254"/>
      <c r="G3" s="368" t="str">
        <f>기본입력사항!$D$3</f>
        <v>주황규</v>
      </c>
      <c r="H3" s="368"/>
      <c r="I3" s="255" t="s">
        <v>638</v>
      </c>
      <c r="J3" s="356">
        <v>44317</v>
      </c>
      <c r="K3" s="356"/>
      <c r="N3" s="266">
        <v>1</v>
      </c>
      <c r="P3" s="230">
        <f>IF(10-MOD(MID(D4,1,1)*1+MID(D4,2,1)*3+MID(D4,3,1)*7+MID(D4,4,1)*1+MID(D4,5,1)*3+MID(D4,6,1)*7+MID(D4,7,1)*1+MID(D4,8,1)*3+INT((MID(D4,9,1)*5)/10)+MOD(MID(D4,9,1)*5,10),10)=10,0,10-MOD(MID(D4,1,1)*1+MID(D4,2,1)*3+MID(D4,3,1)*7+MID(D4,4,1)*1+MID(D4,5,1)*3+MID(D4,6,1)*7+MID(D4,7,1)*1+MID(D4,8,1)*3+INT((MID(D4,9,1)*5)/10)+MOD(MID(D4,9,1)*5,10),10))</f>
        <v>7</v>
      </c>
      <c r="Q3" s="257"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58" t="s">
        <v>601</v>
      </c>
      <c r="W6" s="258"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1</v>
      </c>
      <c r="H7" s="371"/>
      <c r="I7" s="371"/>
      <c r="J7" s="371"/>
      <c r="K7" s="370"/>
      <c r="L7" s="370"/>
      <c r="M7" s="279">
        <v>0.03</v>
      </c>
      <c r="N7" s="370"/>
      <c r="O7" s="370"/>
      <c r="P7" s="370"/>
      <c r="Q7" s="370"/>
      <c r="S7" s="340"/>
      <c r="T7" s="343"/>
      <c r="V7" s="259" t="s">
        <v>603</v>
      </c>
      <c r="W7" s="259"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44317</v>
      </c>
      <c r="I8" s="271">
        <f>IF(H8="","",CHOOSE($R$3,EOMONTH($H$8,0),EOMONTH($H$8,0)+5,EOMONTH($H$8,0)+10,EOMONTH($H$8,0)+15,EOMONTH($H$8,0)+20))</f>
        <v>44347</v>
      </c>
      <c r="J8" s="272" t="str">
        <f>TEXT(I8,"aaa")</f>
        <v>월</v>
      </c>
      <c r="K8" s="273"/>
      <c r="L8" s="274">
        <f t="shared" ref="L8:L71" si="0">IF(OR($N$3=1,K8&lt;=33330),K8,TRUNC(K8/96.7%,-1))</f>
        <v>0</v>
      </c>
      <c r="M8" s="275">
        <f>$M$7</f>
        <v>0.03</v>
      </c>
      <c r="N8" s="276">
        <f>IF(L8&gt;33330,TRUNC(L8*$M$7,-1),0)</f>
        <v>0</v>
      </c>
      <c r="O8" s="276">
        <f>TRUNC(N8*10%,-1)</f>
        <v>0</v>
      </c>
      <c r="P8" s="277">
        <f>SUM(N8:O8)</f>
        <v>0</v>
      </c>
      <c r="Q8" s="277">
        <f>L8-P8</f>
        <v>0</v>
      </c>
      <c r="S8" s="225">
        <f t="shared" ref="S8:S71" si="1">IF($N$3=2,L8-(Q8-K8),0)</f>
        <v>0</v>
      </c>
      <c r="T8" s="226">
        <f t="shared" ref="T8:T71"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60">
        <f>A8+1</f>
        <v>2</v>
      </c>
      <c r="B9" s="282" t="str">
        <f t="shared" ref="B9:B72" si="3">$N$4</f>
        <v>A팀</v>
      </c>
      <c r="C9" s="232"/>
      <c r="D9" s="233"/>
      <c r="E9" s="248" t="str">
        <f>IF(C9="","",$E$8)</f>
        <v/>
      </c>
      <c r="F9" s="248"/>
      <c r="G9" s="246" t="str">
        <f t="shared" ref="G9:G72" si="4">IF(E9="","",VLOOKUP(E9,종목,2))</f>
        <v/>
      </c>
      <c r="H9" s="281" t="str">
        <f>IF(C9="","",$H$8)</f>
        <v/>
      </c>
      <c r="I9" s="265" t="str">
        <f>IF(C9="","",$I$8)</f>
        <v/>
      </c>
      <c r="J9" s="247" t="str">
        <f t="shared" ref="J9:J72"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si="4"/>
        <v/>
      </c>
      <c r="H28" s="281"/>
      <c r="I28" s="265"/>
      <c r="J28" s="247" t="str">
        <f t="shared" si="5"/>
        <v>토</v>
      </c>
      <c r="K28" s="239"/>
      <c r="L28" s="240">
        <f t="shared" si="0"/>
        <v>0</v>
      </c>
      <c r="M28" s="241">
        <f>$M$7</f>
        <v>0.03</v>
      </c>
      <c r="N28" s="242">
        <f>IF(L28&gt;33330,TRUNC(L28*$M$7,-1),0)</f>
        <v>0</v>
      </c>
      <c r="O28" s="242">
        <f>TRUNC(N28*10%,-1)</f>
        <v>0</v>
      </c>
      <c r="P28" s="243">
        <f>SUM(N28:O28)</f>
        <v>0</v>
      </c>
      <c r="Q28" s="243">
        <f>L28-P28</f>
        <v>0</v>
      </c>
      <c r="S28" s="225">
        <f t="shared" si="1"/>
        <v>0</v>
      </c>
      <c r="T28" s="226">
        <f t="shared" si="2"/>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4"/>
        <v/>
      </c>
      <c r="H29" s="281" t="str">
        <f>IF(C29="","",$H$8)</f>
        <v/>
      </c>
      <c r="I29" s="265" t="str">
        <f>IF(C29="","",$I$8)</f>
        <v/>
      </c>
      <c r="J29" s="247" t="str">
        <f t="shared" si="5"/>
        <v/>
      </c>
      <c r="K29" s="239"/>
      <c r="L29" s="240">
        <f t="shared" si="0"/>
        <v>0</v>
      </c>
      <c r="M29" s="241">
        <f t="shared" si="6"/>
        <v>0.03</v>
      </c>
      <c r="N29" s="242">
        <f t="shared" ref="N29:N47" si="27">IF(L29&gt;33330,TRUNC(L29*$M$7,-1),0)</f>
        <v>0</v>
      </c>
      <c r="O29" s="242">
        <f t="shared" ref="O29:O47" si="28">TRUNC(N29*10%,-1)</f>
        <v>0</v>
      </c>
      <c r="P29" s="243">
        <f t="shared" ref="P29:P47" si="29">SUM(N29:O29)</f>
        <v>0</v>
      </c>
      <c r="Q29" s="243">
        <f t="shared" ref="Q29:Q47" si="30">L29-P29</f>
        <v>0</v>
      </c>
      <c r="S29" s="225">
        <f t="shared" si="1"/>
        <v>0</v>
      </c>
      <c r="T29" s="226">
        <f t="shared" si="2"/>
        <v>0</v>
      </c>
      <c r="V29" s="123"/>
      <c r="W29" s="123"/>
      <c r="X29" s="123"/>
      <c r="Y29" s="123"/>
      <c r="AA29" s="190" t="e">
        <f t="shared" ref="AA29:AA47" si="31">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2">IF(INT(RIGHT(D29,1))=AA29,"OK","주민오류")</f>
        <v>#VALUE!</v>
      </c>
      <c r="AC29" s="191" t="e">
        <f t="shared" ref="AC29:AC47" ca="1" si="33">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4">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5">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36">CHOOSE(14-LEN(CLEAN(D29)),MID(D29,7,1),MID(D29,6,1),MID(D29,5,1),MID(D29,4,1))</f>
        <v>#VALUE!</v>
      </c>
      <c r="AH29" s="190" t="e">
        <f t="shared" ref="AH29:AH47" si="37">CHOOSE(AG29,"내국인","내국인","내국인","내국인","외국인","외국인","외국인","외국인")</f>
        <v>#VALUE!</v>
      </c>
      <c r="AI29" s="190" t="e">
        <f t="shared" ref="AI29:AI47" si="38">IF(AH29="외국인","고용허가체크","")</f>
        <v>#VALUE!</v>
      </c>
      <c r="AJ29" s="190" t="e">
        <f t="shared" ref="AJ29:AJ47" si="39">IF(LEN(CLEAN(D29))=12,MOD(MID(D29,7,1)*10+MID(D29,8,1),2),MOD(MID(D29,8,1)*10+MID(D29,9,1),2))</f>
        <v>#VALUE!</v>
      </c>
      <c r="AK29" s="190" t="e">
        <f t="shared" ref="AK29:AK47" si="40">IF(AJ29=0,"OK","")</f>
        <v>#VALUE!</v>
      </c>
      <c r="AL29" s="190">
        <f t="shared" ref="AL29:AL47" si="41">LEN(CLEAN(D29))</f>
        <v>0</v>
      </c>
    </row>
    <row r="30" spans="1:38" ht="23.25" customHeight="1" x14ac:dyDescent="0.15">
      <c r="A30" s="260">
        <f t="shared" ref="A30:A48" si="42">A29+1</f>
        <v>23</v>
      </c>
      <c r="B30" s="282" t="str">
        <f t="shared" si="3"/>
        <v>A팀</v>
      </c>
      <c r="C30" s="232"/>
      <c r="D30" s="233"/>
      <c r="E30" s="248" t="str">
        <f t="shared" ref="E30:E47" si="43">IF(C30="","",$E$8)</f>
        <v/>
      </c>
      <c r="F30" s="248"/>
      <c r="G30" s="246" t="str">
        <f t="shared" si="4"/>
        <v/>
      </c>
      <c r="H30" s="281" t="str">
        <f t="shared" ref="H30:H47" si="44">IF(C30="","",$H$8)</f>
        <v/>
      </c>
      <c r="I30" s="265" t="str">
        <f t="shared" ref="I30:I47" si="45">IF(C30="","",$I$8)</f>
        <v/>
      </c>
      <c r="J30" s="247" t="str">
        <f t="shared" si="5"/>
        <v/>
      </c>
      <c r="K30" s="239"/>
      <c r="L30" s="240">
        <f t="shared" si="0"/>
        <v>0</v>
      </c>
      <c r="M30" s="241">
        <f t="shared" si="6"/>
        <v>0.03</v>
      </c>
      <c r="N30" s="242">
        <f t="shared" si="27"/>
        <v>0</v>
      </c>
      <c r="O30" s="242">
        <f t="shared" si="28"/>
        <v>0</v>
      </c>
      <c r="P30" s="243">
        <f t="shared" si="29"/>
        <v>0</v>
      </c>
      <c r="Q30" s="243">
        <f t="shared" si="30"/>
        <v>0</v>
      </c>
      <c r="S30" s="225">
        <f t="shared" si="1"/>
        <v>0</v>
      </c>
      <c r="T30" s="226">
        <f t="shared" si="2"/>
        <v>0</v>
      </c>
      <c r="V30" s="123"/>
      <c r="W30" s="123"/>
      <c r="X30" s="123"/>
      <c r="Y30" s="123"/>
      <c r="AA30" s="190" t="e">
        <f t="shared" si="31"/>
        <v>#VALUE!</v>
      </c>
      <c r="AB30" s="190" t="e">
        <f t="shared" si="32"/>
        <v>#VALUE!</v>
      </c>
      <c r="AC30" s="191" t="e">
        <f t="shared" ca="1" si="33"/>
        <v>#VALUE!</v>
      </c>
      <c r="AD30" s="192">
        <f t="shared" ca="1" si="14"/>
        <v>44387</v>
      </c>
      <c r="AE30" s="191" t="e">
        <f t="shared" ca="1" si="34"/>
        <v>#VALUE!</v>
      </c>
      <c r="AF30" s="190" t="e">
        <f t="shared" si="35"/>
        <v>#VALUE!</v>
      </c>
      <c r="AG30" s="190" t="e">
        <f t="shared" si="36"/>
        <v>#VALUE!</v>
      </c>
      <c r="AH30" s="190" t="e">
        <f t="shared" si="37"/>
        <v>#VALUE!</v>
      </c>
      <c r="AI30" s="190" t="e">
        <f t="shared" si="38"/>
        <v>#VALUE!</v>
      </c>
      <c r="AJ30" s="190" t="e">
        <f t="shared" si="39"/>
        <v>#VALUE!</v>
      </c>
      <c r="AK30" s="190" t="e">
        <f t="shared" si="40"/>
        <v>#VALUE!</v>
      </c>
      <c r="AL30" s="190">
        <f t="shared" si="41"/>
        <v>0</v>
      </c>
    </row>
    <row r="31" spans="1:38" ht="23.25" customHeight="1" x14ac:dyDescent="0.15">
      <c r="A31" s="260">
        <f t="shared" si="42"/>
        <v>24</v>
      </c>
      <c r="B31" s="282" t="str">
        <f t="shared" si="3"/>
        <v>A팀</v>
      </c>
      <c r="C31" s="232"/>
      <c r="D31" s="233"/>
      <c r="E31" s="248" t="str">
        <f t="shared" si="43"/>
        <v/>
      </c>
      <c r="F31" s="248"/>
      <c r="G31" s="246" t="str">
        <f t="shared" si="4"/>
        <v/>
      </c>
      <c r="H31" s="281" t="str">
        <f t="shared" si="44"/>
        <v/>
      </c>
      <c r="I31" s="265" t="str">
        <f t="shared" si="45"/>
        <v/>
      </c>
      <c r="J31" s="247" t="str">
        <f t="shared" si="5"/>
        <v/>
      </c>
      <c r="K31" s="239"/>
      <c r="L31" s="240">
        <f t="shared" si="0"/>
        <v>0</v>
      </c>
      <c r="M31" s="241">
        <f t="shared" si="6"/>
        <v>0.03</v>
      </c>
      <c r="N31" s="242">
        <f t="shared" si="27"/>
        <v>0</v>
      </c>
      <c r="O31" s="242">
        <f t="shared" si="28"/>
        <v>0</v>
      </c>
      <c r="P31" s="243">
        <f t="shared" si="29"/>
        <v>0</v>
      </c>
      <c r="Q31" s="243">
        <f t="shared" si="30"/>
        <v>0</v>
      </c>
      <c r="S31" s="225">
        <f t="shared" si="1"/>
        <v>0</v>
      </c>
      <c r="T31" s="226">
        <f t="shared" si="2"/>
        <v>0</v>
      </c>
      <c r="V31" s="123"/>
      <c r="W31" s="123"/>
      <c r="X31" s="123"/>
      <c r="Y31" s="123"/>
      <c r="AA31" s="190" t="e">
        <f t="shared" si="31"/>
        <v>#VALUE!</v>
      </c>
      <c r="AB31" s="190" t="e">
        <f t="shared" si="32"/>
        <v>#VALUE!</v>
      </c>
      <c r="AC31" s="191" t="e">
        <f t="shared" ca="1" si="33"/>
        <v>#VALUE!</v>
      </c>
      <c r="AD31" s="192">
        <f t="shared" ca="1" si="14"/>
        <v>44387</v>
      </c>
      <c r="AE31" s="191" t="e">
        <f t="shared" ca="1" si="34"/>
        <v>#VALUE!</v>
      </c>
      <c r="AF31" s="190" t="e">
        <f t="shared" si="35"/>
        <v>#VALUE!</v>
      </c>
      <c r="AG31" s="190" t="e">
        <f t="shared" si="36"/>
        <v>#VALUE!</v>
      </c>
      <c r="AH31" s="190" t="e">
        <f t="shared" si="37"/>
        <v>#VALUE!</v>
      </c>
      <c r="AI31" s="190" t="e">
        <f t="shared" si="38"/>
        <v>#VALUE!</v>
      </c>
      <c r="AJ31" s="190" t="e">
        <f t="shared" si="39"/>
        <v>#VALUE!</v>
      </c>
      <c r="AK31" s="190" t="e">
        <f t="shared" si="40"/>
        <v>#VALUE!</v>
      </c>
      <c r="AL31" s="190">
        <f t="shared" si="41"/>
        <v>0</v>
      </c>
    </row>
    <row r="32" spans="1:38" ht="23.25" customHeight="1" x14ac:dyDescent="0.15">
      <c r="A32" s="260">
        <f t="shared" si="42"/>
        <v>25</v>
      </c>
      <c r="B32" s="282" t="str">
        <f t="shared" si="3"/>
        <v>A팀</v>
      </c>
      <c r="C32" s="232"/>
      <c r="D32" s="233"/>
      <c r="E32" s="248" t="str">
        <f t="shared" si="43"/>
        <v/>
      </c>
      <c r="F32" s="248"/>
      <c r="G32" s="246" t="str">
        <f t="shared" si="4"/>
        <v/>
      </c>
      <c r="H32" s="281" t="str">
        <f t="shared" si="44"/>
        <v/>
      </c>
      <c r="I32" s="265" t="str">
        <f t="shared" si="45"/>
        <v/>
      </c>
      <c r="J32" s="247" t="str">
        <f t="shared" si="5"/>
        <v/>
      </c>
      <c r="K32" s="239"/>
      <c r="L32" s="240">
        <f t="shared" si="0"/>
        <v>0</v>
      </c>
      <c r="M32" s="241">
        <f t="shared" si="6"/>
        <v>0.03</v>
      </c>
      <c r="N32" s="242">
        <f t="shared" si="27"/>
        <v>0</v>
      </c>
      <c r="O32" s="242">
        <f t="shared" si="28"/>
        <v>0</v>
      </c>
      <c r="P32" s="243">
        <f t="shared" si="29"/>
        <v>0</v>
      </c>
      <c r="Q32" s="243">
        <f t="shared" si="30"/>
        <v>0</v>
      </c>
      <c r="S32" s="225">
        <f t="shared" si="1"/>
        <v>0</v>
      </c>
      <c r="T32" s="226">
        <f t="shared" si="2"/>
        <v>0</v>
      </c>
      <c r="V32" s="123"/>
      <c r="W32" s="123"/>
      <c r="X32" s="123"/>
      <c r="Y32" s="123"/>
      <c r="AA32" s="190" t="e">
        <f t="shared" si="31"/>
        <v>#VALUE!</v>
      </c>
      <c r="AB32" s="190" t="e">
        <f t="shared" si="32"/>
        <v>#VALUE!</v>
      </c>
      <c r="AC32" s="191" t="e">
        <f t="shared" ca="1" si="33"/>
        <v>#VALUE!</v>
      </c>
      <c r="AD32" s="192">
        <f t="shared" ca="1" si="14"/>
        <v>44387</v>
      </c>
      <c r="AE32" s="191" t="e">
        <f t="shared" ca="1" si="34"/>
        <v>#VALUE!</v>
      </c>
      <c r="AF32" s="190" t="e">
        <f t="shared" si="35"/>
        <v>#VALUE!</v>
      </c>
      <c r="AG32" s="190" t="e">
        <f t="shared" si="36"/>
        <v>#VALUE!</v>
      </c>
      <c r="AH32" s="190" t="e">
        <f t="shared" si="37"/>
        <v>#VALUE!</v>
      </c>
      <c r="AI32" s="190" t="e">
        <f t="shared" si="38"/>
        <v>#VALUE!</v>
      </c>
      <c r="AJ32" s="190" t="e">
        <f t="shared" si="39"/>
        <v>#VALUE!</v>
      </c>
      <c r="AK32" s="190" t="e">
        <f t="shared" si="40"/>
        <v>#VALUE!</v>
      </c>
      <c r="AL32" s="190">
        <f t="shared" si="41"/>
        <v>0</v>
      </c>
    </row>
    <row r="33" spans="1:38" ht="23.25" customHeight="1" x14ac:dyDescent="0.15">
      <c r="A33" s="260">
        <f t="shared" si="42"/>
        <v>26</v>
      </c>
      <c r="B33" s="282" t="str">
        <f t="shared" si="3"/>
        <v>A팀</v>
      </c>
      <c r="C33" s="232"/>
      <c r="D33" s="233"/>
      <c r="E33" s="248" t="str">
        <f t="shared" si="43"/>
        <v/>
      </c>
      <c r="F33" s="248"/>
      <c r="G33" s="246" t="str">
        <f t="shared" si="4"/>
        <v/>
      </c>
      <c r="H33" s="281" t="str">
        <f t="shared" si="44"/>
        <v/>
      </c>
      <c r="I33" s="265" t="str">
        <f t="shared" si="45"/>
        <v/>
      </c>
      <c r="J33" s="247" t="str">
        <f t="shared" si="5"/>
        <v/>
      </c>
      <c r="K33" s="239"/>
      <c r="L33" s="240">
        <f t="shared" si="0"/>
        <v>0</v>
      </c>
      <c r="M33" s="241">
        <f t="shared" si="6"/>
        <v>0.03</v>
      </c>
      <c r="N33" s="242">
        <f t="shared" si="27"/>
        <v>0</v>
      </c>
      <c r="O33" s="242">
        <f t="shared" si="28"/>
        <v>0</v>
      </c>
      <c r="P33" s="243">
        <f t="shared" si="29"/>
        <v>0</v>
      </c>
      <c r="Q33" s="243">
        <f t="shared" si="30"/>
        <v>0</v>
      </c>
      <c r="S33" s="225">
        <f t="shared" si="1"/>
        <v>0</v>
      </c>
      <c r="T33" s="226">
        <f t="shared" si="2"/>
        <v>0</v>
      </c>
      <c r="V33" s="123"/>
      <c r="W33" s="123"/>
      <c r="X33" s="123"/>
      <c r="Y33" s="123"/>
      <c r="AA33" s="190" t="e">
        <f t="shared" si="31"/>
        <v>#VALUE!</v>
      </c>
      <c r="AB33" s="190" t="e">
        <f t="shared" si="32"/>
        <v>#VALUE!</v>
      </c>
      <c r="AC33" s="191" t="e">
        <f t="shared" ca="1" si="33"/>
        <v>#VALUE!</v>
      </c>
      <c r="AD33" s="192">
        <f t="shared" ca="1" si="14"/>
        <v>44387</v>
      </c>
      <c r="AE33" s="191" t="e">
        <f t="shared" ca="1" si="34"/>
        <v>#VALUE!</v>
      </c>
      <c r="AF33" s="190" t="e">
        <f t="shared" si="35"/>
        <v>#VALUE!</v>
      </c>
      <c r="AG33" s="190" t="e">
        <f t="shared" si="36"/>
        <v>#VALUE!</v>
      </c>
      <c r="AH33" s="190" t="e">
        <f t="shared" si="37"/>
        <v>#VALUE!</v>
      </c>
      <c r="AI33" s="190" t="e">
        <f t="shared" si="38"/>
        <v>#VALUE!</v>
      </c>
      <c r="AJ33" s="190" t="e">
        <f t="shared" si="39"/>
        <v>#VALUE!</v>
      </c>
      <c r="AK33" s="190" t="e">
        <f t="shared" si="40"/>
        <v>#VALUE!</v>
      </c>
      <c r="AL33" s="190">
        <f t="shared" si="41"/>
        <v>0</v>
      </c>
    </row>
    <row r="34" spans="1:38" ht="23.25" customHeight="1" x14ac:dyDescent="0.15">
      <c r="A34" s="260">
        <f t="shared" si="42"/>
        <v>27</v>
      </c>
      <c r="B34" s="282" t="str">
        <f t="shared" si="3"/>
        <v>A팀</v>
      </c>
      <c r="C34" s="232"/>
      <c r="D34" s="233"/>
      <c r="E34" s="248" t="str">
        <f t="shared" si="43"/>
        <v/>
      </c>
      <c r="F34" s="248"/>
      <c r="G34" s="246" t="str">
        <f t="shared" si="4"/>
        <v/>
      </c>
      <c r="H34" s="281" t="str">
        <f t="shared" si="44"/>
        <v/>
      </c>
      <c r="I34" s="265" t="str">
        <f t="shared" si="45"/>
        <v/>
      </c>
      <c r="J34" s="247" t="str">
        <f t="shared" si="5"/>
        <v/>
      </c>
      <c r="K34" s="239"/>
      <c r="L34" s="240">
        <f t="shared" si="0"/>
        <v>0</v>
      </c>
      <c r="M34" s="241">
        <f t="shared" si="6"/>
        <v>0.03</v>
      </c>
      <c r="N34" s="242">
        <f t="shared" si="27"/>
        <v>0</v>
      </c>
      <c r="O34" s="242">
        <f t="shared" si="28"/>
        <v>0</v>
      </c>
      <c r="P34" s="243">
        <f t="shared" si="29"/>
        <v>0</v>
      </c>
      <c r="Q34" s="243">
        <f t="shared" si="30"/>
        <v>0</v>
      </c>
      <c r="S34" s="225">
        <f t="shared" si="1"/>
        <v>0</v>
      </c>
      <c r="T34" s="226">
        <f t="shared" si="2"/>
        <v>0</v>
      </c>
      <c r="V34" s="123"/>
      <c r="W34" s="123"/>
      <c r="X34" s="123"/>
      <c r="Y34" s="123"/>
      <c r="AA34" s="190" t="e">
        <f t="shared" si="31"/>
        <v>#VALUE!</v>
      </c>
      <c r="AB34" s="190" t="e">
        <f t="shared" si="32"/>
        <v>#VALUE!</v>
      </c>
      <c r="AC34" s="191" t="e">
        <f t="shared" ca="1" si="33"/>
        <v>#VALUE!</v>
      </c>
      <c r="AD34" s="192">
        <f t="shared" ca="1" si="14"/>
        <v>44387</v>
      </c>
      <c r="AE34" s="191" t="e">
        <f t="shared" ca="1" si="34"/>
        <v>#VALUE!</v>
      </c>
      <c r="AF34" s="190" t="e">
        <f t="shared" si="35"/>
        <v>#VALUE!</v>
      </c>
      <c r="AG34" s="190" t="e">
        <f t="shared" si="36"/>
        <v>#VALUE!</v>
      </c>
      <c r="AH34" s="190" t="e">
        <f t="shared" si="37"/>
        <v>#VALUE!</v>
      </c>
      <c r="AI34" s="190" t="e">
        <f t="shared" si="38"/>
        <v>#VALUE!</v>
      </c>
      <c r="AJ34" s="190" t="e">
        <f t="shared" si="39"/>
        <v>#VALUE!</v>
      </c>
      <c r="AK34" s="190" t="e">
        <f t="shared" si="40"/>
        <v>#VALUE!</v>
      </c>
      <c r="AL34" s="190">
        <f t="shared" si="41"/>
        <v>0</v>
      </c>
    </row>
    <row r="35" spans="1:38" ht="23.25" customHeight="1" x14ac:dyDescent="0.15">
      <c r="A35" s="260">
        <f t="shared" si="42"/>
        <v>28</v>
      </c>
      <c r="B35" s="282" t="str">
        <f t="shared" si="3"/>
        <v>A팀</v>
      </c>
      <c r="C35" s="232"/>
      <c r="D35" s="233"/>
      <c r="E35" s="248" t="str">
        <f t="shared" si="43"/>
        <v/>
      </c>
      <c r="F35" s="248"/>
      <c r="G35" s="246" t="str">
        <f t="shared" si="4"/>
        <v/>
      </c>
      <c r="H35" s="281" t="str">
        <f t="shared" si="44"/>
        <v/>
      </c>
      <c r="I35" s="265" t="str">
        <f t="shared" si="45"/>
        <v/>
      </c>
      <c r="J35" s="247" t="str">
        <f t="shared" si="5"/>
        <v/>
      </c>
      <c r="K35" s="239"/>
      <c r="L35" s="240">
        <f t="shared" si="0"/>
        <v>0</v>
      </c>
      <c r="M35" s="241">
        <f t="shared" si="6"/>
        <v>0.03</v>
      </c>
      <c r="N35" s="242">
        <f t="shared" si="27"/>
        <v>0</v>
      </c>
      <c r="O35" s="242">
        <f t="shared" si="28"/>
        <v>0</v>
      </c>
      <c r="P35" s="243">
        <f t="shared" si="29"/>
        <v>0</v>
      </c>
      <c r="Q35" s="243">
        <f t="shared" si="30"/>
        <v>0</v>
      </c>
      <c r="S35" s="225">
        <f t="shared" si="1"/>
        <v>0</v>
      </c>
      <c r="T35" s="226">
        <f t="shared" si="2"/>
        <v>0</v>
      </c>
      <c r="V35" s="123"/>
      <c r="W35" s="123"/>
      <c r="X35" s="123"/>
      <c r="Y35" s="123"/>
      <c r="AA35" s="190" t="e">
        <f t="shared" si="31"/>
        <v>#VALUE!</v>
      </c>
      <c r="AB35" s="190" t="e">
        <f t="shared" si="32"/>
        <v>#VALUE!</v>
      </c>
      <c r="AC35" s="191" t="e">
        <f t="shared" ca="1" si="33"/>
        <v>#VALUE!</v>
      </c>
      <c r="AD35" s="192">
        <f t="shared" ca="1" si="14"/>
        <v>44387</v>
      </c>
      <c r="AE35" s="191" t="e">
        <f t="shared" ca="1" si="34"/>
        <v>#VALUE!</v>
      </c>
      <c r="AF35" s="190" t="e">
        <f t="shared" si="35"/>
        <v>#VALUE!</v>
      </c>
      <c r="AG35" s="190" t="e">
        <f t="shared" si="36"/>
        <v>#VALUE!</v>
      </c>
      <c r="AH35" s="190" t="e">
        <f t="shared" si="37"/>
        <v>#VALUE!</v>
      </c>
      <c r="AI35" s="190" t="e">
        <f t="shared" si="38"/>
        <v>#VALUE!</v>
      </c>
      <c r="AJ35" s="190" t="e">
        <f t="shared" si="39"/>
        <v>#VALUE!</v>
      </c>
      <c r="AK35" s="190" t="e">
        <f t="shared" si="40"/>
        <v>#VALUE!</v>
      </c>
      <c r="AL35" s="190">
        <f t="shared" si="41"/>
        <v>0</v>
      </c>
    </row>
    <row r="36" spans="1:38" ht="23.25" customHeight="1" x14ac:dyDescent="0.15">
      <c r="A36" s="260">
        <f t="shared" si="42"/>
        <v>29</v>
      </c>
      <c r="B36" s="282" t="str">
        <f t="shared" si="3"/>
        <v>A팀</v>
      </c>
      <c r="C36" s="232"/>
      <c r="D36" s="233"/>
      <c r="E36" s="248" t="str">
        <f t="shared" si="43"/>
        <v/>
      </c>
      <c r="F36" s="248"/>
      <c r="G36" s="246" t="str">
        <f t="shared" si="4"/>
        <v/>
      </c>
      <c r="H36" s="281" t="str">
        <f t="shared" si="44"/>
        <v/>
      </c>
      <c r="I36" s="265" t="str">
        <f t="shared" si="45"/>
        <v/>
      </c>
      <c r="J36" s="247" t="str">
        <f t="shared" si="5"/>
        <v/>
      </c>
      <c r="K36" s="239"/>
      <c r="L36" s="240">
        <f t="shared" si="0"/>
        <v>0</v>
      </c>
      <c r="M36" s="241">
        <f t="shared" si="6"/>
        <v>0.03</v>
      </c>
      <c r="N36" s="242">
        <f t="shared" si="27"/>
        <v>0</v>
      </c>
      <c r="O36" s="242">
        <f t="shared" si="28"/>
        <v>0</v>
      </c>
      <c r="P36" s="243">
        <f t="shared" si="29"/>
        <v>0</v>
      </c>
      <c r="Q36" s="243">
        <f t="shared" si="30"/>
        <v>0</v>
      </c>
      <c r="S36" s="225">
        <f t="shared" si="1"/>
        <v>0</v>
      </c>
      <c r="T36" s="226">
        <f t="shared" si="2"/>
        <v>0</v>
      </c>
      <c r="V36" s="123"/>
      <c r="W36" s="123"/>
      <c r="X36" s="123"/>
      <c r="Y36" s="123"/>
      <c r="AA36" s="190" t="e">
        <f t="shared" si="31"/>
        <v>#VALUE!</v>
      </c>
      <c r="AB36" s="190" t="e">
        <f t="shared" si="32"/>
        <v>#VALUE!</v>
      </c>
      <c r="AC36" s="191" t="e">
        <f t="shared" ca="1" si="33"/>
        <v>#VALUE!</v>
      </c>
      <c r="AD36" s="192">
        <f t="shared" ca="1" si="14"/>
        <v>44387</v>
      </c>
      <c r="AE36" s="191" t="e">
        <f t="shared" ca="1" si="34"/>
        <v>#VALUE!</v>
      </c>
      <c r="AF36" s="190" t="e">
        <f t="shared" si="35"/>
        <v>#VALUE!</v>
      </c>
      <c r="AG36" s="190" t="e">
        <f t="shared" si="36"/>
        <v>#VALUE!</v>
      </c>
      <c r="AH36" s="190" t="e">
        <f t="shared" si="37"/>
        <v>#VALUE!</v>
      </c>
      <c r="AI36" s="190" t="e">
        <f t="shared" si="38"/>
        <v>#VALUE!</v>
      </c>
      <c r="AJ36" s="190" t="e">
        <f t="shared" si="39"/>
        <v>#VALUE!</v>
      </c>
      <c r="AK36" s="190" t="e">
        <f t="shared" si="40"/>
        <v>#VALUE!</v>
      </c>
      <c r="AL36" s="190">
        <f t="shared" si="41"/>
        <v>0</v>
      </c>
    </row>
    <row r="37" spans="1:38" ht="23.25" customHeight="1" x14ac:dyDescent="0.15">
      <c r="A37" s="260">
        <f t="shared" si="42"/>
        <v>30</v>
      </c>
      <c r="B37" s="282" t="str">
        <f t="shared" si="3"/>
        <v>A팀</v>
      </c>
      <c r="C37" s="232"/>
      <c r="D37" s="233"/>
      <c r="E37" s="248" t="str">
        <f t="shared" si="43"/>
        <v/>
      </c>
      <c r="F37" s="248"/>
      <c r="G37" s="246" t="str">
        <f t="shared" si="4"/>
        <v/>
      </c>
      <c r="H37" s="281" t="str">
        <f t="shared" si="44"/>
        <v/>
      </c>
      <c r="I37" s="265" t="str">
        <f t="shared" si="45"/>
        <v/>
      </c>
      <c r="J37" s="247" t="str">
        <f t="shared" si="5"/>
        <v/>
      </c>
      <c r="K37" s="239"/>
      <c r="L37" s="240">
        <f t="shared" si="0"/>
        <v>0</v>
      </c>
      <c r="M37" s="241">
        <f t="shared" si="6"/>
        <v>0.03</v>
      </c>
      <c r="N37" s="242">
        <f t="shared" si="27"/>
        <v>0</v>
      </c>
      <c r="O37" s="242">
        <f t="shared" si="28"/>
        <v>0</v>
      </c>
      <c r="P37" s="243">
        <f t="shared" si="29"/>
        <v>0</v>
      </c>
      <c r="Q37" s="243">
        <f t="shared" si="30"/>
        <v>0</v>
      </c>
      <c r="S37" s="225">
        <f t="shared" si="1"/>
        <v>0</v>
      </c>
      <c r="T37" s="226">
        <f t="shared" si="2"/>
        <v>0</v>
      </c>
      <c r="V37" s="123"/>
      <c r="W37" s="123"/>
      <c r="X37" s="123"/>
      <c r="Y37" s="123"/>
      <c r="AA37" s="190" t="e">
        <f t="shared" si="31"/>
        <v>#VALUE!</v>
      </c>
      <c r="AB37" s="190" t="e">
        <f t="shared" si="32"/>
        <v>#VALUE!</v>
      </c>
      <c r="AC37" s="191" t="e">
        <f t="shared" ca="1" si="33"/>
        <v>#VALUE!</v>
      </c>
      <c r="AD37" s="192">
        <f t="shared" ca="1" si="14"/>
        <v>44387</v>
      </c>
      <c r="AE37" s="191" t="e">
        <f t="shared" ca="1" si="34"/>
        <v>#VALUE!</v>
      </c>
      <c r="AF37" s="190" t="e">
        <f t="shared" si="35"/>
        <v>#VALUE!</v>
      </c>
      <c r="AG37" s="190" t="e">
        <f t="shared" si="36"/>
        <v>#VALUE!</v>
      </c>
      <c r="AH37" s="190" t="e">
        <f t="shared" si="37"/>
        <v>#VALUE!</v>
      </c>
      <c r="AI37" s="190" t="e">
        <f t="shared" si="38"/>
        <v>#VALUE!</v>
      </c>
      <c r="AJ37" s="190" t="e">
        <f t="shared" si="39"/>
        <v>#VALUE!</v>
      </c>
      <c r="AK37" s="190" t="e">
        <f t="shared" si="40"/>
        <v>#VALUE!</v>
      </c>
      <c r="AL37" s="190">
        <f t="shared" si="41"/>
        <v>0</v>
      </c>
    </row>
    <row r="38" spans="1:38" ht="23.25" customHeight="1" x14ac:dyDescent="0.15">
      <c r="A38" s="260">
        <f t="shared" si="42"/>
        <v>31</v>
      </c>
      <c r="B38" s="282" t="str">
        <f t="shared" si="3"/>
        <v>A팀</v>
      </c>
      <c r="C38" s="232"/>
      <c r="D38" s="233"/>
      <c r="E38" s="248" t="str">
        <f t="shared" si="43"/>
        <v/>
      </c>
      <c r="F38" s="248"/>
      <c r="G38" s="246" t="str">
        <f t="shared" si="4"/>
        <v/>
      </c>
      <c r="H38" s="281" t="str">
        <f t="shared" si="44"/>
        <v/>
      </c>
      <c r="I38" s="265" t="str">
        <f t="shared" si="45"/>
        <v/>
      </c>
      <c r="J38" s="247" t="str">
        <f t="shared" si="5"/>
        <v/>
      </c>
      <c r="K38" s="239"/>
      <c r="L38" s="240">
        <f t="shared" si="0"/>
        <v>0</v>
      </c>
      <c r="M38" s="241">
        <f t="shared" si="6"/>
        <v>0.03</v>
      </c>
      <c r="N38" s="242">
        <f t="shared" si="27"/>
        <v>0</v>
      </c>
      <c r="O38" s="242">
        <f t="shared" si="28"/>
        <v>0</v>
      </c>
      <c r="P38" s="243">
        <f t="shared" si="29"/>
        <v>0</v>
      </c>
      <c r="Q38" s="243">
        <f t="shared" si="30"/>
        <v>0</v>
      </c>
      <c r="S38" s="225">
        <f t="shared" si="1"/>
        <v>0</v>
      </c>
      <c r="T38" s="226">
        <f t="shared" si="2"/>
        <v>0</v>
      </c>
      <c r="V38" s="123"/>
      <c r="W38" s="123"/>
      <c r="X38" s="123"/>
      <c r="Y38" s="123"/>
      <c r="AA38" s="190" t="e">
        <f t="shared" si="31"/>
        <v>#VALUE!</v>
      </c>
      <c r="AB38" s="190" t="e">
        <f t="shared" si="32"/>
        <v>#VALUE!</v>
      </c>
      <c r="AC38" s="191" t="e">
        <f t="shared" ca="1" si="33"/>
        <v>#VALUE!</v>
      </c>
      <c r="AD38" s="192">
        <f t="shared" ca="1" si="14"/>
        <v>44387</v>
      </c>
      <c r="AE38" s="191" t="e">
        <f t="shared" ca="1" si="34"/>
        <v>#VALUE!</v>
      </c>
      <c r="AF38" s="190" t="e">
        <f t="shared" si="35"/>
        <v>#VALUE!</v>
      </c>
      <c r="AG38" s="190" t="e">
        <f t="shared" si="36"/>
        <v>#VALUE!</v>
      </c>
      <c r="AH38" s="190" t="e">
        <f t="shared" si="37"/>
        <v>#VALUE!</v>
      </c>
      <c r="AI38" s="190" t="e">
        <f t="shared" si="38"/>
        <v>#VALUE!</v>
      </c>
      <c r="AJ38" s="190" t="e">
        <f t="shared" si="39"/>
        <v>#VALUE!</v>
      </c>
      <c r="AK38" s="190" t="e">
        <f t="shared" si="40"/>
        <v>#VALUE!</v>
      </c>
      <c r="AL38" s="190">
        <f t="shared" si="41"/>
        <v>0</v>
      </c>
    </row>
    <row r="39" spans="1:38" ht="23.25" customHeight="1" x14ac:dyDescent="0.15">
      <c r="A39" s="260">
        <f t="shared" si="42"/>
        <v>32</v>
      </c>
      <c r="B39" s="282" t="str">
        <f t="shared" si="3"/>
        <v>A팀</v>
      </c>
      <c r="C39" s="232"/>
      <c r="D39" s="233"/>
      <c r="E39" s="248" t="str">
        <f t="shared" si="43"/>
        <v/>
      </c>
      <c r="F39" s="248"/>
      <c r="G39" s="246" t="str">
        <f t="shared" si="4"/>
        <v/>
      </c>
      <c r="H39" s="281" t="str">
        <f t="shared" si="44"/>
        <v/>
      </c>
      <c r="I39" s="265" t="str">
        <f t="shared" si="45"/>
        <v/>
      </c>
      <c r="J39" s="247" t="str">
        <f t="shared" si="5"/>
        <v/>
      </c>
      <c r="K39" s="239"/>
      <c r="L39" s="240">
        <f t="shared" si="0"/>
        <v>0</v>
      </c>
      <c r="M39" s="241">
        <f t="shared" si="6"/>
        <v>0.03</v>
      </c>
      <c r="N39" s="242">
        <f t="shared" si="27"/>
        <v>0</v>
      </c>
      <c r="O39" s="242">
        <f t="shared" si="28"/>
        <v>0</v>
      </c>
      <c r="P39" s="243">
        <f t="shared" si="29"/>
        <v>0</v>
      </c>
      <c r="Q39" s="243">
        <f t="shared" si="30"/>
        <v>0</v>
      </c>
      <c r="S39" s="225">
        <f t="shared" si="1"/>
        <v>0</v>
      </c>
      <c r="T39" s="226">
        <f t="shared" si="2"/>
        <v>0</v>
      </c>
      <c r="V39" s="123"/>
      <c r="W39" s="123"/>
      <c r="X39" s="123"/>
      <c r="Y39" s="123"/>
      <c r="AA39" s="190" t="e">
        <f t="shared" si="31"/>
        <v>#VALUE!</v>
      </c>
      <c r="AB39" s="190" t="e">
        <f t="shared" si="32"/>
        <v>#VALUE!</v>
      </c>
      <c r="AC39" s="191" t="e">
        <f t="shared" ca="1" si="33"/>
        <v>#VALUE!</v>
      </c>
      <c r="AD39" s="192">
        <f t="shared" ca="1" si="14"/>
        <v>44387</v>
      </c>
      <c r="AE39" s="191" t="e">
        <f t="shared" ca="1" si="34"/>
        <v>#VALUE!</v>
      </c>
      <c r="AF39" s="190" t="e">
        <f t="shared" si="35"/>
        <v>#VALUE!</v>
      </c>
      <c r="AG39" s="190" t="e">
        <f t="shared" si="36"/>
        <v>#VALUE!</v>
      </c>
      <c r="AH39" s="190" t="e">
        <f t="shared" si="37"/>
        <v>#VALUE!</v>
      </c>
      <c r="AI39" s="190" t="e">
        <f t="shared" si="38"/>
        <v>#VALUE!</v>
      </c>
      <c r="AJ39" s="190" t="e">
        <f t="shared" si="39"/>
        <v>#VALUE!</v>
      </c>
      <c r="AK39" s="190" t="e">
        <f t="shared" si="40"/>
        <v>#VALUE!</v>
      </c>
      <c r="AL39" s="190">
        <f t="shared" si="41"/>
        <v>0</v>
      </c>
    </row>
    <row r="40" spans="1:38" ht="23.25" customHeight="1" x14ac:dyDescent="0.15">
      <c r="A40" s="260">
        <f t="shared" si="42"/>
        <v>33</v>
      </c>
      <c r="B40" s="282" t="str">
        <f t="shared" si="3"/>
        <v>A팀</v>
      </c>
      <c r="C40" s="232"/>
      <c r="D40" s="233"/>
      <c r="E40" s="248" t="str">
        <f t="shared" si="43"/>
        <v/>
      </c>
      <c r="F40" s="248"/>
      <c r="G40" s="246" t="str">
        <f t="shared" si="4"/>
        <v/>
      </c>
      <c r="H40" s="281" t="str">
        <f t="shared" si="44"/>
        <v/>
      </c>
      <c r="I40" s="265" t="str">
        <f t="shared" si="45"/>
        <v/>
      </c>
      <c r="J40" s="247" t="str">
        <f t="shared" si="5"/>
        <v/>
      </c>
      <c r="K40" s="239"/>
      <c r="L40" s="240">
        <f t="shared" si="0"/>
        <v>0</v>
      </c>
      <c r="M40" s="241">
        <f t="shared" si="6"/>
        <v>0.03</v>
      </c>
      <c r="N40" s="242">
        <f t="shared" si="27"/>
        <v>0</v>
      </c>
      <c r="O40" s="242">
        <f t="shared" si="28"/>
        <v>0</v>
      </c>
      <c r="P40" s="243">
        <f t="shared" si="29"/>
        <v>0</v>
      </c>
      <c r="Q40" s="243">
        <f t="shared" si="30"/>
        <v>0</v>
      </c>
      <c r="S40" s="225">
        <f t="shared" si="1"/>
        <v>0</v>
      </c>
      <c r="T40" s="226">
        <f t="shared" si="2"/>
        <v>0</v>
      </c>
      <c r="V40" s="123"/>
      <c r="W40" s="123"/>
      <c r="X40" s="123"/>
      <c r="Y40" s="123"/>
      <c r="AA40" s="190" t="e">
        <f t="shared" si="31"/>
        <v>#VALUE!</v>
      </c>
      <c r="AB40" s="190" t="e">
        <f t="shared" si="32"/>
        <v>#VALUE!</v>
      </c>
      <c r="AC40" s="191" t="e">
        <f t="shared" ca="1" si="33"/>
        <v>#VALUE!</v>
      </c>
      <c r="AD40" s="192">
        <f t="shared" ca="1" si="14"/>
        <v>44387</v>
      </c>
      <c r="AE40" s="191" t="e">
        <f t="shared" ca="1" si="34"/>
        <v>#VALUE!</v>
      </c>
      <c r="AF40" s="190" t="e">
        <f t="shared" si="35"/>
        <v>#VALUE!</v>
      </c>
      <c r="AG40" s="190" t="e">
        <f t="shared" si="36"/>
        <v>#VALUE!</v>
      </c>
      <c r="AH40" s="190" t="e">
        <f t="shared" si="37"/>
        <v>#VALUE!</v>
      </c>
      <c r="AI40" s="190" t="e">
        <f t="shared" si="38"/>
        <v>#VALUE!</v>
      </c>
      <c r="AJ40" s="190" t="e">
        <f t="shared" si="39"/>
        <v>#VALUE!</v>
      </c>
      <c r="AK40" s="190" t="e">
        <f t="shared" si="40"/>
        <v>#VALUE!</v>
      </c>
      <c r="AL40" s="190">
        <f t="shared" si="41"/>
        <v>0</v>
      </c>
    </row>
    <row r="41" spans="1:38" ht="23.25" customHeight="1" x14ac:dyDescent="0.15">
      <c r="A41" s="260">
        <f t="shared" si="42"/>
        <v>34</v>
      </c>
      <c r="B41" s="282" t="str">
        <f t="shared" si="3"/>
        <v>A팀</v>
      </c>
      <c r="C41" s="232"/>
      <c r="D41" s="233"/>
      <c r="E41" s="248" t="str">
        <f t="shared" si="43"/>
        <v/>
      </c>
      <c r="F41" s="248"/>
      <c r="G41" s="246" t="str">
        <f t="shared" si="4"/>
        <v/>
      </c>
      <c r="H41" s="281" t="str">
        <f t="shared" si="44"/>
        <v/>
      </c>
      <c r="I41" s="265" t="str">
        <f t="shared" si="45"/>
        <v/>
      </c>
      <c r="J41" s="247" t="str">
        <f t="shared" si="5"/>
        <v/>
      </c>
      <c r="K41" s="239"/>
      <c r="L41" s="240">
        <f t="shared" si="0"/>
        <v>0</v>
      </c>
      <c r="M41" s="241">
        <f t="shared" si="6"/>
        <v>0.03</v>
      </c>
      <c r="N41" s="242">
        <f t="shared" si="27"/>
        <v>0</v>
      </c>
      <c r="O41" s="242">
        <f t="shared" si="28"/>
        <v>0</v>
      </c>
      <c r="P41" s="243">
        <f t="shared" si="29"/>
        <v>0</v>
      </c>
      <c r="Q41" s="243">
        <f t="shared" si="30"/>
        <v>0</v>
      </c>
      <c r="S41" s="225">
        <f t="shared" si="1"/>
        <v>0</v>
      </c>
      <c r="T41" s="226">
        <f t="shared" si="2"/>
        <v>0</v>
      </c>
      <c r="V41" s="123"/>
      <c r="W41" s="123"/>
      <c r="X41" s="123"/>
      <c r="Y41" s="123"/>
      <c r="AA41" s="190" t="e">
        <f t="shared" si="31"/>
        <v>#VALUE!</v>
      </c>
      <c r="AB41" s="190" t="e">
        <f t="shared" si="32"/>
        <v>#VALUE!</v>
      </c>
      <c r="AC41" s="191" t="e">
        <f t="shared" ca="1" si="33"/>
        <v>#VALUE!</v>
      </c>
      <c r="AD41" s="192">
        <f t="shared" ca="1" si="14"/>
        <v>44387</v>
      </c>
      <c r="AE41" s="191" t="e">
        <f t="shared" ca="1" si="34"/>
        <v>#VALUE!</v>
      </c>
      <c r="AF41" s="190" t="e">
        <f t="shared" si="35"/>
        <v>#VALUE!</v>
      </c>
      <c r="AG41" s="190" t="e">
        <f t="shared" si="36"/>
        <v>#VALUE!</v>
      </c>
      <c r="AH41" s="190" t="e">
        <f t="shared" si="37"/>
        <v>#VALUE!</v>
      </c>
      <c r="AI41" s="190" t="e">
        <f t="shared" si="38"/>
        <v>#VALUE!</v>
      </c>
      <c r="AJ41" s="190" t="e">
        <f t="shared" si="39"/>
        <v>#VALUE!</v>
      </c>
      <c r="AK41" s="190" t="e">
        <f t="shared" si="40"/>
        <v>#VALUE!</v>
      </c>
      <c r="AL41" s="190">
        <f t="shared" si="41"/>
        <v>0</v>
      </c>
    </row>
    <row r="42" spans="1:38" ht="23.25" customHeight="1" x14ac:dyDescent="0.15">
      <c r="A42" s="260">
        <f t="shared" si="42"/>
        <v>35</v>
      </c>
      <c r="B42" s="282" t="str">
        <f t="shared" si="3"/>
        <v>A팀</v>
      </c>
      <c r="C42" s="232"/>
      <c r="D42" s="233"/>
      <c r="E42" s="248" t="str">
        <f t="shared" si="43"/>
        <v/>
      </c>
      <c r="F42" s="248"/>
      <c r="G42" s="246" t="str">
        <f t="shared" si="4"/>
        <v/>
      </c>
      <c r="H42" s="281" t="str">
        <f t="shared" si="44"/>
        <v/>
      </c>
      <c r="I42" s="265" t="str">
        <f t="shared" si="45"/>
        <v/>
      </c>
      <c r="J42" s="247" t="str">
        <f t="shared" si="5"/>
        <v/>
      </c>
      <c r="K42" s="239"/>
      <c r="L42" s="240">
        <f t="shared" si="0"/>
        <v>0</v>
      </c>
      <c r="M42" s="241">
        <f t="shared" si="6"/>
        <v>0.03</v>
      </c>
      <c r="N42" s="242">
        <f t="shared" si="27"/>
        <v>0</v>
      </c>
      <c r="O42" s="242">
        <f t="shared" si="28"/>
        <v>0</v>
      </c>
      <c r="P42" s="243">
        <f t="shared" si="29"/>
        <v>0</v>
      </c>
      <c r="Q42" s="243">
        <f t="shared" si="30"/>
        <v>0</v>
      </c>
      <c r="S42" s="225">
        <f t="shared" si="1"/>
        <v>0</v>
      </c>
      <c r="T42" s="226">
        <f t="shared" si="2"/>
        <v>0</v>
      </c>
      <c r="V42" s="123"/>
      <c r="W42" s="123"/>
      <c r="X42" s="123"/>
      <c r="Y42" s="123"/>
      <c r="AA42" s="190" t="e">
        <f t="shared" si="31"/>
        <v>#VALUE!</v>
      </c>
      <c r="AB42" s="190" t="e">
        <f t="shared" si="32"/>
        <v>#VALUE!</v>
      </c>
      <c r="AC42" s="191" t="e">
        <f t="shared" ca="1" si="33"/>
        <v>#VALUE!</v>
      </c>
      <c r="AD42" s="192">
        <f t="shared" ca="1" si="14"/>
        <v>44387</v>
      </c>
      <c r="AE42" s="191" t="e">
        <f t="shared" ca="1" si="34"/>
        <v>#VALUE!</v>
      </c>
      <c r="AF42" s="190" t="e">
        <f t="shared" si="35"/>
        <v>#VALUE!</v>
      </c>
      <c r="AG42" s="190" t="e">
        <f t="shared" si="36"/>
        <v>#VALUE!</v>
      </c>
      <c r="AH42" s="190" t="e">
        <f t="shared" si="37"/>
        <v>#VALUE!</v>
      </c>
      <c r="AI42" s="190" t="e">
        <f t="shared" si="38"/>
        <v>#VALUE!</v>
      </c>
      <c r="AJ42" s="190" t="e">
        <f t="shared" si="39"/>
        <v>#VALUE!</v>
      </c>
      <c r="AK42" s="190" t="e">
        <f t="shared" si="40"/>
        <v>#VALUE!</v>
      </c>
      <c r="AL42" s="190">
        <f t="shared" si="41"/>
        <v>0</v>
      </c>
    </row>
    <row r="43" spans="1:38" ht="23.25" customHeight="1" x14ac:dyDescent="0.15">
      <c r="A43" s="260">
        <f t="shared" si="42"/>
        <v>36</v>
      </c>
      <c r="B43" s="282" t="str">
        <f t="shared" si="3"/>
        <v>A팀</v>
      </c>
      <c r="C43" s="232"/>
      <c r="D43" s="233"/>
      <c r="E43" s="248" t="str">
        <f t="shared" si="43"/>
        <v/>
      </c>
      <c r="F43" s="248"/>
      <c r="G43" s="246" t="str">
        <f t="shared" si="4"/>
        <v/>
      </c>
      <c r="H43" s="281" t="str">
        <f t="shared" si="44"/>
        <v/>
      </c>
      <c r="I43" s="265" t="str">
        <f t="shared" si="45"/>
        <v/>
      </c>
      <c r="J43" s="247" t="str">
        <f t="shared" si="5"/>
        <v/>
      </c>
      <c r="K43" s="239"/>
      <c r="L43" s="240">
        <f t="shared" si="0"/>
        <v>0</v>
      </c>
      <c r="M43" s="241">
        <f t="shared" si="6"/>
        <v>0.03</v>
      </c>
      <c r="N43" s="242">
        <f t="shared" si="27"/>
        <v>0</v>
      </c>
      <c r="O43" s="242">
        <f t="shared" si="28"/>
        <v>0</v>
      </c>
      <c r="P43" s="243">
        <f t="shared" si="29"/>
        <v>0</v>
      </c>
      <c r="Q43" s="243">
        <f t="shared" si="30"/>
        <v>0</v>
      </c>
      <c r="S43" s="225">
        <f t="shared" si="1"/>
        <v>0</v>
      </c>
      <c r="T43" s="226">
        <f t="shared" si="2"/>
        <v>0</v>
      </c>
      <c r="V43" s="123"/>
      <c r="W43" s="123"/>
      <c r="X43" s="123"/>
      <c r="Y43" s="123"/>
      <c r="AA43" s="190" t="e">
        <f t="shared" si="31"/>
        <v>#VALUE!</v>
      </c>
      <c r="AB43" s="190" t="e">
        <f t="shared" si="32"/>
        <v>#VALUE!</v>
      </c>
      <c r="AC43" s="191" t="e">
        <f t="shared" ca="1" si="33"/>
        <v>#VALUE!</v>
      </c>
      <c r="AD43" s="192">
        <f t="shared" ca="1" si="14"/>
        <v>44387</v>
      </c>
      <c r="AE43" s="191" t="e">
        <f t="shared" ca="1" si="34"/>
        <v>#VALUE!</v>
      </c>
      <c r="AF43" s="190" t="e">
        <f t="shared" si="35"/>
        <v>#VALUE!</v>
      </c>
      <c r="AG43" s="190" t="e">
        <f t="shared" si="36"/>
        <v>#VALUE!</v>
      </c>
      <c r="AH43" s="190" t="e">
        <f t="shared" si="37"/>
        <v>#VALUE!</v>
      </c>
      <c r="AI43" s="190" t="e">
        <f t="shared" si="38"/>
        <v>#VALUE!</v>
      </c>
      <c r="AJ43" s="190" t="e">
        <f t="shared" si="39"/>
        <v>#VALUE!</v>
      </c>
      <c r="AK43" s="190" t="e">
        <f t="shared" si="40"/>
        <v>#VALUE!</v>
      </c>
      <c r="AL43" s="190">
        <f t="shared" si="41"/>
        <v>0</v>
      </c>
    </row>
    <row r="44" spans="1:38" ht="23.25" customHeight="1" x14ac:dyDescent="0.15">
      <c r="A44" s="260">
        <f t="shared" si="42"/>
        <v>37</v>
      </c>
      <c r="B44" s="282" t="str">
        <f t="shared" si="3"/>
        <v>A팀</v>
      </c>
      <c r="C44" s="232"/>
      <c r="D44" s="233"/>
      <c r="E44" s="248" t="str">
        <f t="shared" si="43"/>
        <v/>
      </c>
      <c r="F44" s="248"/>
      <c r="G44" s="246" t="str">
        <f t="shared" si="4"/>
        <v/>
      </c>
      <c r="H44" s="281" t="str">
        <f t="shared" si="44"/>
        <v/>
      </c>
      <c r="I44" s="265" t="str">
        <f t="shared" si="45"/>
        <v/>
      </c>
      <c r="J44" s="247" t="str">
        <f t="shared" si="5"/>
        <v/>
      </c>
      <c r="K44" s="239"/>
      <c r="L44" s="240">
        <f t="shared" si="0"/>
        <v>0</v>
      </c>
      <c r="M44" s="241">
        <f t="shared" si="6"/>
        <v>0.03</v>
      </c>
      <c r="N44" s="242">
        <f t="shared" si="27"/>
        <v>0</v>
      </c>
      <c r="O44" s="242">
        <f t="shared" si="28"/>
        <v>0</v>
      </c>
      <c r="P44" s="243">
        <f t="shared" si="29"/>
        <v>0</v>
      </c>
      <c r="Q44" s="243">
        <f t="shared" si="30"/>
        <v>0</v>
      </c>
      <c r="S44" s="225">
        <f t="shared" si="1"/>
        <v>0</v>
      </c>
      <c r="T44" s="226">
        <f t="shared" si="2"/>
        <v>0</v>
      </c>
      <c r="V44" s="123"/>
      <c r="W44" s="123"/>
      <c r="X44" s="123"/>
      <c r="Y44" s="123"/>
      <c r="AA44" s="190" t="e">
        <f t="shared" si="31"/>
        <v>#VALUE!</v>
      </c>
      <c r="AB44" s="190" t="e">
        <f t="shared" si="32"/>
        <v>#VALUE!</v>
      </c>
      <c r="AC44" s="191" t="e">
        <f t="shared" ca="1" si="33"/>
        <v>#VALUE!</v>
      </c>
      <c r="AD44" s="192">
        <f t="shared" ca="1" si="14"/>
        <v>44387</v>
      </c>
      <c r="AE44" s="191" t="e">
        <f t="shared" ca="1" si="34"/>
        <v>#VALUE!</v>
      </c>
      <c r="AF44" s="190" t="e">
        <f t="shared" si="35"/>
        <v>#VALUE!</v>
      </c>
      <c r="AG44" s="190" t="e">
        <f t="shared" si="36"/>
        <v>#VALUE!</v>
      </c>
      <c r="AH44" s="190" t="e">
        <f t="shared" si="37"/>
        <v>#VALUE!</v>
      </c>
      <c r="AI44" s="190" t="e">
        <f t="shared" si="38"/>
        <v>#VALUE!</v>
      </c>
      <c r="AJ44" s="190" t="e">
        <f t="shared" si="39"/>
        <v>#VALUE!</v>
      </c>
      <c r="AK44" s="190" t="e">
        <f t="shared" si="40"/>
        <v>#VALUE!</v>
      </c>
      <c r="AL44" s="190">
        <f t="shared" si="41"/>
        <v>0</v>
      </c>
    </row>
    <row r="45" spans="1:38" ht="23.25" customHeight="1" x14ac:dyDescent="0.15">
      <c r="A45" s="260">
        <f t="shared" si="42"/>
        <v>38</v>
      </c>
      <c r="B45" s="282" t="str">
        <f t="shared" si="3"/>
        <v>A팀</v>
      </c>
      <c r="C45" s="232"/>
      <c r="D45" s="233"/>
      <c r="E45" s="248" t="str">
        <f t="shared" si="43"/>
        <v/>
      </c>
      <c r="F45" s="248"/>
      <c r="G45" s="246" t="str">
        <f t="shared" si="4"/>
        <v/>
      </c>
      <c r="H45" s="281" t="str">
        <f t="shared" si="44"/>
        <v/>
      </c>
      <c r="I45" s="265" t="str">
        <f t="shared" si="45"/>
        <v/>
      </c>
      <c r="J45" s="247" t="str">
        <f t="shared" si="5"/>
        <v/>
      </c>
      <c r="K45" s="239"/>
      <c r="L45" s="240">
        <f t="shared" si="0"/>
        <v>0</v>
      </c>
      <c r="M45" s="241">
        <f t="shared" si="6"/>
        <v>0.03</v>
      </c>
      <c r="N45" s="242">
        <f t="shared" si="27"/>
        <v>0</v>
      </c>
      <c r="O45" s="242">
        <f t="shared" si="28"/>
        <v>0</v>
      </c>
      <c r="P45" s="243">
        <f t="shared" si="29"/>
        <v>0</v>
      </c>
      <c r="Q45" s="243">
        <f t="shared" si="30"/>
        <v>0</v>
      </c>
      <c r="S45" s="225">
        <f t="shared" si="1"/>
        <v>0</v>
      </c>
      <c r="T45" s="226">
        <f t="shared" si="2"/>
        <v>0</v>
      </c>
      <c r="V45" s="123"/>
      <c r="W45" s="123"/>
      <c r="X45" s="123"/>
      <c r="Y45" s="123"/>
      <c r="AA45" s="190" t="e">
        <f t="shared" si="31"/>
        <v>#VALUE!</v>
      </c>
      <c r="AB45" s="190" t="e">
        <f t="shared" si="32"/>
        <v>#VALUE!</v>
      </c>
      <c r="AC45" s="191" t="e">
        <f t="shared" ca="1" si="33"/>
        <v>#VALUE!</v>
      </c>
      <c r="AD45" s="192">
        <f t="shared" ca="1" si="14"/>
        <v>44387</v>
      </c>
      <c r="AE45" s="191" t="e">
        <f t="shared" ca="1" si="34"/>
        <v>#VALUE!</v>
      </c>
      <c r="AF45" s="190" t="e">
        <f t="shared" si="35"/>
        <v>#VALUE!</v>
      </c>
      <c r="AG45" s="190" t="e">
        <f t="shared" si="36"/>
        <v>#VALUE!</v>
      </c>
      <c r="AH45" s="190" t="e">
        <f t="shared" si="37"/>
        <v>#VALUE!</v>
      </c>
      <c r="AI45" s="190" t="e">
        <f t="shared" si="38"/>
        <v>#VALUE!</v>
      </c>
      <c r="AJ45" s="190" t="e">
        <f t="shared" si="39"/>
        <v>#VALUE!</v>
      </c>
      <c r="AK45" s="190" t="e">
        <f t="shared" si="40"/>
        <v>#VALUE!</v>
      </c>
      <c r="AL45" s="190">
        <f t="shared" si="41"/>
        <v>0</v>
      </c>
    </row>
    <row r="46" spans="1:38" ht="23.25" customHeight="1" x14ac:dyDescent="0.15">
      <c r="A46" s="260">
        <f t="shared" si="42"/>
        <v>39</v>
      </c>
      <c r="B46" s="282" t="str">
        <f t="shared" si="3"/>
        <v>A팀</v>
      </c>
      <c r="C46" s="232"/>
      <c r="D46" s="233"/>
      <c r="E46" s="248" t="str">
        <f t="shared" si="43"/>
        <v/>
      </c>
      <c r="F46" s="248"/>
      <c r="G46" s="246" t="str">
        <f t="shared" si="4"/>
        <v/>
      </c>
      <c r="H46" s="281" t="str">
        <f t="shared" si="44"/>
        <v/>
      </c>
      <c r="I46" s="265" t="str">
        <f t="shared" si="45"/>
        <v/>
      </c>
      <c r="J46" s="247" t="str">
        <f t="shared" si="5"/>
        <v/>
      </c>
      <c r="K46" s="239"/>
      <c r="L46" s="240">
        <f t="shared" si="0"/>
        <v>0</v>
      </c>
      <c r="M46" s="241">
        <f t="shared" si="6"/>
        <v>0.03</v>
      </c>
      <c r="N46" s="242">
        <f t="shared" si="27"/>
        <v>0</v>
      </c>
      <c r="O46" s="242">
        <f t="shared" si="28"/>
        <v>0</v>
      </c>
      <c r="P46" s="243">
        <f t="shared" si="29"/>
        <v>0</v>
      </c>
      <c r="Q46" s="243">
        <f t="shared" si="30"/>
        <v>0</v>
      </c>
      <c r="S46" s="225">
        <f t="shared" si="1"/>
        <v>0</v>
      </c>
      <c r="T46" s="226">
        <f t="shared" si="2"/>
        <v>0</v>
      </c>
      <c r="V46" s="123"/>
      <c r="W46" s="123"/>
      <c r="X46" s="123"/>
      <c r="Y46" s="123"/>
      <c r="AA46" s="190" t="e">
        <f t="shared" si="31"/>
        <v>#VALUE!</v>
      </c>
      <c r="AB46" s="190" t="e">
        <f t="shared" si="32"/>
        <v>#VALUE!</v>
      </c>
      <c r="AC46" s="191" t="e">
        <f t="shared" ca="1" si="33"/>
        <v>#VALUE!</v>
      </c>
      <c r="AD46" s="192">
        <f t="shared" ca="1" si="14"/>
        <v>44387</v>
      </c>
      <c r="AE46" s="191" t="e">
        <f t="shared" ca="1" si="34"/>
        <v>#VALUE!</v>
      </c>
      <c r="AF46" s="190" t="e">
        <f t="shared" si="35"/>
        <v>#VALUE!</v>
      </c>
      <c r="AG46" s="190" t="e">
        <f t="shared" si="36"/>
        <v>#VALUE!</v>
      </c>
      <c r="AH46" s="190" t="e">
        <f t="shared" si="37"/>
        <v>#VALUE!</v>
      </c>
      <c r="AI46" s="190" t="e">
        <f t="shared" si="38"/>
        <v>#VALUE!</v>
      </c>
      <c r="AJ46" s="190" t="e">
        <f t="shared" si="39"/>
        <v>#VALUE!</v>
      </c>
      <c r="AK46" s="190" t="e">
        <f t="shared" si="40"/>
        <v>#VALUE!</v>
      </c>
      <c r="AL46" s="190">
        <f t="shared" si="41"/>
        <v>0</v>
      </c>
    </row>
    <row r="47" spans="1:38" ht="23.25" customHeight="1" x14ac:dyDescent="0.15">
      <c r="A47" s="260">
        <f t="shared" si="42"/>
        <v>40</v>
      </c>
      <c r="B47" s="282" t="str">
        <f t="shared" si="3"/>
        <v>A팀</v>
      </c>
      <c r="C47" s="232"/>
      <c r="D47" s="233"/>
      <c r="E47" s="248" t="str">
        <f t="shared" si="43"/>
        <v/>
      </c>
      <c r="F47" s="248"/>
      <c r="G47" s="246" t="str">
        <f t="shared" si="4"/>
        <v/>
      </c>
      <c r="H47" s="281" t="str">
        <f t="shared" si="44"/>
        <v/>
      </c>
      <c r="I47" s="265" t="str">
        <f t="shared" si="45"/>
        <v/>
      </c>
      <c r="J47" s="247" t="str">
        <f t="shared" si="5"/>
        <v/>
      </c>
      <c r="K47" s="239"/>
      <c r="L47" s="240">
        <f t="shared" si="0"/>
        <v>0</v>
      </c>
      <c r="M47" s="241">
        <f t="shared" si="6"/>
        <v>0.03</v>
      </c>
      <c r="N47" s="242">
        <f t="shared" si="27"/>
        <v>0</v>
      </c>
      <c r="O47" s="242">
        <f t="shared" si="28"/>
        <v>0</v>
      </c>
      <c r="P47" s="243">
        <f t="shared" si="29"/>
        <v>0</v>
      </c>
      <c r="Q47" s="243">
        <f t="shared" si="30"/>
        <v>0</v>
      </c>
      <c r="S47" s="225">
        <f t="shared" si="1"/>
        <v>0</v>
      </c>
      <c r="T47" s="226">
        <f t="shared" si="2"/>
        <v>0</v>
      </c>
      <c r="V47" s="123"/>
      <c r="W47" s="123"/>
      <c r="X47" s="123"/>
      <c r="Y47" s="123"/>
      <c r="AA47" s="190" t="e">
        <f t="shared" si="31"/>
        <v>#VALUE!</v>
      </c>
      <c r="AB47" s="190" t="e">
        <f t="shared" si="32"/>
        <v>#VALUE!</v>
      </c>
      <c r="AC47" s="191" t="e">
        <f t="shared" ca="1" si="33"/>
        <v>#VALUE!</v>
      </c>
      <c r="AD47" s="192">
        <f t="shared" ca="1" si="14"/>
        <v>44387</v>
      </c>
      <c r="AE47" s="191" t="e">
        <f t="shared" ca="1" si="34"/>
        <v>#VALUE!</v>
      </c>
      <c r="AF47" s="190" t="e">
        <f t="shared" si="35"/>
        <v>#VALUE!</v>
      </c>
      <c r="AG47" s="190" t="e">
        <f t="shared" si="36"/>
        <v>#VALUE!</v>
      </c>
      <c r="AH47" s="190" t="e">
        <f t="shared" si="37"/>
        <v>#VALUE!</v>
      </c>
      <c r="AI47" s="190" t="e">
        <f t="shared" si="38"/>
        <v>#VALUE!</v>
      </c>
      <c r="AJ47" s="190" t="e">
        <f t="shared" si="39"/>
        <v>#VALUE!</v>
      </c>
      <c r="AK47" s="190" t="e">
        <f t="shared" si="40"/>
        <v>#VALUE!</v>
      </c>
      <c r="AL47" s="190">
        <f t="shared" si="41"/>
        <v>0</v>
      </c>
    </row>
    <row r="48" spans="1:38" ht="23.25" customHeight="1" x14ac:dyDescent="0.15">
      <c r="A48" s="260">
        <f t="shared" si="42"/>
        <v>41</v>
      </c>
      <c r="B48" s="282" t="str">
        <f t="shared" si="3"/>
        <v>A팀</v>
      </c>
      <c r="C48" s="232"/>
      <c r="D48" s="233"/>
      <c r="E48" s="232"/>
      <c r="F48" s="232"/>
      <c r="G48" s="246" t="str">
        <f t="shared" si="4"/>
        <v/>
      </c>
      <c r="H48" s="281"/>
      <c r="I48" s="265"/>
      <c r="J48" s="247" t="str">
        <f t="shared" si="5"/>
        <v>토</v>
      </c>
      <c r="K48" s="239"/>
      <c r="L48" s="240">
        <f t="shared" si="0"/>
        <v>0</v>
      </c>
      <c r="M48" s="241">
        <f>$M$7</f>
        <v>0.03</v>
      </c>
      <c r="N48" s="242">
        <f>IF(L48&gt;33330,TRUNC(L48*$M$7,-1),0)</f>
        <v>0</v>
      </c>
      <c r="O48" s="242">
        <f>TRUNC(N48*10%,-1)</f>
        <v>0</v>
      </c>
      <c r="P48" s="243">
        <f>SUM(N48:O48)</f>
        <v>0</v>
      </c>
      <c r="Q48" s="243">
        <f>L48-P48</f>
        <v>0</v>
      </c>
      <c r="S48" s="225">
        <f t="shared" si="1"/>
        <v>0</v>
      </c>
      <c r="T48" s="226">
        <f t="shared" si="2"/>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4"/>
        <v/>
      </c>
      <c r="H49" s="281" t="str">
        <f>IF(C49="","",$H$8)</f>
        <v/>
      </c>
      <c r="I49" s="265" t="str">
        <f>IF(C49="","",$I$8)</f>
        <v/>
      </c>
      <c r="J49" s="247" t="str">
        <f t="shared" si="5"/>
        <v/>
      </c>
      <c r="K49" s="239"/>
      <c r="L49" s="240">
        <f t="shared" si="0"/>
        <v>0</v>
      </c>
      <c r="M49" s="241">
        <f t="shared" si="6"/>
        <v>0.03</v>
      </c>
      <c r="N49" s="242">
        <f t="shared" ref="N49:N67" si="46">IF(L49&gt;33330,TRUNC(L49*$M$7,-1),0)</f>
        <v>0</v>
      </c>
      <c r="O49" s="242">
        <f t="shared" ref="O49:O67" si="47">TRUNC(N49*10%,-1)</f>
        <v>0</v>
      </c>
      <c r="P49" s="243">
        <f t="shared" ref="P49:P67" si="48">SUM(N49:O49)</f>
        <v>0</v>
      </c>
      <c r="Q49" s="243">
        <f t="shared" ref="Q49:Q67" si="49">L49-P49</f>
        <v>0</v>
      </c>
      <c r="S49" s="225">
        <f t="shared" si="1"/>
        <v>0</v>
      </c>
      <c r="T49" s="226">
        <f t="shared" si="2"/>
        <v>0</v>
      </c>
      <c r="V49" s="123"/>
      <c r="W49" s="123"/>
      <c r="X49" s="123"/>
      <c r="Y49" s="123"/>
      <c r="AA49" s="190" t="e">
        <f t="shared" ref="AA49:AA67" si="50">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1">IF(INT(RIGHT(D49,1))=AA49,"OK","주민오류")</f>
        <v>#VALUE!</v>
      </c>
      <c r="AC49" s="191" t="e">
        <f t="shared" ref="AC49:AC67" ca="1" si="52">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3">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4">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5">CHOOSE(14-LEN(CLEAN(D49)),MID(D49,7,1),MID(D49,6,1),MID(D49,5,1),MID(D49,4,1))</f>
        <v>#VALUE!</v>
      </c>
      <c r="AH49" s="190" t="e">
        <f t="shared" ref="AH49:AH67" si="56">CHOOSE(AG49,"내국인","내국인","내국인","내국인","외국인","외국인","외국인","외국인")</f>
        <v>#VALUE!</v>
      </c>
      <c r="AI49" s="190" t="e">
        <f t="shared" ref="AI49:AI67" si="57">IF(AH49="외국인","고용허가체크","")</f>
        <v>#VALUE!</v>
      </c>
      <c r="AJ49" s="190" t="e">
        <f t="shared" ref="AJ49:AJ67" si="58">IF(LEN(CLEAN(D49))=12,MOD(MID(D49,7,1)*10+MID(D49,8,1),2),MOD(MID(D49,8,1)*10+MID(D49,9,1),2))</f>
        <v>#VALUE!</v>
      </c>
      <c r="AK49" s="190" t="e">
        <f t="shared" ref="AK49:AK67" si="59">IF(AJ49=0,"OK","")</f>
        <v>#VALUE!</v>
      </c>
      <c r="AL49" s="190">
        <f t="shared" ref="AL49:AL67" si="60">LEN(CLEAN(D49))</f>
        <v>0</v>
      </c>
    </row>
    <row r="50" spans="1:38" ht="23.25" customHeight="1" x14ac:dyDescent="0.15">
      <c r="A50" s="260">
        <f t="shared" ref="A50:A68" si="61">A49+1</f>
        <v>43</v>
      </c>
      <c r="B50" s="282" t="str">
        <f t="shared" si="3"/>
        <v>A팀</v>
      </c>
      <c r="C50" s="232"/>
      <c r="D50" s="233"/>
      <c r="E50" s="248" t="str">
        <f t="shared" ref="E50:E67" si="62">IF(C50="","",$E$8)</f>
        <v/>
      </c>
      <c r="F50" s="248"/>
      <c r="G50" s="246" t="str">
        <f t="shared" si="4"/>
        <v/>
      </c>
      <c r="H50" s="281" t="str">
        <f t="shared" ref="H50:H67" si="63">IF(C50="","",$H$8)</f>
        <v/>
      </c>
      <c r="I50" s="265" t="str">
        <f t="shared" ref="I50:I67" si="64">IF(C50="","",$I$8)</f>
        <v/>
      </c>
      <c r="J50" s="247" t="str">
        <f t="shared" si="5"/>
        <v/>
      </c>
      <c r="K50" s="239"/>
      <c r="L50" s="240">
        <f t="shared" si="0"/>
        <v>0</v>
      </c>
      <c r="M50" s="241">
        <f t="shared" si="6"/>
        <v>0.03</v>
      </c>
      <c r="N50" s="242">
        <f t="shared" si="46"/>
        <v>0</v>
      </c>
      <c r="O50" s="242">
        <f t="shared" si="47"/>
        <v>0</v>
      </c>
      <c r="P50" s="243">
        <f t="shared" si="48"/>
        <v>0</v>
      </c>
      <c r="Q50" s="243">
        <f t="shared" si="49"/>
        <v>0</v>
      </c>
      <c r="S50" s="225">
        <f t="shared" si="1"/>
        <v>0</v>
      </c>
      <c r="T50" s="226">
        <f t="shared" si="2"/>
        <v>0</v>
      </c>
      <c r="V50" s="123"/>
      <c r="W50" s="123"/>
      <c r="X50" s="123"/>
      <c r="Y50" s="123"/>
      <c r="AA50" s="190" t="e">
        <f t="shared" si="50"/>
        <v>#VALUE!</v>
      </c>
      <c r="AB50" s="190" t="e">
        <f t="shared" si="51"/>
        <v>#VALUE!</v>
      </c>
      <c r="AC50" s="191" t="e">
        <f t="shared" ca="1" si="52"/>
        <v>#VALUE!</v>
      </c>
      <c r="AD50" s="192">
        <f t="shared" ca="1" si="14"/>
        <v>44387</v>
      </c>
      <c r="AE50" s="191" t="e">
        <f t="shared" ca="1" si="53"/>
        <v>#VALUE!</v>
      </c>
      <c r="AF50" s="190" t="e">
        <f t="shared" si="54"/>
        <v>#VALUE!</v>
      </c>
      <c r="AG50" s="190" t="e">
        <f t="shared" si="55"/>
        <v>#VALUE!</v>
      </c>
      <c r="AH50" s="190" t="e">
        <f t="shared" si="56"/>
        <v>#VALUE!</v>
      </c>
      <c r="AI50" s="190" t="e">
        <f t="shared" si="57"/>
        <v>#VALUE!</v>
      </c>
      <c r="AJ50" s="190" t="e">
        <f t="shared" si="58"/>
        <v>#VALUE!</v>
      </c>
      <c r="AK50" s="190" t="e">
        <f t="shared" si="59"/>
        <v>#VALUE!</v>
      </c>
      <c r="AL50" s="190">
        <f t="shared" si="60"/>
        <v>0</v>
      </c>
    </row>
    <row r="51" spans="1:38" ht="23.25" customHeight="1" x14ac:dyDescent="0.15">
      <c r="A51" s="260">
        <f t="shared" si="61"/>
        <v>44</v>
      </c>
      <c r="B51" s="282" t="str">
        <f t="shared" si="3"/>
        <v>A팀</v>
      </c>
      <c r="C51" s="232"/>
      <c r="D51" s="233"/>
      <c r="E51" s="248" t="str">
        <f t="shared" si="62"/>
        <v/>
      </c>
      <c r="F51" s="248"/>
      <c r="G51" s="246" t="str">
        <f t="shared" si="4"/>
        <v/>
      </c>
      <c r="H51" s="281" t="str">
        <f t="shared" si="63"/>
        <v/>
      </c>
      <c r="I51" s="265" t="str">
        <f t="shared" si="64"/>
        <v/>
      </c>
      <c r="J51" s="247" t="str">
        <f t="shared" si="5"/>
        <v/>
      </c>
      <c r="K51" s="239"/>
      <c r="L51" s="240">
        <f t="shared" si="0"/>
        <v>0</v>
      </c>
      <c r="M51" s="241">
        <f t="shared" si="6"/>
        <v>0.03</v>
      </c>
      <c r="N51" s="242">
        <f t="shared" si="46"/>
        <v>0</v>
      </c>
      <c r="O51" s="242">
        <f t="shared" si="47"/>
        <v>0</v>
      </c>
      <c r="P51" s="243">
        <f t="shared" si="48"/>
        <v>0</v>
      </c>
      <c r="Q51" s="243">
        <f t="shared" si="49"/>
        <v>0</v>
      </c>
      <c r="S51" s="225">
        <f t="shared" si="1"/>
        <v>0</v>
      </c>
      <c r="T51" s="226">
        <f t="shared" si="2"/>
        <v>0</v>
      </c>
      <c r="V51" s="123"/>
      <c r="W51" s="123"/>
      <c r="X51" s="123"/>
      <c r="Y51" s="123"/>
      <c r="AA51" s="190" t="e">
        <f t="shared" si="50"/>
        <v>#VALUE!</v>
      </c>
      <c r="AB51" s="190" t="e">
        <f t="shared" si="51"/>
        <v>#VALUE!</v>
      </c>
      <c r="AC51" s="191" t="e">
        <f t="shared" ca="1" si="52"/>
        <v>#VALUE!</v>
      </c>
      <c r="AD51" s="192">
        <f t="shared" ca="1" si="14"/>
        <v>44387</v>
      </c>
      <c r="AE51" s="191" t="e">
        <f t="shared" ca="1" si="53"/>
        <v>#VALUE!</v>
      </c>
      <c r="AF51" s="190" t="e">
        <f t="shared" si="54"/>
        <v>#VALUE!</v>
      </c>
      <c r="AG51" s="190" t="e">
        <f t="shared" si="55"/>
        <v>#VALUE!</v>
      </c>
      <c r="AH51" s="190" t="e">
        <f t="shared" si="56"/>
        <v>#VALUE!</v>
      </c>
      <c r="AI51" s="190" t="e">
        <f t="shared" si="57"/>
        <v>#VALUE!</v>
      </c>
      <c r="AJ51" s="190" t="e">
        <f t="shared" si="58"/>
        <v>#VALUE!</v>
      </c>
      <c r="AK51" s="190" t="e">
        <f t="shared" si="59"/>
        <v>#VALUE!</v>
      </c>
      <c r="AL51" s="190">
        <f t="shared" si="60"/>
        <v>0</v>
      </c>
    </row>
    <row r="52" spans="1:38" ht="23.25" customHeight="1" x14ac:dyDescent="0.15">
      <c r="A52" s="260">
        <f t="shared" si="61"/>
        <v>45</v>
      </c>
      <c r="B52" s="282" t="str">
        <f t="shared" si="3"/>
        <v>A팀</v>
      </c>
      <c r="C52" s="232"/>
      <c r="D52" s="233"/>
      <c r="E52" s="248" t="str">
        <f t="shared" si="62"/>
        <v/>
      </c>
      <c r="F52" s="248"/>
      <c r="G52" s="246" t="str">
        <f t="shared" si="4"/>
        <v/>
      </c>
      <c r="H52" s="281" t="str">
        <f t="shared" si="63"/>
        <v/>
      </c>
      <c r="I52" s="265" t="str">
        <f t="shared" si="64"/>
        <v/>
      </c>
      <c r="J52" s="247" t="str">
        <f t="shared" si="5"/>
        <v/>
      </c>
      <c r="K52" s="239"/>
      <c r="L52" s="240">
        <f t="shared" si="0"/>
        <v>0</v>
      </c>
      <c r="M52" s="241">
        <f t="shared" si="6"/>
        <v>0.03</v>
      </c>
      <c r="N52" s="242">
        <f t="shared" si="46"/>
        <v>0</v>
      </c>
      <c r="O52" s="242">
        <f t="shared" si="47"/>
        <v>0</v>
      </c>
      <c r="P52" s="243">
        <f t="shared" si="48"/>
        <v>0</v>
      </c>
      <c r="Q52" s="243">
        <f t="shared" si="49"/>
        <v>0</v>
      </c>
      <c r="S52" s="225">
        <f t="shared" si="1"/>
        <v>0</v>
      </c>
      <c r="T52" s="226">
        <f t="shared" si="2"/>
        <v>0</v>
      </c>
      <c r="V52" s="123"/>
      <c r="W52" s="123"/>
      <c r="X52" s="123"/>
      <c r="Y52" s="123"/>
      <c r="AA52" s="190" t="e">
        <f t="shared" si="50"/>
        <v>#VALUE!</v>
      </c>
      <c r="AB52" s="190" t="e">
        <f t="shared" si="51"/>
        <v>#VALUE!</v>
      </c>
      <c r="AC52" s="191" t="e">
        <f t="shared" ca="1" si="52"/>
        <v>#VALUE!</v>
      </c>
      <c r="AD52" s="192">
        <f t="shared" ca="1" si="14"/>
        <v>44387</v>
      </c>
      <c r="AE52" s="191" t="e">
        <f t="shared" ca="1" si="53"/>
        <v>#VALUE!</v>
      </c>
      <c r="AF52" s="190" t="e">
        <f t="shared" si="54"/>
        <v>#VALUE!</v>
      </c>
      <c r="AG52" s="190" t="e">
        <f t="shared" si="55"/>
        <v>#VALUE!</v>
      </c>
      <c r="AH52" s="190" t="e">
        <f t="shared" si="56"/>
        <v>#VALUE!</v>
      </c>
      <c r="AI52" s="190" t="e">
        <f t="shared" si="57"/>
        <v>#VALUE!</v>
      </c>
      <c r="AJ52" s="190" t="e">
        <f t="shared" si="58"/>
        <v>#VALUE!</v>
      </c>
      <c r="AK52" s="190" t="e">
        <f t="shared" si="59"/>
        <v>#VALUE!</v>
      </c>
      <c r="AL52" s="190">
        <f t="shared" si="60"/>
        <v>0</v>
      </c>
    </row>
    <row r="53" spans="1:38" ht="23.25" customHeight="1" x14ac:dyDescent="0.15">
      <c r="A53" s="260">
        <f t="shared" si="61"/>
        <v>46</v>
      </c>
      <c r="B53" s="282" t="str">
        <f t="shared" si="3"/>
        <v>A팀</v>
      </c>
      <c r="C53" s="232"/>
      <c r="D53" s="233"/>
      <c r="E53" s="248" t="str">
        <f t="shared" si="62"/>
        <v/>
      </c>
      <c r="F53" s="248"/>
      <c r="G53" s="246" t="str">
        <f t="shared" si="4"/>
        <v/>
      </c>
      <c r="H53" s="281" t="str">
        <f t="shared" si="63"/>
        <v/>
      </c>
      <c r="I53" s="265" t="str">
        <f t="shared" si="64"/>
        <v/>
      </c>
      <c r="J53" s="247" t="str">
        <f t="shared" si="5"/>
        <v/>
      </c>
      <c r="K53" s="239"/>
      <c r="L53" s="240">
        <f t="shared" si="0"/>
        <v>0</v>
      </c>
      <c r="M53" s="241">
        <f t="shared" si="6"/>
        <v>0.03</v>
      </c>
      <c r="N53" s="242">
        <f t="shared" si="46"/>
        <v>0</v>
      </c>
      <c r="O53" s="242">
        <f t="shared" si="47"/>
        <v>0</v>
      </c>
      <c r="P53" s="243">
        <f t="shared" si="48"/>
        <v>0</v>
      </c>
      <c r="Q53" s="243">
        <f t="shared" si="49"/>
        <v>0</v>
      </c>
      <c r="S53" s="225">
        <f t="shared" si="1"/>
        <v>0</v>
      </c>
      <c r="T53" s="226">
        <f t="shared" si="2"/>
        <v>0</v>
      </c>
      <c r="V53" s="123"/>
      <c r="W53" s="123"/>
      <c r="X53" s="123"/>
      <c r="Y53" s="123"/>
      <c r="AA53" s="190" t="e">
        <f t="shared" si="50"/>
        <v>#VALUE!</v>
      </c>
      <c r="AB53" s="190" t="e">
        <f t="shared" si="51"/>
        <v>#VALUE!</v>
      </c>
      <c r="AC53" s="191" t="e">
        <f t="shared" ca="1" si="52"/>
        <v>#VALUE!</v>
      </c>
      <c r="AD53" s="192">
        <f t="shared" ca="1" si="14"/>
        <v>44387</v>
      </c>
      <c r="AE53" s="191" t="e">
        <f t="shared" ca="1" si="53"/>
        <v>#VALUE!</v>
      </c>
      <c r="AF53" s="190" t="e">
        <f t="shared" si="54"/>
        <v>#VALUE!</v>
      </c>
      <c r="AG53" s="190" t="e">
        <f t="shared" si="55"/>
        <v>#VALUE!</v>
      </c>
      <c r="AH53" s="190" t="e">
        <f t="shared" si="56"/>
        <v>#VALUE!</v>
      </c>
      <c r="AI53" s="190" t="e">
        <f t="shared" si="57"/>
        <v>#VALUE!</v>
      </c>
      <c r="AJ53" s="190" t="e">
        <f t="shared" si="58"/>
        <v>#VALUE!</v>
      </c>
      <c r="AK53" s="190" t="e">
        <f t="shared" si="59"/>
        <v>#VALUE!</v>
      </c>
      <c r="AL53" s="190">
        <f t="shared" si="60"/>
        <v>0</v>
      </c>
    </row>
    <row r="54" spans="1:38" ht="23.25" customHeight="1" x14ac:dyDescent="0.15">
      <c r="A54" s="260">
        <f t="shared" si="61"/>
        <v>47</v>
      </c>
      <c r="B54" s="282" t="str">
        <f t="shared" si="3"/>
        <v>A팀</v>
      </c>
      <c r="C54" s="232"/>
      <c r="D54" s="233"/>
      <c r="E54" s="248" t="str">
        <f t="shared" si="62"/>
        <v/>
      </c>
      <c r="F54" s="248"/>
      <c r="G54" s="246" t="str">
        <f t="shared" si="4"/>
        <v/>
      </c>
      <c r="H54" s="281" t="str">
        <f t="shared" si="63"/>
        <v/>
      </c>
      <c r="I54" s="265" t="str">
        <f t="shared" si="64"/>
        <v/>
      </c>
      <c r="J54" s="247" t="str">
        <f t="shared" si="5"/>
        <v/>
      </c>
      <c r="K54" s="239"/>
      <c r="L54" s="240">
        <f t="shared" si="0"/>
        <v>0</v>
      </c>
      <c r="M54" s="241">
        <f t="shared" si="6"/>
        <v>0.03</v>
      </c>
      <c r="N54" s="242">
        <f t="shared" si="46"/>
        <v>0</v>
      </c>
      <c r="O54" s="242">
        <f t="shared" si="47"/>
        <v>0</v>
      </c>
      <c r="P54" s="243">
        <f t="shared" si="48"/>
        <v>0</v>
      </c>
      <c r="Q54" s="243">
        <f t="shared" si="49"/>
        <v>0</v>
      </c>
      <c r="S54" s="225">
        <f t="shared" si="1"/>
        <v>0</v>
      </c>
      <c r="T54" s="226">
        <f t="shared" si="2"/>
        <v>0</v>
      </c>
      <c r="V54" s="123"/>
      <c r="W54" s="123"/>
      <c r="X54" s="123"/>
      <c r="Y54" s="123"/>
      <c r="AA54" s="190" t="e">
        <f t="shared" si="50"/>
        <v>#VALUE!</v>
      </c>
      <c r="AB54" s="190" t="e">
        <f t="shared" si="51"/>
        <v>#VALUE!</v>
      </c>
      <c r="AC54" s="191" t="e">
        <f t="shared" ca="1" si="52"/>
        <v>#VALUE!</v>
      </c>
      <c r="AD54" s="192">
        <f t="shared" ca="1" si="14"/>
        <v>44387</v>
      </c>
      <c r="AE54" s="191" t="e">
        <f t="shared" ca="1" si="53"/>
        <v>#VALUE!</v>
      </c>
      <c r="AF54" s="190" t="e">
        <f t="shared" si="54"/>
        <v>#VALUE!</v>
      </c>
      <c r="AG54" s="190" t="e">
        <f t="shared" si="55"/>
        <v>#VALUE!</v>
      </c>
      <c r="AH54" s="190" t="e">
        <f t="shared" si="56"/>
        <v>#VALUE!</v>
      </c>
      <c r="AI54" s="190" t="e">
        <f t="shared" si="57"/>
        <v>#VALUE!</v>
      </c>
      <c r="AJ54" s="190" t="e">
        <f t="shared" si="58"/>
        <v>#VALUE!</v>
      </c>
      <c r="AK54" s="190" t="e">
        <f t="shared" si="59"/>
        <v>#VALUE!</v>
      </c>
      <c r="AL54" s="190">
        <f t="shared" si="60"/>
        <v>0</v>
      </c>
    </row>
    <row r="55" spans="1:38" ht="23.25" customHeight="1" x14ac:dyDescent="0.15">
      <c r="A55" s="260">
        <f t="shared" si="61"/>
        <v>48</v>
      </c>
      <c r="B55" s="282" t="str">
        <f t="shared" si="3"/>
        <v>A팀</v>
      </c>
      <c r="C55" s="232"/>
      <c r="D55" s="233"/>
      <c r="E55" s="248" t="str">
        <f t="shared" si="62"/>
        <v/>
      </c>
      <c r="F55" s="248"/>
      <c r="G55" s="246" t="str">
        <f t="shared" si="4"/>
        <v/>
      </c>
      <c r="H55" s="281" t="str">
        <f t="shared" si="63"/>
        <v/>
      </c>
      <c r="I55" s="265" t="str">
        <f t="shared" si="64"/>
        <v/>
      </c>
      <c r="J55" s="247" t="str">
        <f t="shared" si="5"/>
        <v/>
      </c>
      <c r="K55" s="239"/>
      <c r="L55" s="240">
        <f t="shared" si="0"/>
        <v>0</v>
      </c>
      <c r="M55" s="241">
        <f t="shared" si="6"/>
        <v>0.03</v>
      </c>
      <c r="N55" s="242">
        <f t="shared" si="46"/>
        <v>0</v>
      </c>
      <c r="O55" s="242">
        <f t="shared" si="47"/>
        <v>0</v>
      </c>
      <c r="P55" s="243">
        <f t="shared" si="48"/>
        <v>0</v>
      </c>
      <c r="Q55" s="243">
        <f t="shared" si="49"/>
        <v>0</v>
      </c>
      <c r="S55" s="225">
        <f t="shared" si="1"/>
        <v>0</v>
      </c>
      <c r="T55" s="226">
        <f t="shared" si="2"/>
        <v>0</v>
      </c>
      <c r="V55" s="123"/>
      <c r="W55" s="123"/>
      <c r="X55" s="123"/>
      <c r="Y55" s="123"/>
      <c r="AA55" s="190" t="e">
        <f t="shared" si="50"/>
        <v>#VALUE!</v>
      </c>
      <c r="AB55" s="190" t="e">
        <f t="shared" si="51"/>
        <v>#VALUE!</v>
      </c>
      <c r="AC55" s="191" t="e">
        <f t="shared" ca="1" si="52"/>
        <v>#VALUE!</v>
      </c>
      <c r="AD55" s="192">
        <f t="shared" ca="1" si="14"/>
        <v>44387</v>
      </c>
      <c r="AE55" s="191" t="e">
        <f t="shared" ca="1" si="53"/>
        <v>#VALUE!</v>
      </c>
      <c r="AF55" s="190" t="e">
        <f t="shared" si="54"/>
        <v>#VALUE!</v>
      </c>
      <c r="AG55" s="190" t="e">
        <f t="shared" si="55"/>
        <v>#VALUE!</v>
      </c>
      <c r="AH55" s="190" t="e">
        <f t="shared" si="56"/>
        <v>#VALUE!</v>
      </c>
      <c r="AI55" s="190" t="e">
        <f t="shared" si="57"/>
        <v>#VALUE!</v>
      </c>
      <c r="AJ55" s="190" t="e">
        <f t="shared" si="58"/>
        <v>#VALUE!</v>
      </c>
      <c r="AK55" s="190" t="e">
        <f t="shared" si="59"/>
        <v>#VALUE!</v>
      </c>
      <c r="AL55" s="190">
        <f t="shared" si="60"/>
        <v>0</v>
      </c>
    </row>
    <row r="56" spans="1:38" ht="23.25" customHeight="1" x14ac:dyDescent="0.15">
      <c r="A56" s="260">
        <f t="shared" si="61"/>
        <v>49</v>
      </c>
      <c r="B56" s="282" t="str">
        <f t="shared" si="3"/>
        <v>A팀</v>
      </c>
      <c r="C56" s="232"/>
      <c r="D56" s="233"/>
      <c r="E56" s="248" t="str">
        <f t="shared" si="62"/>
        <v/>
      </c>
      <c r="F56" s="248"/>
      <c r="G56" s="246" t="str">
        <f t="shared" si="4"/>
        <v/>
      </c>
      <c r="H56" s="281" t="str">
        <f t="shared" si="63"/>
        <v/>
      </c>
      <c r="I56" s="265" t="str">
        <f t="shared" si="64"/>
        <v/>
      </c>
      <c r="J56" s="247" t="str">
        <f t="shared" si="5"/>
        <v/>
      </c>
      <c r="K56" s="239"/>
      <c r="L56" s="240">
        <f t="shared" si="0"/>
        <v>0</v>
      </c>
      <c r="M56" s="241">
        <f t="shared" si="6"/>
        <v>0.03</v>
      </c>
      <c r="N56" s="242">
        <f t="shared" si="46"/>
        <v>0</v>
      </c>
      <c r="O56" s="242">
        <f t="shared" si="47"/>
        <v>0</v>
      </c>
      <c r="P56" s="243">
        <f t="shared" si="48"/>
        <v>0</v>
      </c>
      <c r="Q56" s="243">
        <f t="shared" si="49"/>
        <v>0</v>
      </c>
      <c r="S56" s="225">
        <f t="shared" si="1"/>
        <v>0</v>
      </c>
      <c r="T56" s="226">
        <f t="shared" si="2"/>
        <v>0</v>
      </c>
      <c r="V56" s="123"/>
      <c r="W56" s="123"/>
      <c r="X56" s="123"/>
      <c r="Y56" s="123"/>
      <c r="AA56" s="190" t="e">
        <f t="shared" si="50"/>
        <v>#VALUE!</v>
      </c>
      <c r="AB56" s="190" t="e">
        <f t="shared" si="51"/>
        <v>#VALUE!</v>
      </c>
      <c r="AC56" s="191" t="e">
        <f t="shared" ca="1" si="52"/>
        <v>#VALUE!</v>
      </c>
      <c r="AD56" s="192">
        <f t="shared" ca="1" si="14"/>
        <v>44387</v>
      </c>
      <c r="AE56" s="191" t="e">
        <f t="shared" ca="1" si="53"/>
        <v>#VALUE!</v>
      </c>
      <c r="AF56" s="190" t="e">
        <f t="shared" si="54"/>
        <v>#VALUE!</v>
      </c>
      <c r="AG56" s="190" t="e">
        <f t="shared" si="55"/>
        <v>#VALUE!</v>
      </c>
      <c r="AH56" s="190" t="e">
        <f t="shared" si="56"/>
        <v>#VALUE!</v>
      </c>
      <c r="AI56" s="190" t="e">
        <f t="shared" si="57"/>
        <v>#VALUE!</v>
      </c>
      <c r="AJ56" s="190" t="e">
        <f t="shared" si="58"/>
        <v>#VALUE!</v>
      </c>
      <c r="AK56" s="190" t="e">
        <f t="shared" si="59"/>
        <v>#VALUE!</v>
      </c>
      <c r="AL56" s="190">
        <f t="shared" si="60"/>
        <v>0</v>
      </c>
    </row>
    <row r="57" spans="1:38" ht="23.25" customHeight="1" x14ac:dyDescent="0.15">
      <c r="A57" s="260">
        <f t="shared" si="61"/>
        <v>50</v>
      </c>
      <c r="B57" s="282" t="str">
        <f t="shared" si="3"/>
        <v>A팀</v>
      </c>
      <c r="C57" s="232"/>
      <c r="D57" s="233"/>
      <c r="E57" s="248" t="str">
        <f t="shared" si="62"/>
        <v/>
      </c>
      <c r="F57" s="248"/>
      <c r="G57" s="246" t="str">
        <f t="shared" si="4"/>
        <v/>
      </c>
      <c r="H57" s="281" t="str">
        <f t="shared" si="63"/>
        <v/>
      </c>
      <c r="I57" s="265" t="str">
        <f t="shared" si="64"/>
        <v/>
      </c>
      <c r="J57" s="247" t="str">
        <f t="shared" si="5"/>
        <v/>
      </c>
      <c r="K57" s="239"/>
      <c r="L57" s="240">
        <f t="shared" si="0"/>
        <v>0</v>
      </c>
      <c r="M57" s="241">
        <f t="shared" si="6"/>
        <v>0.03</v>
      </c>
      <c r="N57" s="242">
        <f t="shared" si="46"/>
        <v>0</v>
      </c>
      <c r="O57" s="242">
        <f t="shared" si="47"/>
        <v>0</v>
      </c>
      <c r="P57" s="243">
        <f t="shared" si="48"/>
        <v>0</v>
      </c>
      <c r="Q57" s="243">
        <f t="shared" si="49"/>
        <v>0</v>
      </c>
      <c r="S57" s="225">
        <f t="shared" si="1"/>
        <v>0</v>
      </c>
      <c r="T57" s="226">
        <f t="shared" si="2"/>
        <v>0</v>
      </c>
      <c r="V57" s="123"/>
      <c r="W57" s="123"/>
      <c r="X57" s="123"/>
      <c r="Y57" s="123"/>
      <c r="AA57" s="190" t="e">
        <f t="shared" si="50"/>
        <v>#VALUE!</v>
      </c>
      <c r="AB57" s="190" t="e">
        <f t="shared" si="51"/>
        <v>#VALUE!</v>
      </c>
      <c r="AC57" s="191" t="e">
        <f t="shared" ca="1" si="52"/>
        <v>#VALUE!</v>
      </c>
      <c r="AD57" s="192">
        <f t="shared" ca="1" si="14"/>
        <v>44387</v>
      </c>
      <c r="AE57" s="191" t="e">
        <f t="shared" ca="1" si="53"/>
        <v>#VALUE!</v>
      </c>
      <c r="AF57" s="190" t="e">
        <f t="shared" si="54"/>
        <v>#VALUE!</v>
      </c>
      <c r="AG57" s="190" t="e">
        <f t="shared" si="55"/>
        <v>#VALUE!</v>
      </c>
      <c r="AH57" s="190" t="e">
        <f t="shared" si="56"/>
        <v>#VALUE!</v>
      </c>
      <c r="AI57" s="190" t="e">
        <f t="shared" si="57"/>
        <v>#VALUE!</v>
      </c>
      <c r="AJ57" s="190" t="e">
        <f t="shared" si="58"/>
        <v>#VALUE!</v>
      </c>
      <c r="AK57" s="190" t="e">
        <f t="shared" si="59"/>
        <v>#VALUE!</v>
      </c>
      <c r="AL57" s="190">
        <f t="shared" si="60"/>
        <v>0</v>
      </c>
    </row>
    <row r="58" spans="1:38" ht="23.25" customHeight="1" x14ac:dyDescent="0.15">
      <c r="A58" s="260">
        <f t="shared" si="61"/>
        <v>51</v>
      </c>
      <c r="B58" s="282" t="str">
        <f t="shared" si="3"/>
        <v>A팀</v>
      </c>
      <c r="C58" s="232"/>
      <c r="D58" s="233"/>
      <c r="E58" s="248" t="str">
        <f t="shared" si="62"/>
        <v/>
      </c>
      <c r="F58" s="248"/>
      <c r="G58" s="246" t="str">
        <f t="shared" si="4"/>
        <v/>
      </c>
      <c r="H58" s="281" t="str">
        <f t="shared" si="63"/>
        <v/>
      </c>
      <c r="I58" s="265" t="str">
        <f t="shared" si="64"/>
        <v/>
      </c>
      <c r="J58" s="247" t="str">
        <f t="shared" si="5"/>
        <v/>
      </c>
      <c r="K58" s="239"/>
      <c r="L58" s="240">
        <f t="shared" si="0"/>
        <v>0</v>
      </c>
      <c r="M58" s="241">
        <f t="shared" si="6"/>
        <v>0.03</v>
      </c>
      <c r="N58" s="242">
        <f t="shared" si="46"/>
        <v>0</v>
      </c>
      <c r="O58" s="242">
        <f t="shared" si="47"/>
        <v>0</v>
      </c>
      <c r="P58" s="243">
        <f t="shared" si="48"/>
        <v>0</v>
      </c>
      <c r="Q58" s="243">
        <f t="shared" si="49"/>
        <v>0</v>
      </c>
      <c r="S58" s="225">
        <f t="shared" si="1"/>
        <v>0</v>
      </c>
      <c r="T58" s="226">
        <f t="shared" si="2"/>
        <v>0</v>
      </c>
      <c r="V58" s="123"/>
      <c r="W58" s="123"/>
      <c r="X58" s="123"/>
      <c r="Y58" s="123"/>
      <c r="AA58" s="190" t="e">
        <f t="shared" si="50"/>
        <v>#VALUE!</v>
      </c>
      <c r="AB58" s="190" t="e">
        <f t="shared" si="51"/>
        <v>#VALUE!</v>
      </c>
      <c r="AC58" s="191" t="e">
        <f t="shared" ca="1" si="52"/>
        <v>#VALUE!</v>
      </c>
      <c r="AD58" s="192">
        <f t="shared" ca="1" si="14"/>
        <v>44387</v>
      </c>
      <c r="AE58" s="191" t="e">
        <f t="shared" ca="1" si="53"/>
        <v>#VALUE!</v>
      </c>
      <c r="AF58" s="190" t="e">
        <f t="shared" si="54"/>
        <v>#VALUE!</v>
      </c>
      <c r="AG58" s="190" t="e">
        <f t="shared" si="55"/>
        <v>#VALUE!</v>
      </c>
      <c r="AH58" s="190" t="e">
        <f t="shared" si="56"/>
        <v>#VALUE!</v>
      </c>
      <c r="AI58" s="190" t="e">
        <f t="shared" si="57"/>
        <v>#VALUE!</v>
      </c>
      <c r="AJ58" s="190" t="e">
        <f t="shared" si="58"/>
        <v>#VALUE!</v>
      </c>
      <c r="AK58" s="190" t="e">
        <f t="shared" si="59"/>
        <v>#VALUE!</v>
      </c>
      <c r="AL58" s="190">
        <f t="shared" si="60"/>
        <v>0</v>
      </c>
    </row>
    <row r="59" spans="1:38" ht="23.25" customHeight="1" x14ac:dyDescent="0.15">
      <c r="A59" s="260">
        <f t="shared" si="61"/>
        <v>52</v>
      </c>
      <c r="B59" s="282" t="str">
        <f t="shared" si="3"/>
        <v>A팀</v>
      </c>
      <c r="C59" s="232"/>
      <c r="D59" s="233"/>
      <c r="E59" s="248" t="str">
        <f t="shared" si="62"/>
        <v/>
      </c>
      <c r="F59" s="248"/>
      <c r="G59" s="246" t="str">
        <f t="shared" si="4"/>
        <v/>
      </c>
      <c r="H59" s="281" t="str">
        <f t="shared" si="63"/>
        <v/>
      </c>
      <c r="I59" s="265" t="str">
        <f t="shared" si="64"/>
        <v/>
      </c>
      <c r="J59" s="247" t="str">
        <f t="shared" si="5"/>
        <v/>
      </c>
      <c r="K59" s="239"/>
      <c r="L59" s="240">
        <f t="shared" si="0"/>
        <v>0</v>
      </c>
      <c r="M59" s="241">
        <f t="shared" si="6"/>
        <v>0.03</v>
      </c>
      <c r="N59" s="242">
        <f t="shared" si="46"/>
        <v>0</v>
      </c>
      <c r="O59" s="242">
        <f t="shared" si="47"/>
        <v>0</v>
      </c>
      <c r="P59" s="243">
        <f t="shared" si="48"/>
        <v>0</v>
      </c>
      <c r="Q59" s="243">
        <f t="shared" si="49"/>
        <v>0</v>
      </c>
      <c r="S59" s="225">
        <f t="shared" si="1"/>
        <v>0</v>
      </c>
      <c r="T59" s="226">
        <f t="shared" si="2"/>
        <v>0</v>
      </c>
      <c r="V59" s="123"/>
      <c r="W59" s="123"/>
      <c r="X59" s="123"/>
      <c r="Y59" s="123"/>
      <c r="AA59" s="190" t="e">
        <f t="shared" si="50"/>
        <v>#VALUE!</v>
      </c>
      <c r="AB59" s="190" t="e">
        <f t="shared" si="51"/>
        <v>#VALUE!</v>
      </c>
      <c r="AC59" s="191" t="e">
        <f t="shared" ca="1" si="52"/>
        <v>#VALUE!</v>
      </c>
      <c r="AD59" s="192">
        <f t="shared" ca="1" si="14"/>
        <v>44387</v>
      </c>
      <c r="AE59" s="191" t="e">
        <f t="shared" ca="1" si="53"/>
        <v>#VALUE!</v>
      </c>
      <c r="AF59" s="190" t="e">
        <f t="shared" si="54"/>
        <v>#VALUE!</v>
      </c>
      <c r="AG59" s="190" t="e">
        <f t="shared" si="55"/>
        <v>#VALUE!</v>
      </c>
      <c r="AH59" s="190" t="e">
        <f t="shared" si="56"/>
        <v>#VALUE!</v>
      </c>
      <c r="AI59" s="190" t="e">
        <f t="shared" si="57"/>
        <v>#VALUE!</v>
      </c>
      <c r="AJ59" s="190" t="e">
        <f t="shared" si="58"/>
        <v>#VALUE!</v>
      </c>
      <c r="AK59" s="190" t="e">
        <f t="shared" si="59"/>
        <v>#VALUE!</v>
      </c>
      <c r="AL59" s="190">
        <f t="shared" si="60"/>
        <v>0</v>
      </c>
    </row>
    <row r="60" spans="1:38" ht="23.25" customHeight="1" x14ac:dyDescent="0.15">
      <c r="A60" s="260">
        <f t="shared" si="61"/>
        <v>53</v>
      </c>
      <c r="B60" s="282" t="str">
        <f t="shared" si="3"/>
        <v>A팀</v>
      </c>
      <c r="C60" s="232"/>
      <c r="D60" s="233"/>
      <c r="E60" s="248" t="str">
        <f t="shared" si="62"/>
        <v/>
      </c>
      <c r="F60" s="248"/>
      <c r="G60" s="246" t="str">
        <f t="shared" si="4"/>
        <v/>
      </c>
      <c r="H60" s="281" t="str">
        <f t="shared" si="63"/>
        <v/>
      </c>
      <c r="I60" s="265" t="str">
        <f t="shared" si="64"/>
        <v/>
      </c>
      <c r="J60" s="247" t="str">
        <f t="shared" si="5"/>
        <v/>
      </c>
      <c r="K60" s="239"/>
      <c r="L60" s="240">
        <f t="shared" si="0"/>
        <v>0</v>
      </c>
      <c r="M60" s="241">
        <f t="shared" si="6"/>
        <v>0.03</v>
      </c>
      <c r="N60" s="242">
        <f t="shared" si="46"/>
        <v>0</v>
      </c>
      <c r="O60" s="242">
        <f t="shared" si="47"/>
        <v>0</v>
      </c>
      <c r="P60" s="243">
        <f t="shared" si="48"/>
        <v>0</v>
      </c>
      <c r="Q60" s="243">
        <f t="shared" si="49"/>
        <v>0</v>
      </c>
      <c r="S60" s="225">
        <f t="shared" si="1"/>
        <v>0</v>
      </c>
      <c r="T60" s="226">
        <f t="shared" si="2"/>
        <v>0</v>
      </c>
      <c r="V60" s="123"/>
      <c r="W60" s="123"/>
      <c r="X60" s="123"/>
      <c r="Y60" s="123"/>
      <c r="AA60" s="190" t="e">
        <f t="shared" si="50"/>
        <v>#VALUE!</v>
      </c>
      <c r="AB60" s="190" t="e">
        <f t="shared" si="51"/>
        <v>#VALUE!</v>
      </c>
      <c r="AC60" s="191" t="e">
        <f t="shared" ca="1" si="52"/>
        <v>#VALUE!</v>
      </c>
      <c r="AD60" s="192">
        <f t="shared" ca="1" si="14"/>
        <v>44387</v>
      </c>
      <c r="AE60" s="191" t="e">
        <f t="shared" ca="1" si="53"/>
        <v>#VALUE!</v>
      </c>
      <c r="AF60" s="190" t="e">
        <f t="shared" si="54"/>
        <v>#VALUE!</v>
      </c>
      <c r="AG60" s="190" t="e">
        <f t="shared" si="55"/>
        <v>#VALUE!</v>
      </c>
      <c r="AH60" s="190" t="e">
        <f t="shared" si="56"/>
        <v>#VALUE!</v>
      </c>
      <c r="AI60" s="190" t="e">
        <f t="shared" si="57"/>
        <v>#VALUE!</v>
      </c>
      <c r="AJ60" s="190" t="e">
        <f t="shared" si="58"/>
        <v>#VALUE!</v>
      </c>
      <c r="AK60" s="190" t="e">
        <f t="shared" si="59"/>
        <v>#VALUE!</v>
      </c>
      <c r="AL60" s="190">
        <f t="shared" si="60"/>
        <v>0</v>
      </c>
    </row>
    <row r="61" spans="1:38" ht="23.25" customHeight="1" x14ac:dyDescent="0.15">
      <c r="A61" s="260">
        <f t="shared" si="61"/>
        <v>54</v>
      </c>
      <c r="B61" s="282" t="str">
        <f t="shared" si="3"/>
        <v>A팀</v>
      </c>
      <c r="C61" s="232"/>
      <c r="D61" s="233"/>
      <c r="E61" s="248" t="str">
        <f t="shared" si="62"/>
        <v/>
      </c>
      <c r="F61" s="248"/>
      <c r="G61" s="246" t="str">
        <f t="shared" si="4"/>
        <v/>
      </c>
      <c r="H61" s="281" t="str">
        <f t="shared" si="63"/>
        <v/>
      </c>
      <c r="I61" s="265" t="str">
        <f t="shared" si="64"/>
        <v/>
      </c>
      <c r="J61" s="247" t="str">
        <f t="shared" si="5"/>
        <v/>
      </c>
      <c r="K61" s="239"/>
      <c r="L61" s="240">
        <f t="shared" si="0"/>
        <v>0</v>
      </c>
      <c r="M61" s="241">
        <f t="shared" si="6"/>
        <v>0.03</v>
      </c>
      <c r="N61" s="242">
        <f t="shared" si="46"/>
        <v>0</v>
      </c>
      <c r="O61" s="242">
        <f t="shared" si="47"/>
        <v>0</v>
      </c>
      <c r="P61" s="243">
        <f t="shared" si="48"/>
        <v>0</v>
      </c>
      <c r="Q61" s="243">
        <f t="shared" si="49"/>
        <v>0</v>
      </c>
      <c r="S61" s="225">
        <f t="shared" si="1"/>
        <v>0</v>
      </c>
      <c r="T61" s="226">
        <f t="shared" si="2"/>
        <v>0</v>
      </c>
      <c r="V61" s="123"/>
      <c r="W61" s="123"/>
      <c r="X61" s="123"/>
      <c r="Y61" s="123"/>
      <c r="AA61" s="190" t="e">
        <f t="shared" si="50"/>
        <v>#VALUE!</v>
      </c>
      <c r="AB61" s="190" t="e">
        <f t="shared" si="51"/>
        <v>#VALUE!</v>
      </c>
      <c r="AC61" s="191" t="e">
        <f t="shared" ca="1" si="52"/>
        <v>#VALUE!</v>
      </c>
      <c r="AD61" s="192">
        <f t="shared" ca="1" si="14"/>
        <v>44387</v>
      </c>
      <c r="AE61" s="191" t="e">
        <f t="shared" ca="1" si="53"/>
        <v>#VALUE!</v>
      </c>
      <c r="AF61" s="190" t="e">
        <f t="shared" si="54"/>
        <v>#VALUE!</v>
      </c>
      <c r="AG61" s="190" t="e">
        <f t="shared" si="55"/>
        <v>#VALUE!</v>
      </c>
      <c r="AH61" s="190" t="e">
        <f t="shared" si="56"/>
        <v>#VALUE!</v>
      </c>
      <c r="AI61" s="190" t="e">
        <f t="shared" si="57"/>
        <v>#VALUE!</v>
      </c>
      <c r="AJ61" s="190" t="e">
        <f t="shared" si="58"/>
        <v>#VALUE!</v>
      </c>
      <c r="AK61" s="190" t="e">
        <f t="shared" si="59"/>
        <v>#VALUE!</v>
      </c>
      <c r="AL61" s="190">
        <f t="shared" si="60"/>
        <v>0</v>
      </c>
    </row>
    <row r="62" spans="1:38" ht="23.25" customHeight="1" x14ac:dyDescent="0.15">
      <c r="A62" s="260">
        <f t="shared" si="61"/>
        <v>55</v>
      </c>
      <c r="B62" s="282" t="str">
        <f t="shared" si="3"/>
        <v>A팀</v>
      </c>
      <c r="C62" s="232"/>
      <c r="D62" s="233"/>
      <c r="E62" s="248" t="str">
        <f t="shared" si="62"/>
        <v/>
      </c>
      <c r="F62" s="248"/>
      <c r="G62" s="246" t="str">
        <f t="shared" si="4"/>
        <v/>
      </c>
      <c r="H62" s="281" t="str">
        <f t="shared" si="63"/>
        <v/>
      </c>
      <c r="I62" s="265" t="str">
        <f t="shared" si="64"/>
        <v/>
      </c>
      <c r="J62" s="247" t="str">
        <f t="shared" si="5"/>
        <v/>
      </c>
      <c r="K62" s="239"/>
      <c r="L62" s="240">
        <f t="shared" si="0"/>
        <v>0</v>
      </c>
      <c r="M62" s="241">
        <f t="shared" si="6"/>
        <v>0.03</v>
      </c>
      <c r="N62" s="242">
        <f t="shared" si="46"/>
        <v>0</v>
      </c>
      <c r="O62" s="242">
        <f t="shared" si="47"/>
        <v>0</v>
      </c>
      <c r="P62" s="243">
        <f t="shared" si="48"/>
        <v>0</v>
      </c>
      <c r="Q62" s="243">
        <f t="shared" si="49"/>
        <v>0</v>
      </c>
      <c r="S62" s="225">
        <f t="shared" si="1"/>
        <v>0</v>
      </c>
      <c r="T62" s="226">
        <f t="shared" si="2"/>
        <v>0</v>
      </c>
      <c r="V62" s="123"/>
      <c r="W62" s="123"/>
      <c r="X62" s="123"/>
      <c r="Y62" s="123"/>
      <c r="AA62" s="190" t="e">
        <f t="shared" si="50"/>
        <v>#VALUE!</v>
      </c>
      <c r="AB62" s="190" t="e">
        <f t="shared" si="51"/>
        <v>#VALUE!</v>
      </c>
      <c r="AC62" s="191" t="e">
        <f t="shared" ca="1" si="52"/>
        <v>#VALUE!</v>
      </c>
      <c r="AD62" s="192">
        <f t="shared" ca="1" si="14"/>
        <v>44387</v>
      </c>
      <c r="AE62" s="191" t="e">
        <f t="shared" ca="1" si="53"/>
        <v>#VALUE!</v>
      </c>
      <c r="AF62" s="190" t="e">
        <f t="shared" si="54"/>
        <v>#VALUE!</v>
      </c>
      <c r="AG62" s="190" t="e">
        <f t="shared" si="55"/>
        <v>#VALUE!</v>
      </c>
      <c r="AH62" s="190" t="e">
        <f t="shared" si="56"/>
        <v>#VALUE!</v>
      </c>
      <c r="AI62" s="190" t="e">
        <f t="shared" si="57"/>
        <v>#VALUE!</v>
      </c>
      <c r="AJ62" s="190" t="e">
        <f t="shared" si="58"/>
        <v>#VALUE!</v>
      </c>
      <c r="AK62" s="190" t="e">
        <f t="shared" si="59"/>
        <v>#VALUE!</v>
      </c>
      <c r="AL62" s="190">
        <f t="shared" si="60"/>
        <v>0</v>
      </c>
    </row>
    <row r="63" spans="1:38" ht="23.25" customHeight="1" x14ac:dyDescent="0.15">
      <c r="A63" s="260">
        <f t="shared" si="61"/>
        <v>56</v>
      </c>
      <c r="B63" s="282" t="str">
        <f t="shared" si="3"/>
        <v>A팀</v>
      </c>
      <c r="C63" s="232"/>
      <c r="D63" s="233"/>
      <c r="E63" s="248" t="str">
        <f t="shared" si="62"/>
        <v/>
      </c>
      <c r="F63" s="248"/>
      <c r="G63" s="246" t="str">
        <f t="shared" si="4"/>
        <v/>
      </c>
      <c r="H63" s="281" t="str">
        <f t="shared" si="63"/>
        <v/>
      </c>
      <c r="I63" s="265" t="str">
        <f t="shared" si="64"/>
        <v/>
      </c>
      <c r="J63" s="247" t="str">
        <f t="shared" si="5"/>
        <v/>
      </c>
      <c r="K63" s="239"/>
      <c r="L63" s="240">
        <f t="shared" si="0"/>
        <v>0</v>
      </c>
      <c r="M63" s="241">
        <f t="shared" si="6"/>
        <v>0.03</v>
      </c>
      <c r="N63" s="242">
        <f t="shared" si="46"/>
        <v>0</v>
      </c>
      <c r="O63" s="242">
        <f t="shared" si="47"/>
        <v>0</v>
      </c>
      <c r="P63" s="243">
        <f t="shared" si="48"/>
        <v>0</v>
      </c>
      <c r="Q63" s="243">
        <f t="shared" si="49"/>
        <v>0</v>
      </c>
      <c r="S63" s="225">
        <f t="shared" si="1"/>
        <v>0</v>
      </c>
      <c r="T63" s="226">
        <f t="shared" si="2"/>
        <v>0</v>
      </c>
      <c r="V63" s="123"/>
      <c r="W63" s="123"/>
      <c r="X63" s="123"/>
      <c r="Y63" s="123"/>
      <c r="AA63" s="190" t="e">
        <f t="shared" si="50"/>
        <v>#VALUE!</v>
      </c>
      <c r="AB63" s="190" t="e">
        <f t="shared" si="51"/>
        <v>#VALUE!</v>
      </c>
      <c r="AC63" s="191" t="e">
        <f t="shared" ca="1" si="52"/>
        <v>#VALUE!</v>
      </c>
      <c r="AD63" s="192">
        <f t="shared" ca="1" si="14"/>
        <v>44387</v>
      </c>
      <c r="AE63" s="191" t="e">
        <f t="shared" ca="1" si="53"/>
        <v>#VALUE!</v>
      </c>
      <c r="AF63" s="190" t="e">
        <f t="shared" si="54"/>
        <v>#VALUE!</v>
      </c>
      <c r="AG63" s="190" t="e">
        <f t="shared" si="55"/>
        <v>#VALUE!</v>
      </c>
      <c r="AH63" s="190" t="e">
        <f t="shared" si="56"/>
        <v>#VALUE!</v>
      </c>
      <c r="AI63" s="190" t="e">
        <f t="shared" si="57"/>
        <v>#VALUE!</v>
      </c>
      <c r="AJ63" s="190" t="e">
        <f t="shared" si="58"/>
        <v>#VALUE!</v>
      </c>
      <c r="AK63" s="190" t="e">
        <f t="shared" si="59"/>
        <v>#VALUE!</v>
      </c>
      <c r="AL63" s="190">
        <f t="shared" si="60"/>
        <v>0</v>
      </c>
    </row>
    <row r="64" spans="1:38" ht="23.25" customHeight="1" x14ac:dyDescent="0.15">
      <c r="A64" s="260">
        <f t="shared" si="61"/>
        <v>57</v>
      </c>
      <c r="B64" s="282" t="str">
        <f t="shared" si="3"/>
        <v>A팀</v>
      </c>
      <c r="C64" s="232"/>
      <c r="D64" s="233"/>
      <c r="E64" s="248" t="str">
        <f t="shared" si="62"/>
        <v/>
      </c>
      <c r="F64" s="248"/>
      <c r="G64" s="246" t="str">
        <f t="shared" si="4"/>
        <v/>
      </c>
      <c r="H64" s="281" t="str">
        <f t="shared" si="63"/>
        <v/>
      </c>
      <c r="I64" s="265" t="str">
        <f t="shared" si="64"/>
        <v/>
      </c>
      <c r="J64" s="247" t="str">
        <f t="shared" si="5"/>
        <v/>
      </c>
      <c r="K64" s="239"/>
      <c r="L64" s="240">
        <f t="shared" si="0"/>
        <v>0</v>
      </c>
      <c r="M64" s="241">
        <f t="shared" si="6"/>
        <v>0.03</v>
      </c>
      <c r="N64" s="242">
        <f t="shared" si="46"/>
        <v>0</v>
      </c>
      <c r="O64" s="242">
        <f t="shared" si="47"/>
        <v>0</v>
      </c>
      <c r="P64" s="243">
        <f t="shared" si="48"/>
        <v>0</v>
      </c>
      <c r="Q64" s="243">
        <f t="shared" si="49"/>
        <v>0</v>
      </c>
      <c r="S64" s="225">
        <f t="shared" si="1"/>
        <v>0</v>
      </c>
      <c r="T64" s="226">
        <f t="shared" si="2"/>
        <v>0</v>
      </c>
      <c r="V64" s="123"/>
      <c r="W64" s="123"/>
      <c r="X64" s="123"/>
      <c r="Y64" s="123"/>
      <c r="AA64" s="190" t="e">
        <f t="shared" si="50"/>
        <v>#VALUE!</v>
      </c>
      <c r="AB64" s="190" t="e">
        <f t="shared" si="51"/>
        <v>#VALUE!</v>
      </c>
      <c r="AC64" s="191" t="e">
        <f t="shared" ca="1" si="52"/>
        <v>#VALUE!</v>
      </c>
      <c r="AD64" s="192">
        <f t="shared" ca="1" si="14"/>
        <v>44387</v>
      </c>
      <c r="AE64" s="191" t="e">
        <f t="shared" ca="1" si="53"/>
        <v>#VALUE!</v>
      </c>
      <c r="AF64" s="190" t="e">
        <f t="shared" si="54"/>
        <v>#VALUE!</v>
      </c>
      <c r="AG64" s="190" t="e">
        <f t="shared" si="55"/>
        <v>#VALUE!</v>
      </c>
      <c r="AH64" s="190" t="e">
        <f t="shared" si="56"/>
        <v>#VALUE!</v>
      </c>
      <c r="AI64" s="190" t="e">
        <f t="shared" si="57"/>
        <v>#VALUE!</v>
      </c>
      <c r="AJ64" s="190" t="e">
        <f t="shared" si="58"/>
        <v>#VALUE!</v>
      </c>
      <c r="AK64" s="190" t="e">
        <f t="shared" si="59"/>
        <v>#VALUE!</v>
      </c>
      <c r="AL64" s="190">
        <f t="shared" si="60"/>
        <v>0</v>
      </c>
    </row>
    <row r="65" spans="1:38" ht="23.25" customHeight="1" x14ac:dyDescent="0.15">
      <c r="A65" s="260">
        <f t="shared" si="61"/>
        <v>58</v>
      </c>
      <c r="B65" s="282" t="str">
        <f t="shared" si="3"/>
        <v>A팀</v>
      </c>
      <c r="C65" s="232"/>
      <c r="D65" s="233"/>
      <c r="E65" s="248" t="str">
        <f t="shared" si="62"/>
        <v/>
      </c>
      <c r="F65" s="248"/>
      <c r="G65" s="246" t="str">
        <f t="shared" si="4"/>
        <v/>
      </c>
      <c r="H65" s="281" t="str">
        <f t="shared" si="63"/>
        <v/>
      </c>
      <c r="I65" s="265" t="str">
        <f t="shared" si="64"/>
        <v/>
      </c>
      <c r="J65" s="247" t="str">
        <f t="shared" si="5"/>
        <v/>
      </c>
      <c r="K65" s="239"/>
      <c r="L65" s="240">
        <f t="shared" si="0"/>
        <v>0</v>
      </c>
      <c r="M65" s="241">
        <f t="shared" si="6"/>
        <v>0.03</v>
      </c>
      <c r="N65" s="242">
        <f t="shared" si="46"/>
        <v>0</v>
      </c>
      <c r="O65" s="242">
        <f t="shared" si="47"/>
        <v>0</v>
      </c>
      <c r="P65" s="243">
        <f t="shared" si="48"/>
        <v>0</v>
      </c>
      <c r="Q65" s="243">
        <f t="shared" si="49"/>
        <v>0</v>
      </c>
      <c r="S65" s="225">
        <f t="shared" si="1"/>
        <v>0</v>
      </c>
      <c r="T65" s="226">
        <f t="shared" si="2"/>
        <v>0</v>
      </c>
      <c r="V65" s="123"/>
      <c r="W65" s="123"/>
      <c r="X65" s="123"/>
      <c r="Y65" s="123"/>
      <c r="AA65" s="190" t="e">
        <f t="shared" si="50"/>
        <v>#VALUE!</v>
      </c>
      <c r="AB65" s="190" t="e">
        <f t="shared" si="51"/>
        <v>#VALUE!</v>
      </c>
      <c r="AC65" s="191" t="e">
        <f t="shared" ca="1" si="52"/>
        <v>#VALUE!</v>
      </c>
      <c r="AD65" s="192">
        <f t="shared" ca="1" si="14"/>
        <v>44387</v>
      </c>
      <c r="AE65" s="191" t="e">
        <f t="shared" ca="1" si="53"/>
        <v>#VALUE!</v>
      </c>
      <c r="AF65" s="190" t="e">
        <f t="shared" si="54"/>
        <v>#VALUE!</v>
      </c>
      <c r="AG65" s="190" t="e">
        <f t="shared" si="55"/>
        <v>#VALUE!</v>
      </c>
      <c r="AH65" s="190" t="e">
        <f t="shared" si="56"/>
        <v>#VALUE!</v>
      </c>
      <c r="AI65" s="190" t="e">
        <f t="shared" si="57"/>
        <v>#VALUE!</v>
      </c>
      <c r="AJ65" s="190" t="e">
        <f t="shared" si="58"/>
        <v>#VALUE!</v>
      </c>
      <c r="AK65" s="190" t="e">
        <f t="shared" si="59"/>
        <v>#VALUE!</v>
      </c>
      <c r="AL65" s="190">
        <f t="shared" si="60"/>
        <v>0</v>
      </c>
    </row>
    <row r="66" spans="1:38" ht="23.25" customHeight="1" x14ac:dyDescent="0.15">
      <c r="A66" s="260">
        <f t="shared" si="61"/>
        <v>59</v>
      </c>
      <c r="B66" s="282" t="str">
        <f t="shared" si="3"/>
        <v>A팀</v>
      </c>
      <c r="C66" s="232"/>
      <c r="D66" s="233"/>
      <c r="E66" s="248" t="str">
        <f t="shared" si="62"/>
        <v/>
      </c>
      <c r="F66" s="248"/>
      <c r="G66" s="246" t="str">
        <f t="shared" si="4"/>
        <v/>
      </c>
      <c r="H66" s="281" t="str">
        <f t="shared" si="63"/>
        <v/>
      </c>
      <c r="I66" s="265" t="str">
        <f t="shared" si="64"/>
        <v/>
      </c>
      <c r="J66" s="247" t="str">
        <f t="shared" si="5"/>
        <v/>
      </c>
      <c r="K66" s="239"/>
      <c r="L66" s="240">
        <f t="shared" si="0"/>
        <v>0</v>
      </c>
      <c r="M66" s="241">
        <f t="shared" si="6"/>
        <v>0.03</v>
      </c>
      <c r="N66" s="242">
        <f t="shared" si="46"/>
        <v>0</v>
      </c>
      <c r="O66" s="242">
        <f t="shared" si="47"/>
        <v>0</v>
      </c>
      <c r="P66" s="243">
        <f t="shared" si="48"/>
        <v>0</v>
      </c>
      <c r="Q66" s="243">
        <f t="shared" si="49"/>
        <v>0</v>
      </c>
      <c r="S66" s="225">
        <f t="shared" si="1"/>
        <v>0</v>
      </c>
      <c r="T66" s="226">
        <f t="shared" si="2"/>
        <v>0</v>
      </c>
      <c r="V66" s="123"/>
      <c r="W66" s="123"/>
      <c r="X66" s="123"/>
      <c r="Y66" s="123"/>
      <c r="AA66" s="190" t="e">
        <f t="shared" si="50"/>
        <v>#VALUE!</v>
      </c>
      <c r="AB66" s="190" t="e">
        <f t="shared" si="51"/>
        <v>#VALUE!</v>
      </c>
      <c r="AC66" s="191" t="e">
        <f t="shared" ca="1" si="52"/>
        <v>#VALUE!</v>
      </c>
      <c r="AD66" s="192">
        <f t="shared" ca="1" si="14"/>
        <v>44387</v>
      </c>
      <c r="AE66" s="191" t="e">
        <f t="shared" ca="1" si="53"/>
        <v>#VALUE!</v>
      </c>
      <c r="AF66" s="190" t="e">
        <f t="shared" si="54"/>
        <v>#VALUE!</v>
      </c>
      <c r="AG66" s="190" t="e">
        <f t="shared" si="55"/>
        <v>#VALUE!</v>
      </c>
      <c r="AH66" s="190" t="e">
        <f t="shared" si="56"/>
        <v>#VALUE!</v>
      </c>
      <c r="AI66" s="190" t="e">
        <f t="shared" si="57"/>
        <v>#VALUE!</v>
      </c>
      <c r="AJ66" s="190" t="e">
        <f t="shared" si="58"/>
        <v>#VALUE!</v>
      </c>
      <c r="AK66" s="190" t="e">
        <f t="shared" si="59"/>
        <v>#VALUE!</v>
      </c>
      <c r="AL66" s="190">
        <f t="shared" si="60"/>
        <v>0</v>
      </c>
    </row>
    <row r="67" spans="1:38" ht="23.25" customHeight="1" x14ac:dyDescent="0.15">
      <c r="A67" s="260">
        <f t="shared" si="61"/>
        <v>60</v>
      </c>
      <c r="B67" s="282" t="str">
        <f t="shared" si="3"/>
        <v>A팀</v>
      </c>
      <c r="C67" s="232"/>
      <c r="D67" s="233"/>
      <c r="E67" s="248" t="str">
        <f t="shared" si="62"/>
        <v/>
      </c>
      <c r="F67" s="248"/>
      <c r="G67" s="246" t="str">
        <f t="shared" si="4"/>
        <v/>
      </c>
      <c r="H67" s="281" t="str">
        <f t="shared" si="63"/>
        <v/>
      </c>
      <c r="I67" s="265" t="str">
        <f t="shared" si="64"/>
        <v/>
      </c>
      <c r="J67" s="247" t="str">
        <f t="shared" si="5"/>
        <v/>
      </c>
      <c r="K67" s="239"/>
      <c r="L67" s="240">
        <f t="shared" si="0"/>
        <v>0</v>
      </c>
      <c r="M67" s="241">
        <f t="shared" si="6"/>
        <v>0.03</v>
      </c>
      <c r="N67" s="242">
        <f t="shared" si="46"/>
        <v>0</v>
      </c>
      <c r="O67" s="242">
        <f t="shared" si="47"/>
        <v>0</v>
      </c>
      <c r="P67" s="243">
        <f t="shared" si="48"/>
        <v>0</v>
      </c>
      <c r="Q67" s="243">
        <f t="shared" si="49"/>
        <v>0</v>
      </c>
      <c r="S67" s="225">
        <f t="shared" si="1"/>
        <v>0</v>
      </c>
      <c r="T67" s="226">
        <f t="shared" si="2"/>
        <v>0</v>
      </c>
      <c r="V67" s="123"/>
      <c r="W67" s="123"/>
      <c r="X67" s="123"/>
      <c r="Y67" s="123"/>
      <c r="AA67" s="190" t="e">
        <f t="shared" si="50"/>
        <v>#VALUE!</v>
      </c>
      <c r="AB67" s="190" t="e">
        <f t="shared" si="51"/>
        <v>#VALUE!</v>
      </c>
      <c r="AC67" s="191" t="e">
        <f t="shared" ca="1" si="52"/>
        <v>#VALUE!</v>
      </c>
      <c r="AD67" s="192">
        <f t="shared" ca="1" si="14"/>
        <v>44387</v>
      </c>
      <c r="AE67" s="191" t="e">
        <f t="shared" ca="1" si="53"/>
        <v>#VALUE!</v>
      </c>
      <c r="AF67" s="190" t="e">
        <f t="shared" si="54"/>
        <v>#VALUE!</v>
      </c>
      <c r="AG67" s="190" t="e">
        <f t="shared" si="55"/>
        <v>#VALUE!</v>
      </c>
      <c r="AH67" s="190" t="e">
        <f t="shared" si="56"/>
        <v>#VALUE!</v>
      </c>
      <c r="AI67" s="190" t="e">
        <f t="shared" si="57"/>
        <v>#VALUE!</v>
      </c>
      <c r="AJ67" s="190" t="e">
        <f t="shared" si="58"/>
        <v>#VALUE!</v>
      </c>
      <c r="AK67" s="190" t="e">
        <f t="shared" si="59"/>
        <v>#VALUE!</v>
      </c>
      <c r="AL67" s="190">
        <f t="shared" si="60"/>
        <v>0</v>
      </c>
    </row>
    <row r="68" spans="1:38" ht="23.25" customHeight="1" x14ac:dyDescent="0.15">
      <c r="A68" s="260">
        <f t="shared" si="61"/>
        <v>61</v>
      </c>
      <c r="B68" s="282" t="str">
        <f t="shared" si="3"/>
        <v>A팀</v>
      </c>
      <c r="C68" s="232"/>
      <c r="D68" s="233"/>
      <c r="E68" s="232"/>
      <c r="F68" s="232"/>
      <c r="G68" s="246" t="str">
        <f t="shared" si="4"/>
        <v/>
      </c>
      <c r="H68" s="281"/>
      <c r="I68" s="265"/>
      <c r="J68" s="247" t="str">
        <f t="shared" si="5"/>
        <v>토</v>
      </c>
      <c r="K68" s="239"/>
      <c r="L68" s="240">
        <f t="shared" si="0"/>
        <v>0</v>
      </c>
      <c r="M68" s="241">
        <f>$M$7</f>
        <v>0.03</v>
      </c>
      <c r="N68" s="242">
        <f>IF(L68&gt;33330,TRUNC(L68*$M$7,-1),0)</f>
        <v>0</v>
      </c>
      <c r="O68" s="242">
        <f>TRUNC(N68*10%,-1)</f>
        <v>0</v>
      </c>
      <c r="P68" s="243">
        <f>SUM(N68:O68)</f>
        <v>0</v>
      </c>
      <c r="Q68" s="243">
        <f>L68-P68</f>
        <v>0</v>
      </c>
      <c r="S68" s="225">
        <f t="shared" si="1"/>
        <v>0</v>
      </c>
      <c r="T68" s="226">
        <f t="shared" si="2"/>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4"/>
        <v/>
      </c>
      <c r="H69" s="281" t="str">
        <f>IF(C69="","",$H$8)</f>
        <v/>
      </c>
      <c r="I69" s="265" t="str">
        <f>IF(C69="","",$I$8)</f>
        <v/>
      </c>
      <c r="J69" s="247" t="str">
        <f t="shared" si="5"/>
        <v/>
      </c>
      <c r="K69" s="239"/>
      <c r="L69" s="240">
        <f t="shared" si="0"/>
        <v>0</v>
      </c>
      <c r="M69" s="241">
        <f t="shared" si="6"/>
        <v>0.03</v>
      </c>
      <c r="N69" s="242">
        <f t="shared" ref="N69:N107" si="65">IF(L69&gt;33330,TRUNC(L69*$M$7,-1),0)</f>
        <v>0</v>
      </c>
      <c r="O69" s="242">
        <f t="shared" ref="O69:O107" si="66">TRUNC(N69*10%,-1)</f>
        <v>0</v>
      </c>
      <c r="P69" s="243">
        <f t="shared" ref="P69:P107" si="67">SUM(N69:O69)</f>
        <v>0</v>
      </c>
      <c r="Q69" s="243">
        <f t="shared" ref="Q69:Q107" si="68">L69-P69</f>
        <v>0</v>
      </c>
      <c r="S69" s="225">
        <f t="shared" si="1"/>
        <v>0</v>
      </c>
      <c r="T69" s="226">
        <f t="shared" si="2"/>
        <v>0</v>
      </c>
      <c r="V69" s="123"/>
      <c r="W69" s="123"/>
      <c r="X69" s="123"/>
      <c r="Y69" s="123"/>
      <c r="AA69" s="190" t="e">
        <f t="shared" ref="AA69:AA107" si="69">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107" si="70">IF(INT(RIGHT(D69,1))=AA69,"OK","주민오류")</f>
        <v>#VALUE!</v>
      </c>
      <c r="AC69" s="191" t="e">
        <f t="shared" ref="AC69:AC107" ca="1" si="71">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107" ca="1" si="72">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107" si="73">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107" si="74">CHOOSE(14-LEN(CLEAN(D69)),MID(D69,7,1),MID(D69,6,1),MID(D69,5,1),MID(D69,4,1))</f>
        <v>#VALUE!</v>
      </c>
      <c r="AH69" s="190" t="e">
        <f t="shared" ref="AH69:AH107" si="75">CHOOSE(AG69,"내국인","내국인","내국인","내국인","외국인","외국인","외국인","외국인")</f>
        <v>#VALUE!</v>
      </c>
      <c r="AI69" s="190" t="e">
        <f t="shared" ref="AI69:AI107" si="76">IF(AH69="외국인","고용허가체크","")</f>
        <v>#VALUE!</v>
      </c>
      <c r="AJ69" s="190" t="e">
        <f t="shared" ref="AJ69:AJ107" si="77">IF(LEN(CLEAN(D69))=12,MOD(MID(D69,7,1)*10+MID(D69,8,1),2),MOD(MID(D69,8,1)*10+MID(D69,9,1),2))</f>
        <v>#VALUE!</v>
      </c>
      <c r="AK69" s="190" t="e">
        <f t="shared" ref="AK69:AK107" si="78">IF(AJ69=0,"OK","")</f>
        <v>#VALUE!</v>
      </c>
      <c r="AL69" s="190">
        <f t="shared" ref="AL69:AL107" si="79">LEN(CLEAN(D69))</f>
        <v>0</v>
      </c>
    </row>
    <row r="70" spans="1:38" ht="23.25" customHeight="1" x14ac:dyDescent="0.15">
      <c r="A70" s="260">
        <f t="shared" ref="A70:A107" si="80">A69+1</f>
        <v>63</v>
      </c>
      <c r="B70" s="282" t="str">
        <f t="shared" si="3"/>
        <v>A팀</v>
      </c>
      <c r="C70" s="232"/>
      <c r="D70" s="233"/>
      <c r="E70" s="248" t="str">
        <f t="shared" ref="E70:E107" si="81">IF(C70="","",$E$8)</f>
        <v/>
      </c>
      <c r="F70" s="248"/>
      <c r="G70" s="246" t="str">
        <f t="shared" si="4"/>
        <v/>
      </c>
      <c r="H70" s="281" t="str">
        <f t="shared" ref="H70:H107" si="82">IF(C70="","",$H$8)</f>
        <v/>
      </c>
      <c r="I70" s="265" t="str">
        <f t="shared" ref="I70:I107" si="83">IF(C70="","",$I$8)</f>
        <v/>
      </c>
      <c r="J70" s="247" t="str">
        <f t="shared" si="5"/>
        <v/>
      </c>
      <c r="K70" s="239"/>
      <c r="L70" s="240">
        <f t="shared" si="0"/>
        <v>0</v>
      </c>
      <c r="M70" s="241">
        <f t="shared" si="6"/>
        <v>0.03</v>
      </c>
      <c r="N70" s="242">
        <f t="shared" si="65"/>
        <v>0</v>
      </c>
      <c r="O70" s="242">
        <f t="shared" si="66"/>
        <v>0</v>
      </c>
      <c r="P70" s="243">
        <f t="shared" si="67"/>
        <v>0</v>
      </c>
      <c r="Q70" s="243">
        <f t="shared" si="68"/>
        <v>0</v>
      </c>
      <c r="S70" s="225">
        <f t="shared" si="1"/>
        <v>0</v>
      </c>
      <c r="T70" s="226">
        <f t="shared" si="2"/>
        <v>0</v>
      </c>
      <c r="V70" s="123"/>
      <c r="W70" s="123"/>
      <c r="X70" s="123"/>
      <c r="Y70" s="123"/>
      <c r="AA70" s="190" t="e">
        <f t="shared" si="69"/>
        <v>#VALUE!</v>
      </c>
      <c r="AB70" s="190" t="e">
        <f t="shared" si="70"/>
        <v>#VALUE!</v>
      </c>
      <c r="AC70" s="191" t="e">
        <f t="shared" ca="1" si="71"/>
        <v>#VALUE!</v>
      </c>
      <c r="AD70" s="192">
        <f t="shared" ca="1" si="14"/>
        <v>44387</v>
      </c>
      <c r="AE70" s="191" t="e">
        <f t="shared" ca="1" si="72"/>
        <v>#VALUE!</v>
      </c>
      <c r="AF70" s="190" t="e">
        <f t="shared" si="73"/>
        <v>#VALUE!</v>
      </c>
      <c r="AG70" s="190" t="e">
        <f t="shared" si="74"/>
        <v>#VALUE!</v>
      </c>
      <c r="AH70" s="190" t="e">
        <f t="shared" si="75"/>
        <v>#VALUE!</v>
      </c>
      <c r="AI70" s="190" t="e">
        <f t="shared" si="76"/>
        <v>#VALUE!</v>
      </c>
      <c r="AJ70" s="190" t="e">
        <f t="shared" si="77"/>
        <v>#VALUE!</v>
      </c>
      <c r="AK70" s="190" t="e">
        <f t="shared" si="78"/>
        <v>#VALUE!</v>
      </c>
      <c r="AL70" s="190">
        <f t="shared" si="79"/>
        <v>0</v>
      </c>
    </row>
    <row r="71" spans="1:38" ht="23.25" customHeight="1" x14ac:dyDescent="0.15">
      <c r="A71" s="260">
        <f t="shared" si="80"/>
        <v>64</v>
      </c>
      <c r="B71" s="282" t="str">
        <f t="shared" si="3"/>
        <v>A팀</v>
      </c>
      <c r="C71" s="232"/>
      <c r="D71" s="233"/>
      <c r="E71" s="248" t="str">
        <f t="shared" si="81"/>
        <v/>
      </c>
      <c r="F71" s="248"/>
      <c r="G71" s="246" t="str">
        <f t="shared" si="4"/>
        <v/>
      </c>
      <c r="H71" s="281" t="str">
        <f t="shared" si="82"/>
        <v/>
      </c>
      <c r="I71" s="265" t="str">
        <f t="shared" si="83"/>
        <v/>
      </c>
      <c r="J71" s="247" t="str">
        <f t="shared" si="5"/>
        <v/>
      </c>
      <c r="K71" s="239"/>
      <c r="L71" s="240">
        <f t="shared" si="0"/>
        <v>0</v>
      </c>
      <c r="M71" s="241">
        <f t="shared" si="6"/>
        <v>0.03</v>
      </c>
      <c r="N71" s="242">
        <f t="shared" si="65"/>
        <v>0</v>
      </c>
      <c r="O71" s="242">
        <f t="shared" si="66"/>
        <v>0</v>
      </c>
      <c r="P71" s="243">
        <f t="shared" si="67"/>
        <v>0</v>
      </c>
      <c r="Q71" s="243">
        <f t="shared" si="68"/>
        <v>0</v>
      </c>
      <c r="S71" s="225">
        <f t="shared" si="1"/>
        <v>0</v>
      </c>
      <c r="T71" s="226">
        <f t="shared" si="2"/>
        <v>0</v>
      </c>
      <c r="V71" s="123"/>
      <c r="W71" s="123"/>
      <c r="X71" s="123"/>
      <c r="Y71" s="123"/>
      <c r="AA71" s="190" t="e">
        <f t="shared" si="69"/>
        <v>#VALUE!</v>
      </c>
      <c r="AB71" s="190" t="e">
        <f t="shared" si="70"/>
        <v>#VALUE!</v>
      </c>
      <c r="AC71" s="191" t="e">
        <f t="shared" ca="1" si="71"/>
        <v>#VALUE!</v>
      </c>
      <c r="AD71" s="192">
        <f t="shared" ca="1" si="14"/>
        <v>44387</v>
      </c>
      <c r="AE71" s="191" t="e">
        <f t="shared" ca="1" si="72"/>
        <v>#VALUE!</v>
      </c>
      <c r="AF71" s="190" t="e">
        <f t="shared" si="73"/>
        <v>#VALUE!</v>
      </c>
      <c r="AG71" s="190" t="e">
        <f t="shared" si="74"/>
        <v>#VALUE!</v>
      </c>
      <c r="AH71" s="190" t="e">
        <f t="shared" si="75"/>
        <v>#VALUE!</v>
      </c>
      <c r="AI71" s="190" t="e">
        <f t="shared" si="76"/>
        <v>#VALUE!</v>
      </c>
      <c r="AJ71" s="190" t="e">
        <f t="shared" si="77"/>
        <v>#VALUE!</v>
      </c>
      <c r="AK71" s="190" t="e">
        <f t="shared" si="78"/>
        <v>#VALUE!</v>
      </c>
      <c r="AL71" s="190">
        <f t="shared" si="79"/>
        <v>0</v>
      </c>
    </row>
    <row r="72" spans="1:38" ht="23.25" customHeight="1" x14ac:dyDescent="0.15">
      <c r="A72" s="260">
        <f t="shared" si="80"/>
        <v>65</v>
      </c>
      <c r="B72" s="282" t="str">
        <f t="shared" si="3"/>
        <v>A팀</v>
      </c>
      <c r="C72" s="232"/>
      <c r="D72" s="233"/>
      <c r="E72" s="248" t="str">
        <f t="shared" si="81"/>
        <v/>
      </c>
      <c r="F72" s="248"/>
      <c r="G72" s="246" t="str">
        <f t="shared" si="4"/>
        <v/>
      </c>
      <c r="H72" s="281" t="str">
        <f t="shared" si="82"/>
        <v/>
      </c>
      <c r="I72" s="265" t="str">
        <f t="shared" si="83"/>
        <v/>
      </c>
      <c r="J72" s="247" t="str">
        <f t="shared" si="5"/>
        <v/>
      </c>
      <c r="K72" s="239"/>
      <c r="L72" s="240">
        <f t="shared" ref="L72:L107" si="84">IF(OR($N$3=1,K72&lt;=33330),K72,TRUNC(K72/96.7%,-1))</f>
        <v>0</v>
      </c>
      <c r="M72" s="241">
        <f t="shared" si="6"/>
        <v>0.03</v>
      </c>
      <c r="N72" s="242">
        <f t="shared" si="65"/>
        <v>0</v>
      </c>
      <c r="O72" s="242">
        <f t="shared" si="66"/>
        <v>0</v>
      </c>
      <c r="P72" s="243">
        <f t="shared" si="67"/>
        <v>0</v>
      </c>
      <c r="Q72" s="243">
        <f t="shared" si="68"/>
        <v>0</v>
      </c>
      <c r="S72" s="225">
        <f t="shared" ref="S72:S107" si="85">IF($N$3=2,L72-(Q72-K72),0)</f>
        <v>0</v>
      </c>
      <c r="T72" s="226">
        <f t="shared" ref="T72:T107" si="86">IF($N$3=2,S72-L72,0)</f>
        <v>0</v>
      </c>
      <c r="V72" s="123"/>
      <c r="W72" s="123"/>
      <c r="X72" s="123"/>
      <c r="Y72" s="123"/>
      <c r="AA72" s="190" t="e">
        <f t="shared" si="69"/>
        <v>#VALUE!</v>
      </c>
      <c r="AB72" s="190" t="e">
        <f t="shared" si="70"/>
        <v>#VALUE!</v>
      </c>
      <c r="AC72" s="191" t="e">
        <f t="shared" ca="1" si="71"/>
        <v>#VALUE!</v>
      </c>
      <c r="AD72" s="192">
        <f t="shared" ca="1" si="14"/>
        <v>44387</v>
      </c>
      <c r="AE72" s="191" t="e">
        <f t="shared" ca="1" si="72"/>
        <v>#VALUE!</v>
      </c>
      <c r="AF72" s="190" t="e">
        <f t="shared" si="73"/>
        <v>#VALUE!</v>
      </c>
      <c r="AG72" s="190" t="e">
        <f t="shared" si="74"/>
        <v>#VALUE!</v>
      </c>
      <c r="AH72" s="190" t="e">
        <f t="shared" si="75"/>
        <v>#VALUE!</v>
      </c>
      <c r="AI72" s="190" t="e">
        <f t="shared" si="76"/>
        <v>#VALUE!</v>
      </c>
      <c r="AJ72" s="190" t="e">
        <f t="shared" si="77"/>
        <v>#VALUE!</v>
      </c>
      <c r="AK72" s="190" t="e">
        <f t="shared" si="78"/>
        <v>#VALUE!</v>
      </c>
      <c r="AL72" s="190">
        <f t="shared" si="79"/>
        <v>0</v>
      </c>
    </row>
    <row r="73" spans="1:38" ht="23.25" customHeight="1" x14ac:dyDescent="0.15">
      <c r="A73" s="260">
        <f t="shared" si="80"/>
        <v>66</v>
      </c>
      <c r="B73" s="282" t="str">
        <f t="shared" ref="B73:B107" si="87">$N$4</f>
        <v>A팀</v>
      </c>
      <c r="C73" s="232"/>
      <c r="D73" s="233"/>
      <c r="E73" s="248" t="str">
        <f t="shared" si="81"/>
        <v/>
      </c>
      <c r="F73" s="248"/>
      <c r="G73" s="246" t="str">
        <f t="shared" ref="G73:G107" si="88">IF(E73="","",VLOOKUP(E73,종목,2))</f>
        <v/>
      </c>
      <c r="H73" s="281" t="str">
        <f t="shared" si="82"/>
        <v/>
      </c>
      <c r="I73" s="265" t="str">
        <f t="shared" si="83"/>
        <v/>
      </c>
      <c r="J73" s="247" t="str">
        <f t="shared" ref="J73:J107" si="89">TEXT(I73,"aaa")</f>
        <v/>
      </c>
      <c r="K73" s="239"/>
      <c r="L73" s="240">
        <f t="shared" si="84"/>
        <v>0</v>
      </c>
      <c r="M73" s="241">
        <f t="shared" ref="M73:M107" si="90">$M$7</f>
        <v>0.03</v>
      </c>
      <c r="N73" s="242">
        <f t="shared" si="65"/>
        <v>0</v>
      </c>
      <c r="O73" s="242">
        <f t="shared" si="66"/>
        <v>0</v>
      </c>
      <c r="P73" s="243">
        <f t="shared" si="67"/>
        <v>0</v>
      </c>
      <c r="Q73" s="243">
        <f t="shared" si="68"/>
        <v>0</v>
      </c>
      <c r="S73" s="225">
        <f t="shared" si="85"/>
        <v>0</v>
      </c>
      <c r="T73" s="226">
        <f t="shared" si="86"/>
        <v>0</v>
      </c>
      <c r="V73" s="123"/>
      <c r="W73" s="123"/>
      <c r="X73" s="123"/>
      <c r="Y73" s="123"/>
      <c r="AA73" s="190" t="e">
        <f t="shared" si="69"/>
        <v>#VALUE!</v>
      </c>
      <c r="AB73" s="190" t="e">
        <f t="shared" si="70"/>
        <v>#VALUE!</v>
      </c>
      <c r="AC73" s="191" t="e">
        <f t="shared" ca="1" si="71"/>
        <v>#VALUE!</v>
      </c>
      <c r="AD73" s="192">
        <f t="shared" ref="AD73:AD107" ca="1" si="91">TODAY()</f>
        <v>44387</v>
      </c>
      <c r="AE73" s="191" t="e">
        <f t="shared" ca="1" si="72"/>
        <v>#VALUE!</v>
      </c>
      <c r="AF73" s="190" t="e">
        <f t="shared" si="73"/>
        <v>#VALUE!</v>
      </c>
      <c r="AG73" s="190" t="e">
        <f t="shared" si="74"/>
        <v>#VALUE!</v>
      </c>
      <c r="AH73" s="190" t="e">
        <f t="shared" si="75"/>
        <v>#VALUE!</v>
      </c>
      <c r="AI73" s="190" t="e">
        <f t="shared" si="76"/>
        <v>#VALUE!</v>
      </c>
      <c r="AJ73" s="190" t="e">
        <f t="shared" si="77"/>
        <v>#VALUE!</v>
      </c>
      <c r="AK73" s="190" t="e">
        <f t="shared" si="78"/>
        <v>#VALUE!</v>
      </c>
      <c r="AL73" s="190">
        <f t="shared" si="79"/>
        <v>0</v>
      </c>
    </row>
    <row r="74" spans="1:38" ht="23.25" customHeight="1" x14ac:dyDescent="0.15">
      <c r="A74" s="260">
        <f t="shared" si="80"/>
        <v>67</v>
      </c>
      <c r="B74" s="282" t="str">
        <f t="shared" si="87"/>
        <v>A팀</v>
      </c>
      <c r="C74" s="232"/>
      <c r="D74" s="233"/>
      <c r="E74" s="248" t="str">
        <f t="shared" si="81"/>
        <v/>
      </c>
      <c r="F74" s="248"/>
      <c r="G74" s="246" t="str">
        <f t="shared" si="88"/>
        <v/>
      </c>
      <c r="H74" s="281" t="str">
        <f t="shared" si="82"/>
        <v/>
      </c>
      <c r="I74" s="265" t="str">
        <f t="shared" si="83"/>
        <v/>
      </c>
      <c r="J74" s="247" t="str">
        <f t="shared" si="89"/>
        <v/>
      </c>
      <c r="K74" s="239"/>
      <c r="L74" s="240">
        <f t="shared" si="84"/>
        <v>0</v>
      </c>
      <c r="M74" s="241">
        <f t="shared" si="90"/>
        <v>0.03</v>
      </c>
      <c r="N74" s="242">
        <f t="shared" si="65"/>
        <v>0</v>
      </c>
      <c r="O74" s="242">
        <f t="shared" si="66"/>
        <v>0</v>
      </c>
      <c r="P74" s="243">
        <f t="shared" si="67"/>
        <v>0</v>
      </c>
      <c r="Q74" s="243">
        <f t="shared" si="68"/>
        <v>0</v>
      </c>
      <c r="S74" s="225">
        <f t="shared" si="85"/>
        <v>0</v>
      </c>
      <c r="T74" s="226">
        <f t="shared" si="86"/>
        <v>0</v>
      </c>
      <c r="V74" s="123"/>
      <c r="W74" s="123"/>
      <c r="X74" s="123"/>
      <c r="Y74" s="123"/>
      <c r="AA74" s="190" t="e">
        <f t="shared" si="69"/>
        <v>#VALUE!</v>
      </c>
      <c r="AB74" s="190" t="e">
        <f t="shared" si="70"/>
        <v>#VALUE!</v>
      </c>
      <c r="AC74" s="191" t="e">
        <f t="shared" ca="1" si="71"/>
        <v>#VALUE!</v>
      </c>
      <c r="AD74" s="192">
        <f t="shared" ca="1" si="91"/>
        <v>44387</v>
      </c>
      <c r="AE74" s="191" t="e">
        <f t="shared" ca="1" si="72"/>
        <v>#VALUE!</v>
      </c>
      <c r="AF74" s="190" t="e">
        <f t="shared" si="73"/>
        <v>#VALUE!</v>
      </c>
      <c r="AG74" s="190" t="e">
        <f t="shared" si="74"/>
        <v>#VALUE!</v>
      </c>
      <c r="AH74" s="190" t="e">
        <f t="shared" si="75"/>
        <v>#VALUE!</v>
      </c>
      <c r="AI74" s="190" t="e">
        <f t="shared" si="76"/>
        <v>#VALUE!</v>
      </c>
      <c r="AJ74" s="190" t="e">
        <f t="shared" si="77"/>
        <v>#VALUE!</v>
      </c>
      <c r="AK74" s="190" t="e">
        <f t="shared" si="78"/>
        <v>#VALUE!</v>
      </c>
      <c r="AL74" s="190">
        <f t="shared" si="79"/>
        <v>0</v>
      </c>
    </row>
    <row r="75" spans="1:38" ht="23.25" customHeight="1" x14ac:dyDescent="0.15">
      <c r="A75" s="260">
        <f t="shared" si="80"/>
        <v>68</v>
      </c>
      <c r="B75" s="282" t="str">
        <f t="shared" si="87"/>
        <v>A팀</v>
      </c>
      <c r="C75" s="232"/>
      <c r="D75" s="233"/>
      <c r="E75" s="248" t="str">
        <f t="shared" si="81"/>
        <v/>
      </c>
      <c r="F75" s="248"/>
      <c r="G75" s="246" t="str">
        <f t="shared" si="88"/>
        <v/>
      </c>
      <c r="H75" s="281" t="str">
        <f t="shared" si="82"/>
        <v/>
      </c>
      <c r="I75" s="265" t="str">
        <f t="shared" si="83"/>
        <v/>
      </c>
      <c r="J75" s="247" t="str">
        <f t="shared" si="89"/>
        <v/>
      </c>
      <c r="K75" s="239"/>
      <c r="L75" s="240">
        <f t="shared" si="84"/>
        <v>0</v>
      </c>
      <c r="M75" s="241">
        <f t="shared" si="90"/>
        <v>0.03</v>
      </c>
      <c r="N75" s="242">
        <f t="shared" si="65"/>
        <v>0</v>
      </c>
      <c r="O75" s="242">
        <f t="shared" si="66"/>
        <v>0</v>
      </c>
      <c r="P75" s="243">
        <f t="shared" si="67"/>
        <v>0</v>
      </c>
      <c r="Q75" s="243">
        <f t="shared" si="68"/>
        <v>0</v>
      </c>
      <c r="S75" s="225">
        <f t="shared" si="85"/>
        <v>0</v>
      </c>
      <c r="T75" s="226">
        <f t="shared" si="86"/>
        <v>0</v>
      </c>
      <c r="V75" s="123"/>
      <c r="W75" s="123"/>
      <c r="X75" s="123"/>
      <c r="Y75" s="123"/>
      <c r="AA75" s="190" t="e">
        <f t="shared" si="69"/>
        <v>#VALUE!</v>
      </c>
      <c r="AB75" s="190" t="e">
        <f t="shared" si="70"/>
        <v>#VALUE!</v>
      </c>
      <c r="AC75" s="191" t="e">
        <f t="shared" ca="1" si="71"/>
        <v>#VALUE!</v>
      </c>
      <c r="AD75" s="192">
        <f t="shared" ca="1" si="91"/>
        <v>44387</v>
      </c>
      <c r="AE75" s="191" t="e">
        <f t="shared" ca="1" si="72"/>
        <v>#VALUE!</v>
      </c>
      <c r="AF75" s="190" t="e">
        <f t="shared" si="73"/>
        <v>#VALUE!</v>
      </c>
      <c r="AG75" s="190" t="e">
        <f t="shared" si="74"/>
        <v>#VALUE!</v>
      </c>
      <c r="AH75" s="190" t="e">
        <f t="shared" si="75"/>
        <v>#VALUE!</v>
      </c>
      <c r="AI75" s="190" t="e">
        <f t="shared" si="76"/>
        <v>#VALUE!</v>
      </c>
      <c r="AJ75" s="190" t="e">
        <f t="shared" si="77"/>
        <v>#VALUE!</v>
      </c>
      <c r="AK75" s="190" t="e">
        <f t="shared" si="78"/>
        <v>#VALUE!</v>
      </c>
      <c r="AL75" s="190">
        <f t="shared" si="79"/>
        <v>0</v>
      </c>
    </row>
    <row r="76" spans="1:38" ht="23.25" customHeight="1" x14ac:dyDescent="0.15">
      <c r="A76" s="260">
        <f t="shared" si="80"/>
        <v>69</v>
      </c>
      <c r="B76" s="282" t="str">
        <f t="shared" si="87"/>
        <v>A팀</v>
      </c>
      <c r="C76" s="232"/>
      <c r="D76" s="233"/>
      <c r="E76" s="248" t="str">
        <f t="shared" si="81"/>
        <v/>
      </c>
      <c r="F76" s="248"/>
      <c r="G76" s="246" t="str">
        <f t="shared" si="88"/>
        <v/>
      </c>
      <c r="H76" s="281" t="str">
        <f t="shared" si="82"/>
        <v/>
      </c>
      <c r="I76" s="265" t="str">
        <f t="shared" si="83"/>
        <v/>
      </c>
      <c r="J76" s="247" t="str">
        <f t="shared" si="89"/>
        <v/>
      </c>
      <c r="K76" s="239"/>
      <c r="L76" s="240">
        <f t="shared" si="84"/>
        <v>0</v>
      </c>
      <c r="M76" s="241">
        <f t="shared" si="90"/>
        <v>0.03</v>
      </c>
      <c r="N76" s="242">
        <f t="shared" si="65"/>
        <v>0</v>
      </c>
      <c r="O76" s="242">
        <f t="shared" si="66"/>
        <v>0</v>
      </c>
      <c r="P76" s="243">
        <f t="shared" si="67"/>
        <v>0</v>
      </c>
      <c r="Q76" s="243">
        <f t="shared" si="68"/>
        <v>0</v>
      </c>
      <c r="S76" s="225">
        <f t="shared" si="85"/>
        <v>0</v>
      </c>
      <c r="T76" s="226">
        <f t="shared" si="86"/>
        <v>0</v>
      </c>
      <c r="V76" s="123"/>
      <c r="W76" s="123"/>
      <c r="X76" s="123"/>
      <c r="Y76" s="123"/>
      <c r="AA76" s="190" t="e">
        <f t="shared" si="69"/>
        <v>#VALUE!</v>
      </c>
      <c r="AB76" s="190" t="e">
        <f t="shared" si="70"/>
        <v>#VALUE!</v>
      </c>
      <c r="AC76" s="191" t="e">
        <f t="shared" ca="1" si="71"/>
        <v>#VALUE!</v>
      </c>
      <c r="AD76" s="192">
        <f t="shared" ca="1" si="91"/>
        <v>44387</v>
      </c>
      <c r="AE76" s="191" t="e">
        <f t="shared" ca="1" si="72"/>
        <v>#VALUE!</v>
      </c>
      <c r="AF76" s="190" t="e">
        <f t="shared" si="73"/>
        <v>#VALUE!</v>
      </c>
      <c r="AG76" s="190" t="e">
        <f t="shared" si="74"/>
        <v>#VALUE!</v>
      </c>
      <c r="AH76" s="190" t="e">
        <f t="shared" si="75"/>
        <v>#VALUE!</v>
      </c>
      <c r="AI76" s="190" t="e">
        <f t="shared" si="76"/>
        <v>#VALUE!</v>
      </c>
      <c r="AJ76" s="190" t="e">
        <f t="shared" si="77"/>
        <v>#VALUE!</v>
      </c>
      <c r="AK76" s="190" t="e">
        <f t="shared" si="78"/>
        <v>#VALUE!</v>
      </c>
      <c r="AL76" s="190">
        <f t="shared" si="79"/>
        <v>0</v>
      </c>
    </row>
    <row r="77" spans="1:38" ht="23.25" customHeight="1" x14ac:dyDescent="0.15">
      <c r="A77" s="260">
        <f t="shared" si="80"/>
        <v>70</v>
      </c>
      <c r="B77" s="282" t="str">
        <f t="shared" si="87"/>
        <v>A팀</v>
      </c>
      <c r="C77" s="232"/>
      <c r="D77" s="233"/>
      <c r="E77" s="248" t="str">
        <f t="shared" si="81"/>
        <v/>
      </c>
      <c r="F77" s="248"/>
      <c r="G77" s="246" t="str">
        <f t="shared" si="88"/>
        <v/>
      </c>
      <c r="H77" s="281" t="str">
        <f t="shared" si="82"/>
        <v/>
      </c>
      <c r="I77" s="265" t="str">
        <f t="shared" si="83"/>
        <v/>
      </c>
      <c r="J77" s="247" t="str">
        <f t="shared" si="89"/>
        <v/>
      </c>
      <c r="K77" s="239"/>
      <c r="L77" s="240">
        <f t="shared" si="84"/>
        <v>0</v>
      </c>
      <c r="M77" s="241">
        <f t="shared" si="90"/>
        <v>0.03</v>
      </c>
      <c r="N77" s="242">
        <f t="shared" si="65"/>
        <v>0</v>
      </c>
      <c r="O77" s="242">
        <f t="shared" si="66"/>
        <v>0</v>
      </c>
      <c r="P77" s="243">
        <f t="shared" si="67"/>
        <v>0</v>
      </c>
      <c r="Q77" s="243">
        <f t="shared" si="68"/>
        <v>0</v>
      </c>
      <c r="S77" s="225">
        <f t="shared" si="85"/>
        <v>0</v>
      </c>
      <c r="T77" s="226">
        <f t="shared" si="86"/>
        <v>0</v>
      </c>
      <c r="V77" s="123"/>
      <c r="W77" s="123"/>
      <c r="X77" s="123"/>
      <c r="Y77" s="123"/>
      <c r="AA77" s="190" t="e">
        <f t="shared" si="69"/>
        <v>#VALUE!</v>
      </c>
      <c r="AB77" s="190" t="e">
        <f t="shared" si="70"/>
        <v>#VALUE!</v>
      </c>
      <c r="AC77" s="191" t="e">
        <f t="shared" ca="1" si="71"/>
        <v>#VALUE!</v>
      </c>
      <c r="AD77" s="192">
        <f t="shared" ca="1" si="91"/>
        <v>44387</v>
      </c>
      <c r="AE77" s="191" t="e">
        <f t="shared" ca="1" si="72"/>
        <v>#VALUE!</v>
      </c>
      <c r="AF77" s="190" t="e">
        <f t="shared" si="73"/>
        <v>#VALUE!</v>
      </c>
      <c r="AG77" s="190" t="e">
        <f t="shared" si="74"/>
        <v>#VALUE!</v>
      </c>
      <c r="AH77" s="190" t="e">
        <f t="shared" si="75"/>
        <v>#VALUE!</v>
      </c>
      <c r="AI77" s="190" t="e">
        <f t="shared" si="76"/>
        <v>#VALUE!</v>
      </c>
      <c r="AJ77" s="190" t="e">
        <f t="shared" si="77"/>
        <v>#VALUE!</v>
      </c>
      <c r="AK77" s="190" t="e">
        <f t="shared" si="78"/>
        <v>#VALUE!</v>
      </c>
      <c r="AL77" s="190">
        <f t="shared" si="79"/>
        <v>0</v>
      </c>
    </row>
    <row r="78" spans="1:38" ht="23.25" customHeight="1" x14ac:dyDescent="0.15">
      <c r="A78" s="260">
        <f t="shared" si="80"/>
        <v>71</v>
      </c>
      <c r="B78" s="282" t="str">
        <f t="shared" si="87"/>
        <v>A팀</v>
      </c>
      <c r="C78" s="232"/>
      <c r="D78" s="233"/>
      <c r="E78" s="248" t="str">
        <f t="shared" si="81"/>
        <v/>
      </c>
      <c r="F78" s="248"/>
      <c r="G78" s="246" t="str">
        <f t="shared" si="88"/>
        <v/>
      </c>
      <c r="H78" s="281" t="str">
        <f t="shared" si="82"/>
        <v/>
      </c>
      <c r="I78" s="265" t="str">
        <f t="shared" si="83"/>
        <v/>
      </c>
      <c r="J78" s="247" t="str">
        <f t="shared" si="89"/>
        <v/>
      </c>
      <c r="K78" s="239"/>
      <c r="L78" s="240">
        <f t="shared" si="84"/>
        <v>0</v>
      </c>
      <c r="M78" s="241">
        <f t="shared" si="90"/>
        <v>0.03</v>
      </c>
      <c r="N78" s="242">
        <f t="shared" si="65"/>
        <v>0</v>
      </c>
      <c r="O78" s="242">
        <f t="shared" si="66"/>
        <v>0</v>
      </c>
      <c r="P78" s="243">
        <f t="shared" si="67"/>
        <v>0</v>
      </c>
      <c r="Q78" s="243">
        <f t="shared" si="68"/>
        <v>0</v>
      </c>
      <c r="S78" s="225">
        <f t="shared" si="85"/>
        <v>0</v>
      </c>
      <c r="T78" s="226">
        <f t="shared" si="86"/>
        <v>0</v>
      </c>
      <c r="V78" s="123"/>
      <c r="W78" s="123"/>
      <c r="X78" s="123"/>
      <c r="Y78" s="123"/>
      <c r="AA78" s="190" t="e">
        <f t="shared" si="69"/>
        <v>#VALUE!</v>
      </c>
      <c r="AB78" s="190" t="e">
        <f t="shared" si="70"/>
        <v>#VALUE!</v>
      </c>
      <c r="AC78" s="191" t="e">
        <f t="shared" ca="1" si="71"/>
        <v>#VALUE!</v>
      </c>
      <c r="AD78" s="192">
        <f t="shared" ca="1" si="91"/>
        <v>44387</v>
      </c>
      <c r="AE78" s="191" t="e">
        <f t="shared" ca="1" si="72"/>
        <v>#VALUE!</v>
      </c>
      <c r="AF78" s="190" t="e">
        <f t="shared" si="73"/>
        <v>#VALUE!</v>
      </c>
      <c r="AG78" s="190" t="e">
        <f t="shared" si="74"/>
        <v>#VALUE!</v>
      </c>
      <c r="AH78" s="190" t="e">
        <f t="shared" si="75"/>
        <v>#VALUE!</v>
      </c>
      <c r="AI78" s="190" t="e">
        <f t="shared" si="76"/>
        <v>#VALUE!</v>
      </c>
      <c r="AJ78" s="190" t="e">
        <f t="shared" si="77"/>
        <v>#VALUE!</v>
      </c>
      <c r="AK78" s="190" t="e">
        <f t="shared" si="78"/>
        <v>#VALUE!</v>
      </c>
      <c r="AL78" s="190">
        <f t="shared" si="79"/>
        <v>0</v>
      </c>
    </row>
    <row r="79" spans="1:38" ht="23.25" customHeight="1" x14ac:dyDescent="0.15">
      <c r="A79" s="260">
        <f t="shared" si="80"/>
        <v>72</v>
      </c>
      <c r="B79" s="282" t="str">
        <f t="shared" si="87"/>
        <v>A팀</v>
      </c>
      <c r="C79" s="232"/>
      <c r="D79" s="233"/>
      <c r="E79" s="248" t="str">
        <f t="shared" si="81"/>
        <v/>
      </c>
      <c r="F79" s="248"/>
      <c r="G79" s="246" t="str">
        <f t="shared" si="88"/>
        <v/>
      </c>
      <c r="H79" s="281" t="str">
        <f t="shared" si="82"/>
        <v/>
      </c>
      <c r="I79" s="265" t="str">
        <f t="shared" si="83"/>
        <v/>
      </c>
      <c r="J79" s="247" t="str">
        <f t="shared" si="89"/>
        <v/>
      </c>
      <c r="K79" s="239"/>
      <c r="L79" s="240">
        <f t="shared" si="84"/>
        <v>0</v>
      </c>
      <c r="M79" s="241">
        <f t="shared" si="90"/>
        <v>0.03</v>
      </c>
      <c r="N79" s="242">
        <f t="shared" si="65"/>
        <v>0</v>
      </c>
      <c r="O79" s="242">
        <f t="shared" si="66"/>
        <v>0</v>
      </c>
      <c r="P79" s="243">
        <f t="shared" si="67"/>
        <v>0</v>
      </c>
      <c r="Q79" s="243">
        <f t="shared" si="68"/>
        <v>0</v>
      </c>
      <c r="S79" s="225">
        <f t="shared" si="85"/>
        <v>0</v>
      </c>
      <c r="T79" s="226">
        <f t="shared" si="86"/>
        <v>0</v>
      </c>
      <c r="V79" s="123"/>
      <c r="W79" s="123"/>
      <c r="X79" s="123"/>
      <c r="Y79" s="123"/>
      <c r="AA79" s="190" t="e">
        <f t="shared" si="69"/>
        <v>#VALUE!</v>
      </c>
      <c r="AB79" s="190" t="e">
        <f t="shared" si="70"/>
        <v>#VALUE!</v>
      </c>
      <c r="AC79" s="191" t="e">
        <f t="shared" ca="1" si="71"/>
        <v>#VALUE!</v>
      </c>
      <c r="AD79" s="192">
        <f t="shared" ca="1" si="91"/>
        <v>44387</v>
      </c>
      <c r="AE79" s="191" t="e">
        <f t="shared" ca="1" si="72"/>
        <v>#VALUE!</v>
      </c>
      <c r="AF79" s="190" t="e">
        <f t="shared" si="73"/>
        <v>#VALUE!</v>
      </c>
      <c r="AG79" s="190" t="e">
        <f t="shared" si="74"/>
        <v>#VALUE!</v>
      </c>
      <c r="AH79" s="190" t="e">
        <f t="shared" si="75"/>
        <v>#VALUE!</v>
      </c>
      <c r="AI79" s="190" t="e">
        <f t="shared" si="76"/>
        <v>#VALUE!</v>
      </c>
      <c r="AJ79" s="190" t="e">
        <f t="shared" si="77"/>
        <v>#VALUE!</v>
      </c>
      <c r="AK79" s="190" t="e">
        <f t="shared" si="78"/>
        <v>#VALUE!</v>
      </c>
      <c r="AL79" s="190">
        <f t="shared" si="79"/>
        <v>0</v>
      </c>
    </row>
    <row r="80" spans="1:38" ht="23.25" customHeight="1" x14ac:dyDescent="0.15">
      <c r="A80" s="260">
        <f t="shared" si="80"/>
        <v>73</v>
      </c>
      <c r="B80" s="282" t="str">
        <f t="shared" si="87"/>
        <v>A팀</v>
      </c>
      <c r="C80" s="232"/>
      <c r="D80" s="233"/>
      <c r="E80" s="248" t="str">
        <f t="shared" si="81"/>
        <v/>
      </c>
      <c r="F80" s="248"/>
      <c r="G80" s="246" t="str">
        <f t="shared" si="88"/>
        <v/>
      </c>
      <c r="H80" s="281" t="str">
        <f t="shared" si="82"/>
        <v/>
      </c>
      <c r="I80" s="265" t="str">
        <f t="shared" si="83"/>
        <v/>
      </c>
      <c r="J80" s="247" t="str">
        <f t="shared" si="89"/>
        <v/>
      </c>
      <c r="K80" s="239"/>
      <c r="L80" s="240">
        <f t="shared" si="84"/>
        <v>0</v>
      </c>
      <c r="M80" s="241">
        <f t="shared" si="90"/>
        <v>0.03</v>
      </c>
      <c r="N80" s="242">
        <f t="shared" si="65"/>
        <v>0</v>
      </c>
      <c r="O80" s="242">
        <f t="shared" si="66"/>
        <v>0</v>
      </c>
      <c r="P80" s="243">
        <f t="shared" si="67"/>
        <v>0</v>
      </c>
      <c r="Q80" s="243">
        <f t="shared" si="68"/>
        <v>0</v>
      </c>
      <c r="S80" s="225">
        <f t="shared" si="85"/>
        <v>0</v>
      </c>
      <c r="T80" s="226">
        <f t="shared" si="86"/>
        <v>0</v>
      </c>
      <c r="V80" s="123"/>
      <c r="W80" s="123"/>
      <c r="X80" s="123"/>
      <c r="Y80" s="123"/>
      <c r="AA80" s="190" t="e">
        <f t="shared" si="69"/>
        <v>#VALUE!</v>
      </c>
      <c r="AB80" s="190" t="e">
        <f t="shared" si="70"/>
        <v>#VALUE!</v>
      </c>
      <c r="AC80" s="191" t="e">
        <f t="shared" ca="1" si="71"/>
        <v>#VALUE!</v>
      </c>
      <c r="AD80" s="192">
        <f t="shared" ca="1" si="91"/>
        <v>44387</v>
      </c>
      <c r="AE80" s="191" t="e">
        <f t="shared" ca="1" si="72"/>
        <v>#VALUE!</v>
      </c>
      <c r="AF80" s="190" t="e">
        <f t="shared" si="73"/>
        <v>#VALUE!</v>
      </c>
      <c r="AG80" s="190" t="e">
        <f t="shared" si="74"/>
        <v>#VALUE!</v>
      </c>
      <c r="AH80" s="190" t="e">
        <f t="shared" si="75"/>
        <v>#VALUE!</v>
      </c>
      <c r="AI80" s="190" t="e">
        <f t="shared" si="76"/>
        <v>#VALUE!</v>
      </c>
      <c r="AJ80" s="190" t="e">
        <f t="shared" si="77"/>
        <v>#VALUE!</v>
      </c>
      <c r="AK80" s="190" t="e">
        <f t="shared" si="78"/>
        <v>#VALUE!</v>
      </c>
      <c r="AL80" s="190">
        <f t="shared" si="79"/>
        <v>0</v>
      </c>
    </row>
    <row r="81" spans="1:38" ht="23.25" customHeight="1" x14ac:dyDescent="0.15">
      <c r="A81" s="260">
        <f t="shared" si="80"/>
        <v>74</v>
      </c>
      <c r="B81" s="282" t="str">
        <f t="shared" si="87"/>
        <v>A팀</v>
      </c>
      <c r="C81" s="232"/>
      <c r="D81" s="233"/>
      <c r="E81" s="248" t="str">
        <f t="shared" si="81"/>
        <v/>
      </c>
      <c r="F81" s="248"/>
      <c r="G81" s="246" t="str">
        <f t="shared" si="88"/>
        <v/>
      </c>
      <c r="H81" s="281" t="str">
        <f t="shared" si="82"/>
        <v/>
      </c>
      <c r="I81" s="265" t="str">
        <f t="shared" si="83"/>
        <v/>
      </c>
      <c r="J81" s="247" t="str">
        <f t="shared" si="89"/>
        <v/>
      </c>
      <c r="K81" s="239"/>
      <c r="L81" s="240">
        <f t="shared" si="84"/>
        <v>0</v>
      </c>
      <c r="M81" s="241">
        <f t="shared" si="90"/>
        <v>0.03</v>
      </c>
      <c r="N81" s="242">
        <f t="shared" si="65"/>
        <v>0</v>
      </c>
      <c r="O81" s="242">
        <f t="shared" si="66"/>
        <v>0</v>
      </c>
      <c r="P81" s="243">
        <f t="shared" si="67"/>
        <v>0</v>
      </c>
      <c r="Q81" s="243">
        <f t="shared" si="68"/>
        <v>0</v>
      </c>
      <c r="S81" s="225">
        <f t="shared" si="85"/>
        <v>0</v>
      </c>
      <c r="T81" s="226">
        <f t="shared" si="86"/>
        <v>0</v>
      </c>
      <c r="V81" s="123"/>
      <c r="W81" s="123"/>
      <c r="X81" s="123"/>
      <c r="Y81" s="123"/>
      <c r="AA81" s="190" t="e">
        <f t="shared" si="69"/>
        <v>#VALUE!</v>
      </c>
      <c r="AB81" s="190" t="e">
        <f t="shared" si="70"/>
        <v>#VALUE!</v>
      </c>
      <c r="AC81" s="191" t="e">
        <f t="shared" ca="1" si="71"/>
        <v>#VALUE!</v>
      </c>
      <c r="AD81" s="192">
        <f t="shared" ca="1" si="91"/>
        <v>44387</v>
      </c>
      <c r="AE81" s="191" t="e">
        <f t="shared" ca="1" si="72"/>
        <v>#VALUE!</v>
      </c>
      <c r="AF81" s="190" t="e">
        <f t="shared" si="73"/>
        <v>#VALUE!</v>
      </c>
      <c r="AG81" s="190" t="e">
        <f t="shared" si="74"/>
        <v>#VALUE!</v>
      </c>
      <c r="AH81" s="190" t="e">
        <f t="shared" si="75"/>
        <v>#VALUE!</v>
      </c>
      <c r="AI81" s="190" t="e">
        <f t="shared" si="76"/>
        <v>#VALUE!</v>
      </c>
      <c r="AJ81" s="190" t="e">
        <f t="shared" si="77"/>
        <v>#VALUE!</v>
      </c>
      <c r="AK81" s="190" t="e">
        <f t="shared" si="78"/>
        <v>#VALUE!</v>
      </c>
      <c r="AL81" s="190">
        <f t="shared" si="79"/>
        <v>0</v>
      </c>
    </row>
    <row r="82" spans="1:38" ht="23.25" customHeight="1" x14ac:dyDescent="0.15">
      <c r="A82" s="260">
        <f t="shared" si="80"/>
        <v>75</v>
      </c>
      <c r="B82" s="282" t="str">
        <f t="shared" si="87"/>
        <v>A팀</v>
      </c>
      <c r="C82" s="232"/>
      <c r="D82" s="233"/>
      <c r="E82" s="248" t="str">
        <f t="shared" si="81"/>
        <v/>
      </c>
      <c r="F82" s="248"/>
      <c r="G82" s="246" t="str">
        <f t="shared" si="88"/>
        <v/>
      </c>
      <c r="H82" s="281" t="str">
        <f t="shared" si="82"/>
        <v/>
      </c>
      <c r="I82" s="265" t="str">
        <f t="shared" si="83"/>
        <v/>
      </c>
      <c r="J82" s="247" t="str">
        <f t="shared" si="89"/>
        <v/>
      </c>
      <c r="K82" s="239"/>
      <c r="L82" s="240">
        <f t="shared" si="84"/>
        <v>0</v>
      </c>
      <c r="M82" s="241">
        <f t="shared" si="90"/>
        <v>0.03</v>
      </c>
      <c r="N82" s="242">
        <f t="shared" si="65"/>
        <v>0</v>
      </c>
      <c r="O82" s="242">
        <f t="shared" si="66"/>
        <v>0</v>
      </c>
      <c r="P82" s="243">
        <f t="shared" si="67"/>
        <v>0</v>
      </c>
      <c r="Q82" s="243">
        <f t="shared" si="68"/>
        <v>0</v>
      </c>
      <c r="S82" s="225">
        <f t="shared" si="85"/>
        <v>0</v>
      </c>
      <c r="T82" s="226">
        <f t="shared" si="86"/>
        <v>0</v>
      </c>
      <c r="V82" s="123"/>
      <c r="W82" s="123"/>
      <c r="X82" s="123"/>
      <c r="Y82" s="123"/>
      <c r="AA82" s="190" t="e">
        <f t="shared" si="69"/>
        <v>#VALUE!</v>
      </c>
      <c r="AB82" s="190" t="e">
        <f t="shared" si="70"/>
        <v>#VALUE!</v>
      </c>
      <c r="AC82" s="191" t="e">
        <f t="shared" ca="1" si="71"/>
        <v>#VALUE!</v>
      </c>
      <c r="AD82" s="192">
        <f t="shared" ca="1" si="91"/>
        <v>44387</v>
      </c>
      <c r="AE82" s="191" t="e">
        <f t="shared" ca="1" si="72"/>
        <v>#VALUE!</v>
      </c>
      <c r="AF82" s="190" t="e">
        <f t="shared" si="73"/>
        <v>#VALUE!</v>
      </c>
      <c r="AG82" s="190" t="e">
        <f t="shared" si="74"/>
        <v>#VALUE!</v>
      </c>
      <c r="AH82" s="190" t="e">
        <f t="shared" si="75"/>
        <v>#VALUE!</v>
      </c>
      <c r="AI82" s="190" t="e">
        <f t="shared" si="76"/>
        <v>#VALUE!</v>
      </c>
      <c r="AJ82" s="190" t="e">
        <f t="shared" si="77"/>
        <v>#VALUE!</v>
      </c>
      <c r="AK82" s="190" t="e">
        <f t="shared" si="78"/>
        <v>#VALUE!</v>
      </c>
      <c r="AL82" s="190">
        <f t="shared" si="79"/>
        <v>0</v>
      </c>
    </row>
    <row r="83" spans="1:38" ht="23.25" customHeight="1" x14ac:dyDescent="0.15">
      <c r="A83" s="260">
        <f t="shared" si="80"/>
        <v>76</v>
      </c>
      <c r="B83" s="282" t="str">
        <f t="shared" si="87"/>
        <v>A팀</v>
      </c>
      <c r="C83" s="232"/>
      <c r="D83" s="233"/>
      <c r="E83" s="248" t="str">
        <f t="shared" si="81"/>
        <v/>
      </c>
      <c r="F83" s="248"/>
      <c r="G83" s="246" t="str">
        <f t="shared" si="88"/>
        <v/>
      </c>
      <c r="H83" s="281" t="str">
        <f t="shared" si="82"/>
        <v/>
      </c>
      <c r="I83" s="265" t="str">
        <f t="shared" si="83"/>
        <v/>
      </c>
      <c r="J83" s="247" t="str">
        <f t="shared" si="89"/>
        <v/>
      </c>
      <c r="K83" s="239"/>
      <c r="L83" s="240">
        <f t="shared" si="84"/>
        <v>0</v>
      </c>
      <c r="M83" s="241">
        <f t="shared" si="90"/>
        <v>0.03</v>
      </c>
      <c r="N83" s="242">
        <f t="shared" si="65"/>
        <v>0</v>
      </c>
      <c r="O83" s="242">
        <f t="shared" si="66"/>
        <v>0</v>
      </c>
      <c r="P83" s="243">
        <f t="shared" si="67"/>
        <v>0</v>
      </c>
      <c r="Q83" s="243">
        <f t="shared" si="68"/>
        <v>0</v>
      </c>
      <c r="S83" s="225">
        <f t="shared" si="85"/>
        <v>0</v>
      </c>
      <c r="T83" s="226">
        <f t="shared" si="86"/>
        <v>0</v>
      </c>
      <c r="V83" s="123"/>
      <c r="W83" s="123"/>
      <c r="X83" s="123"/>
      <c r="Y83" s="123"/>
      <c r="AA83" s="190" t="e">
        <f t="shared" si="69"/>
        <v>#VALUE!</v>
      </c>
      <c r="AB83" s="190" t="e">
        <f t="shared" si="70"/>
        <v>#VALUE!</v>
      </c>
      <c r="AC83" s="191" t="e">
        <f t="shared" ca="1" si="71"/>
        <v>#VALUE!</v>
      </c>
      <c r="AD83" s="192">
        <f t="shared" ca="1" si="91"/>
        <v>44387</v>
      </c>
      <c r="AE83" s="191" t="e">
        <f t="shared" ca="1" si="72"/>
        <v>#VALUE!</v>
      </c>
      <c r="AF83" s="190" t="e">
        <f t="shared" si="73"/>
        <v>#VALUE!</v>
      </c>
      <c r="AG83" s="190" t="e">
        <f t="shared" si="74"/>
        <v>#VALUE!</v>
      </c>
      <c r="AH83" s="190" t="e">
        <f t="shared" si="75"/>
        <v>#VALUE!</v>
      </c>
      <c r="AI83" s="190" t="e">
        <f t="shared" si="76"/>
        <v>#VALUE!</v>
      </c>
      <c r="AJ83" s="190" t="e">
        <f t="shared" si="77"/>
        <v>#VALUE!</v>
      </c>
      <c r="AK83" s="190" t="e">
        <f t="shared" si="78"/>
        <v>#VALUE!</v>
      </c>
      <c r="AL83" s="190">
        <f t="shared" si="79"/>
        <v>0</v>
      </c>
    </row>
    <row r="84" spans="1:38" ht="23.25" customHeight="1" x14ac:dyDescent="0.15">
      <c r="A84" s="260">
        <f t="shared" si="80"/>
        <v>77</v>
      </c>
      <c r="B84" s="282" t="str">
        <f t="shared" si="87"/>
        <v>A팀</v>
      </c>
      <c r="C84" s="232"/>
      <c r="D84" s="233"/>
      <c r="E84" s="248" t="str">
        <f t="shared" si="81"/>
        <v/>
      </c>
      <c r="F84" s="248"/>
      <c r="G84" s="246" t="str">
        <f t="shared" si="88"/>
        <v/>
      </c>
      <c r="H84" s="281" t="str">
        <f t="shared" si="82"/>
        <v/>
      </c>
      <c r="I84" s="265" t="str">
        <f t="shared" si="83"/>
        <v/>
      </c>
      <c r="J84" s="247" t="str">
        <f t="shared" si="89"/>
        <v/>
      </c>
      <c r="K84" s="239"/>
      <c r="L84" s="240">
        <f t="shared" si="84"/>
        <v>0</v>
      </c>
      <c r="M84" s="241">
        <f t="shared" si="90"/>
        <v>0.03</v>
      </c>
      <c r="N84" s="242">
        <f t="shared" si="65"/>
        <v>0</v>
      </c>
      <c r="O84" s="242">
        <f t="shared" si="66"/>
        <v>0</v>
      </c>
      <c r="P84" s="243">
        <f t="shared" si="67"/>
        <v>0</v>
      </c>
      <c r="Q84" s="243">
        <f t="shared" si="68"/>
        <v>0</v>
      </c>
      <c r="S84" s="225">
        <f t="shared" si="85"/>
        <v>0</v>
      </c>
      <c r="T84" s="226">
        <f t="shared" si="86"/>
        <v>0</v>
      </c>
      <c r="V84" s="123"/>
      <c r="W84" s="123"/>
      <c r="X84" s="123"/>
      <c r="Y84" s="123"/>
      <c r="AA84" s="190" t="e">
        <f t="shared" si="69"/>
        <v>#VALUE!</v>
      </c>
      <c r="AB84" s="190" t="e">
        <f t="shared" si="70"/>
        <v>#VALUE!</v>
      </c>
      <c r="AC84" s="191" t="e">
        <f t="shared" ca="1" si="71"/>
        <v>#VALUE!</v>
      </c>
      <c r="AD84" s="192">
        <f t="shared" ca="1" si="91"/>
        <v>44387</v>
      </c>
      <c r="AE84" s="191" t="e">
        <f t="shared" ca="1" si="72"/>
        <v>#VALUE!</v>
      </c>
      <c r="AF84" s="190" t="e">
        <f t="shared" si="73"/>
        <v>#VALUE!</v>
      </c>
      <c r="AG84" s="190" t="e">
        <f t="shared" si="74"/>
        <v>#VALUE!</v>
      </c>
      <c r="AH84" s="190" t="e">
        <f t="shared" si="75"/>
        <v>#VALUE!</v>
      </c>
      <c r="AI84" s="190" t="e">
        <f t="shared" si="76"/>
        <v>#VALUE!</v>
      </c>
      <c r="AJ84" s="190" t="e">
        <f t="shared" si="77"/>
        <v>#VALUE!</v>
      </c>
      <c r="AK84" s="190" t="e">
        <f t="shared" si="78"/>
        <v>#VALUE!</v>
      </c>
      <c r="AL84" s="190">
        <f t="shared" si="79"/>
        <v>0</v>
      </c>
    </row>
    <row r="85" spans="1:38" ht="23.25" customHeight="1" x14ac:dyDescent="0.15">
      <c r="A85" s="260">
        <f t="shared" si="80"/>
        <v>78</v>
      </c>
      <c r="B85" s="282" t="str">
        <f t="shared" si="87"/>
        <v>A팀</v>
      </c>
      <c r="C85" s="232"/>
      <c r="D85" s="233"/>
      <c r="E85" s="248" t="str">
        <f t="shared" si="81"/>
        <v/>
      </c>
      <c r="F85" s="248"/>
      <c r="G85" s="246" t="str">
        <f t="shared" si="88"/>
        <v/>
      </c>
      <c r="H85" s="281" t="str">
        <f t="shared" si="82"/>
        <v/>
      </c>
      <c r="I85" s="265" t="str">
        <f t="shared" si="83"/>
        <v/>
      </c>
      <c r="J85" s="247" t="str">
        <f t="shared" si="89"/>
        <v/>
      </c>
      <c r="K85" s="239"/>
      <c r="L85" s="240">
        <f t="shared" si="84"/>
        <v>0</v>
      </c>
      <c r="M85" s="241">
        <f t="shared" si="90"/>
        <v>0.03</v>
      </c>
      <c r="N85" s="242">
        <f t="shared" si="65"/>
        <v>0</v>
      </c>
      <c r="O85" s="242">
        <f t="shared" si="66"/>
        <v>0</v>
      </c>
      <c r="P85" s="243">
        <f t="shared" si="67"/>
        <v>0</v>
      </c>
      <c r="Q85" s="243">
        <f t="shared" si="68"/>
        <v>0</v>
      </c>
      <c r="S85" s="225">
        <f t="shared" si="85"/>
        <v>0</v>
      </c>
      <c r="T85" s="226">
        <f t="shared" si="86"/>
        <v>0</v>
      </c>
      <c r="V85" s="123"/>
      <c r="W85" s="123"/>
      <c r="X85" s="123"/>
      <c r="Y85" s="123"/>
      <c r="AA85" s="190" t="e">
        <f t="shared" si="69"/>
        <v>#VALUE!</v>
      </c>
      <c r="AB85" s="190" t="e">
        <f t="shared" si="70"/>
        <v>#VALUE!</v>
      </c>
      <c r="AC85" s="191" t="e">
        <f t="shared" ca="1" si="71"/>
        <v>#VALUE!</v>
      </c>
      <c r="AD85" s="192">
        <f t="shared" ca="1" si="91"/>
        <v>44387</v>
      </c>
      <c r="AE85" s="191" t="e">
        <f t="shared" ca="1" si="72"/>
        <v>#VALUE!</v>
      </c>
      <c r="AF85" s="190" t="e">
        <f t="shared" si="73"/>
        <v>#VALUE!</v>
      </c>
      <c r="AG85" s="190" t="e">
        <f t="shared" si="74"/>
        <v>#VALUE!</v>
      </c>
      <c r="AH85" s="190" t="e">
        <f t="shared" si="75"/>
        <v>#VALUE!</v>
      </c>
      <c r="AI85" s="190" t="e">
        <f t="shared" si="76"/>
        <v>#VALUE!</v>
      </c>
      <c r="AJ85" s="190" t="e">
        <f t="shared" si="77"/>
        <v>#VALUE!</v>
      </c>
      <c r="AK85" s="190" t="e">
        <f t="shared" si="78"/>
        <v>#VALUE!</v>
      </c>
      <c r="AL85" s="190">
        <f t="shared" si="79"/>
        <v>0</v>
      </c>
    </row>
    <row r="86" spans="1:38" ht="23.25" customHeight="1" x14ac:dyDescent="0.15">
      <c r="A86" s="260">
        <f t="shared" si="80"/>
        <v>79</v>
      </c>
      <c r="B86" s="282" t="str">
        <f t="shared" si="87"/>
        <v>A팀</v>
      </c>
      <c r="C86" s="232"/>
      <c r="D86" s="233"/>
      <c r="E86" s="248" t="str">
        <f t="shared" si="81"/>
        <v/>
      </c>
      <c r="F86" s="248"/>
      <c r="G86" s="246" t="str">
        <f t="shared" si="88"/>
        <v/>
      </c>
      <c r="H86" s="281" t="str">
        <f t="shared" si="82"/>
        <v/>
      </c>
      <c r="I86" s="265" t="str">
        <f t="shared" si="83"/>
        <v/>
      </c>
      <c r="J86" s="247" t="str">
        <f t="shared" si="89"/>
        <v/>
      </c>
      <c r="K86" s="239"/>
      <c r="L86" s="240">
        <f t="shared" si="84"/>
        <v>0</v>
      </c>
      <c r="M86" s="241">
        <f t="shared" si="90"/>
        <v>0.03</v>
      </c>
      <c r="N86" s="242">
        <f t="shared" si="65"/>
        <v>0</v>
      </c>
      <c r="O86" s="242">
        <f t="shared" si="66"/>
        <v>0</v>
      </c>
      <c r="P86" s="243">
        <f t="shared" si="67"/>
        <v>0</v>
      </c>
      <c r="Q86" s="243">
        <f t="shared" si="68"/>
        <v>0</v>
      </c>
      <c r="S86" s="225">
        <f t="shared" si="85"/>
        <v>0</v>
      </c>
      <c r="T86" s="226">
        <f t="shared" si="86"/>
        <v>0</v>
      </c>
      <c r="V86" s="123"/>
      <c r="W86" s="123"/>
      <c r="X86" s="123"/>
      <c r="Y86" s="123"/>
      <c r="AA86" s="190" t="e">
        <f t="shared" si="69"/>
        <v>#VALUE!</v>
      </c>
      <c r="AB86" s="190" t="e">
        <f t="shared" si="70"/>
        <v>#VALUE!</v>
      </c>
      <c r="AC86" s="191" t="e">
        <f t="shared" ca="1" si="71"/>
        <v>#VALUE!</v>
      </c>
      <c r="AD86" s="192">
        <f t="shared" ca="1" si="91"/>
        <v>44387</v>
      </c>
      <c r="AE86" s="191" t="e">
        <f t="shared" ca="1" si="72"/>
        <v>#VALUE!</v>
      </c>
      <c r="AF86" s="190" t="e">
        <f t="shared" si="73"/>
        <v>#VALUE!</v>
      </c>
      <c r="AG86" s="190" t="e">
        <f t="shared" si="74"/>
        <v>#VALUE!</v>
      </c>
      <c r="AH86" s="190" t="e">
        <f t="shared" si="75"/>
        <v>#VALUE!</v>
      </c>
      <c r="AI86" s="190" t="e">
        <f t="shared" si="76"/>
        <v>#VALUE!</v>
      </c>
      <c r="AJ86" s="190" t="e">
        <f t="shared" si="77"/>
        <v>#VALUE!</v>
      </c>
      <c r="AK86" s="190" t="e">
        <f t="shared" si="78"/>
        <v>#VALUE!</v>
      </c>
      <c r="AL86" s="190">
        <f t="shared" si="79"/>
        <v>0</v>
      </c>
    </row>
    <row r="87" spans="1:38" ht="23.25" customHeight="1" x14ac:dyDescent="0.15">
      <c r="A87" s="260">
        <f t="shared" si="80"/>
        <v>80</v>
      </c>
      <c r="B87" s="282" t="str">
        <f t="shared" si="87"/>
        <v>A팀</v>
      </c>
      <c r="C87" s="232"/>
      <c r="D87" s="233"/>
      <c r="E87" s="248" t="str">
        <f t="shared" si="81"/>
        <v/>
      </c>
      <c r="F87" s="248"/>
      <c r="G87" s="246" t="str">
        <f t="shared" si="88"/>
        <v/>
      </c>
      <c r="H87" s="281" t="str">
        <f t="shared" si="82"/>
        <v/>
      </c>
      <c r="I87" s="265" t="str">
        <f t="shared" si="83"/>
        <v/>
      </c>
      <c r="J87" s="247" t="str">
        <f t="shared" si="89"/>
        <v/>
      </c>
      <c r="K87" s="239"/>
      <c r="L87" s="240">
        <f t="shared" si="84"/>
        <v>0</v>
      </c>
      <c r="M87" s="241">
        <f t="shared" si="90"/>
        <v>0.03</v>
      </c>
      <c r="N87" s="242">
        <f t="shared" si="65"/>
        <v>0</v>
      </c>
      <c r="O87" s="242">
        <f t="shared" si="66"/>
        <v>0</v>
      </c>
      <c r="P87" s="243">
        <f t="shared" si="67"/>
        <v>0</v>
      </c>
      <c r="Q87" s="243">
        <f t="shared" si="68"/>
        <v>0</v>
      </c>
      <c r="S87" s="225">
        <f t="shared" si="85"/>
        <v>0</v>
      </c>
      <c r="T87" s="226">
        <f t="shared" si="86"/>
        <v>0</v>
      </c>
      <c r="V87" s="123"/>
      <c r="W87" s="123"/>
      <c r="X87" s="123"/>
      <c r="Y87" s="123"/>
      <c r="AA87" s="190" t="e">
        <f t="shared" si="69"/>
        <v>#VALUE!</v>
      </c>
      <c r="AB87" s="190" t="e">
        <f t="shared" si="70"/>
        <v>#VALUE!</v>
      </c>
      <c r="AC87" s="191" t="e">
        <f t="shared" ca="1" si="71"/>
        <v>#VALUE!</v>
      </c>
      <c r="AD87" s="192">
        <f t="shared" ca="1" si="91"/>
        <v>44387</v>
      </c>
      <c r="AE87" s="191" t="e">
        <f t="shared" ca="1" si="72"/>
        <v>#VALUE!</v>
      </c>
      <c r="AF87" s="190" t="e">
        <f t="shared" si="73"/>
        <v>#VALUE!</v>
      </c>
      <c r="AG87" s="190" t="e">
        <f t="shared" si="74"/>
        <v>#VALUE!</v>
      </c>
      <c r="AH87" s="190" t="e">
        <f t="shared" si="75"/>
        <v>#VALUE!</v>
      </c>
      <c r="AI87" s="190" t="e">
        <f t="shared" si="76"/>
        <v>#VALUE!</v>
      </c>
      <c r="AJ87" s="190" t="e">
        <f t="shared" si="77"/>
        <v>#VALUE!</v>
      </c>
      <c r="AK87" s="190" t="e">
        <f t="shared" si="78"/>
        <v>#VALUE!</v>
      </c>
      <c r="AL87" s="190">
        <f t="shared" si="79"/>
        <v>0</v>
      </c>
    </row>
    <row r="88" spans="1:38" ht="23.25" customHeight="1" x14ac:dyDescent="0.15">
      <c r="A88" s="260">
        <f t="shared" si="80"/>
        <v>81</v>
      </c>
      <c r="B88" s="282" t="str">
        <f t="shared" si="87"/>
        <v>A팀</v>
      </c>
      <c r="C88" s="232"/>
      <c r="D88" s="233"/>
      <c r="E88" s="248" t="str">
        <f t="shared" si="81"/>
        <v/>
      </c>
      <c r="F88" s="248"/>
      <c r="G88" s="246" t="str">
        <f t="shared" si="88"/>
        <v/>
      </c>
      <c r="H88" s="281" t="str">
        <f t="shared" si="82"/>
        <v/>
      </c>
      <c r="I88" s="265" t="str">
        <f t="shared" si="83"/>
        <v/>
      </c>
      <c r="J88" s="247" t="str">
        <f t="shared" si="89"/>
        <v/>
      </c>
      <c r="K88" s="239"/>
      <c r="L88" s="240">
        <f t="shared" si="84"/>
        <v>0</v>
      </c>
      <c r="M88" s="241">
        <f t="shared" si="90"/>
        <v>0.03</v>
      </c>
      <c r="N88" s="242">
        <f t="shared" si="65"/>
        <v>0</v>
      </c>
      <c r="O88" s="242">
        <f t="shared" si="66"/>
        <v>0</v>
      </c>
      <c r="P88" s="243">
        <f t="shared" si="67"/>
        <v>0</v>
      </c>
      <c r="Q88" s="243">
        <f t="shared" si="68"/>
        <v>0</v>
      </c>
      <c r="S88" s="225">
        <f t="shared" si="85"/>
        <v>0</v>
      </c>
      <c r="T88" s="226">
        <f t="shared" si="86"/>
        <v>0</v>
      </c>
      <c r="V88" s="123"/>
      <c r="W88" s="123"/>
      <c r="X88" s="123"/>
      <c r="Y88" s="123"/>
      <c r="AA88" s="190" t="e">
        <f t="shared" si="69"/>
        <v>#VALUE!</v>
      </c>
      <c r="AB88" s="190" t="e">
        <f t="shared" si="70"/>
        <v>#VALUE!</v>
      </c>
      <c r="AC88" s="191" t="e">
        <f t="shared" ca="1" si="71"/>
        <v>#VALUE!</v>
      </c>
      <c r="AD88" s="192">
        <f t="shared" ca="1" si="91"/>
        <v>44387</v>
      </c>
      <c r="AE88" s="191" t="e">
        <f t="shared" ca="1" si="72"/>
        <v>#VALUE!</v>
      </c>
      <c r="AF88" s="190" t="e">
        <f t="shared" si="73"/>
        <v>#VALUE!</v>
      </c>
      <c r="AG88" s="190" t="e">
        <f t="shared" si="74"/>
        <v>#VALUE!</v>
      </c>
      <c r="AH88" s="190" t="e">
        <f t="shared" si="75"/>
        <v>#VALUE!</v>
      </c>
      <c r="AI88" s="190" t="e">
        <f t="shared" si="76"/>
        <v>#VALUE!</v>
      </c>
      <c r="AJ88" s="190" t="e">
        <f t="shared" si="77"/>
        <v>#VALUE!</v>
      </c>
      <c r="AK88" s="190" t="e">
        <f t="shared" si="78"/>
        <v>#VALUE!</v>
      </c>
      <c r="AL88" s="190">
        <f t="shared" si="79"/>
        <v>0</v>
      </c>
    </row>
    <row r="89" spans="1:38" ht="23.25" customHeight="1" x14ac:dyDescent="0.15">
      <c r="A89" s="260">
        <f t="shared" si="80"/>
        <v>82</v>
      </c>
      <c r="B89" s="282" t="str">
        <f t="shared" si="87"/>
        <v>A팀</v>
      </c>
      <c r="C89" s="232"/>
      <c r="D89" s="233"/>
      <c r="E89" s="248" t="str">
        <f t="shared" si="81"/>
        <v/>
      </c>
      <c r="F89" s="248"/>
      <c r="G89" s="246" t="str">
        <f t="shared" si="88"/>
        <v/>
      </c>
      <c r="H89" s="281" t="str">
        <f t="shared" si="82"/>
        <v/>
      </c>
      <c r="I89" s="265" t="str">
        <f t="shared" si="83"/>
        <v/>
      </c>
      <c r="J89" s="247" t="str">
        <f t="shared" si="89"/>
        <v/>
      </c>
      <c r="K89" s="239"/>
      <c r="L89" s="240">
        <f t="shared" si="84"/>
        <v>0</v>
      </c>
      <c r="M89" s="241">
        <f t="shared" si="90"/>
        <v>0.03</v>
      </c>
      <c r="N89" s="242">
        <f t="shared" si="65"/>
        <v>0</v>
      </c>
      <c r="O89" s="242">
        <f t="shared" si="66"/>
        <v>0</v>
      </c>
      <c r="P89" s="243">
        <f t="shared" si="67"/>
        <v>0</v>
      </c>
      <c r="Q89" s="243">
        <f t="shared" si="68"/>
        <v>0</v>
      </c>
      <c r="S89" s="225">
        <f t="shared" si="85"/>
        <v>0</v>
      </c>
      <c r="T89" s="226">
        <f t="shared" si="86"/>
        <v>0</v>
      </c>
      <c r="V89" s="123"/>
      <c r="W89" s="123"/>
      <c r="X89" s="123"/>
      <c r="Y89" s="123"/>
      <c r="AA89" s="190" t="e">
        <f t="shared" si="69"/>
        <v>#VALUE!</v>
      </c>
      <c r="AB89" s="190" t="e">
        <f t="shared" si="70"/>
        <v>#VALUE!</v>
      </c>
      <c r="AC89" s="191" t="e">
        <f t="shared" ca="1" si="71"/>
        <v>#VALUE!</v>
      </c>
      <c r="AD89" s="192">
        <f t="shared" ca="1" si="91"/>
        <v>44387</v>
      </c>
      <c r="AE89" s="191" t="e">
        <f t="shared" ca="1" si="72"/>
        <v>#VALUE!</v>
      </c>
      <c r="AF89" s="190" t="e">
        <f t="shared" si="73"/>
        <v>#VALUE!</v>
      </c>
      <c r="AG89" s="190" t="e">
        <f t="shared" si="74"/>
        <v>#VALUE!</v>
      </c>
      <c r="AH89" s="190" t="e">
        <f t="shared" si="75"/>
        <v>#VALUE!</v>
      </c>
      <c r="AI89" s="190" t="e">
        <f t="shared" si="76"/>
        <v>#VALUE!</v>
      </c>
      <c r="AJ89" s="190" t="e">
        <f t="shared" si="77"/>
        <v>#VALUE!</v>
      </c>
      <c r="AK89" s="190" t="e">
        <f t="shared" si="78"/>
        <v>#VALUE!</v>
      </c>
      <c r="AL89" s="190">
        <f t="shared" si="79"/>
        <v>0</v>
      </c>
    </row>
    <row r="90" spans="1:38" ht="23.25" customHeight="1" x14ac:dyDescent="0.15">
      <c r="A90" s="260">
        <f t="shared" si="80"/>
        <v>83</v>
      </c>
      <c r="B90" s="282" t="str">
        <f t="shared" si="87"/>
        <v>A팀</v>
      </c>
      <c r="C90" s="232"/>
      <c r="D90" s="233"/>
      <c r="E90" s="248" t="str">
        <f t="shared" si="81"/>
        <v/>
      </c>
      <c r="F90" s="248"/>
      <c r="G90" s="246" t="str">
        <f t="shared" si="88"/>
        <v/>
      </c>
      <c r="H90" s="281" t="str">
        <f t="shared" si="82"/>
        <v/>
      </c>
      <c r="I90" s="265" t="str">
        <f t="shared" si="83"/>
        <v/>
      </c>
      <c r="J90" s="247" t="str">
        <f t="shared" si="89"/>
        <v/>
      </c>
      <c r="K90" s="239"/>
      <c r="L90" s="240">
        <f t="shared" si="84"/>
        <v>0</v>
      </c>
      <c r="M90" s="241">
        <f t="shared" si="90"/>
        <v>0.03</v>
      </c>
      <c r="N90" s="242">
        <f t="shared" si="65"/>
        <v>0</v>
      </c>
      <c r="O90" s="242">
        <f t="shared" si="66"/>
        <v>0</v>
      </c>
      <c r="P90" s="243">
        <f t="shared" si="67"/>
        <v>0</v>
      </c>
      <c r="Q90" s="243">
        <f t="shared" si="68"/>
        <v>0</v>
      </c>
      <c r="S90" s="225">
        <f t="shared" si="85"/>
        <v>0</v>
      </c>
      <c r="T90" s="226">
        <f t="shared" si="86"/>
        <v>0</v>
      </c>
      <c r="V90" s="123"/>
      <c r="W90" s="123"/>
      <c r="X90" s="123"/>
      <c r="Y90" s="123"/>
      <c r="AA90" s="190" t="e">
        <f t="shared" si="69"/>
        <v>#VALUE!</v>
      </c>
      <c r="AB90" s="190" t="e">
        <f t="shared" si="70"/>
        <v>#VALUE!</v>
      </c>
      <c r="AC90" s="191" t="e">
        <f t="shared" ca="1" si="71"/>
        <v>#VALUE!</v>
      </c>
      <c r="AD90" s="192">
        <f t="shared" ca="1" si="91"/>
        <v>44387</v>
      </c>
      <c r="AE90" s="191" t="e">
        <f t="shared" ca="1" si="72"/>
        <v>#VALUE!</v>
      </c>
      <c r="AF90" s="190" t="e">
        <f t="shared" si="73"/>
        <v>#VALUE!</v>
      </c>
      <c r="AG90" s="190" t="e">
        <f t="shared" si="74"/>
        <v>#VALUE!</v>
      </c>
      <c r="AH90" s="190" t="e">
        <f t="shared" si="75"/>
        <v>#VALUE!</v>
      </c>
      <c r="AI90" s="190" t="e">
        <f t="shared" si="76"/>
        <v>#VALUE!</v>
      </c>
      <c r="AJ90" s="190" t="e">
        <f t="shared" si="77"/>
        <v>#VALUE!</v>
      </c>
      <c r="AK90" s="190" t="e">
        <f t="shared" si="78"/>
        <v>#VALUE!</v>
      </c>
      <c r="AL90" s="190">
        <f t="shared" si="79"/>
        <v>0</v>
      </c>
    </row>
    <row r="91" spans="1:38" ht="23.25" customHeight="1" x14ac:dyDescent="0.15">
      <c r="A91" s="260">
        <f t="shared" si="80"/>
        <v>84</v>
      </c>
      <c r="B91" s="282" t="str">
        <f t="shared" si="87"/>
        <v>A팀</v>
      </c>
      <c r="C91" s="232"/>
      <c r="D91" s="233"/>
      <c r="E91" s="248" t="str">
        <f t="shared" si="81"/>
        <v/>
      </c>
      <c r="F91" s="248"/>
      <c r="G91" s="246" t="str">
        <f t="shared" si="88"/>
        <v/>
      </c>
      <c r="H91" s="281" t="str">
        <f t="shared" si="82"/>
        <v/>
      </c>
      <c r="I91" s="265" t="str">
        <f t="shared" si="83"/>
        <v/>
      </c>
      <c r="J91" s="247" t="str">
        <f t="shared" si="89"/>
        <v/>
      </c>
      <c r="K91" s="239"/>
      <c r="L91" s="240">
        <f t="shared" si="84"/>
        <v>0</v>
      </c>
      <c r="M91" s="241">
        <f t="shared" si="90"/>
        <v>0.03</v>
      </c>
      <c r="N91" s="242">
        <f t="shared" si="65"/>
        <v>0</v>
      </c>
      <c r="O91" s="242">
        <f t="shared" si="66"/>
        <v>0</v>
      </c>
      <c r="P91" s="243">
        <f t="shared" si="67"/>
        <v>0</v>
      </c>
      <c r="Q91" s="243">
        <f t="shared" si="68"/>
        <v>0</v>
      </c>
      <c r="S91" s="225">
        <f t="shared" si="85"/>
        <v>0</v>
      </c>
      <c r="T91" s="226">
        <f t="shared" si="86"/>
        <v>0</v>
      </c>
      <c r="V91" s="123"/>
      <c r="W91" s="123"/>
      <c r="X91" s="123"/>
      <c r="Y91" s="123"/>
      <c r="AA91" s="190" t="e">
        <f t="shared" si="69"/>
        <v>#VALUE!</v>
      </c>
      <c r="AB91" s="190" t="e">
        <f t="shared" si="70"/>
        <v>#VALUE!</v>
      </c>
      <c r="AC91" s="191" t="e">
        <f t="shared" ca="1" si="71"/>
        <v>#VALUE!</v>
      </c>
      <c r="AD91" s="192">
        <f t="shared" ca="1" si="91"/>
        <v>44387</v>
      </c>
      <c r="AE91" s="191" t="e">
        <f t="shared" ca="1" si="72"/>
        <v>#VALUE!</v>
      </c>
      <c r="AF91" s="190" t="e">
        <f t="shared" si="73"/>
        <v>#VALUE!</v>
      </c>
      <c r="AG91" s="190" t="e">
        <f t="shared" si="74"/>
        <v>#VALUE!</v>
      </c>
      <c r="AH91" s="190" t="e">
        <f t="shared" si="75"/>
        <v>#VALUE!</v>
      </c>
      <c r="AI91" s="190" t="e">
        <f t="shared" si="76"/>
        <v>#VALUE!</v>
      </c>
      <c r="AJ91" s="190" t="e">
        <f t="shared" si="77"/>
        <v>#VALUE!</v>
      </c>
      <c r="AK91" s="190" t="e">
        <f t="shared" si="78"/>
        <v>#VALUE!</v>
      </c>
      <c r="AL91" s="190">
        <f t="shared" si="79"/>
        <v>0</v>
      </c>
    </row>
    <row r="92" spans="1:38" ht="23.25" customHeight="1" x14ac:dyDescent="0.15">
      <c r="A92" s="260">
        <f t="shared" si="80"/>
        <v>85</v>
      </c>
      <c r="B92" s="282" t="str">
        <f t="shared" si="87"/>
        <v>A팀</v>
      </c>
      <c r="C92" s="232"/>
      <c r="D92" s="233"/>
      <c r="E92" s="248" t="str">
        <f t="shared" si="81"/>
        <v/>
      </c>
      <c r="F92" s="248"/>
      <c r="G92" s="246" t="str">
        <f t="shared" si="88"/>
        <v/>
      </c>
      <c r="H92" s="281" t="str">
        <f t="shared" si="82"/>
        <v/>
      </c>
      <c r="I92" s="265" t="str">
        <f t="shared" si="83"/>
        <v/>
      </c>
      <c r="J92" s="247" t="str">
        <f t="shared" si="89"/>
        <v/>
      </c>
      <c r="K92" s="239"/>
      <c r="L92" s="240">
        <f t="shared" si="84"/>
        <v>0</v>
      </c>
      <c r="M92" s="241">
        <f t="shared" si="90"/>
        <v>0.03</v>
      </c>
      <c r="N92" s="242">
        <f t="shared" si="65"/>
        <v>0</v>
      </c>
      <c r="O92" s="242">
        <f t="shared" si="66"/>
        <v>0</v>
      </c>
      <c r="P92" s="243">
        <f t="shared" si="67"/>
        <v>0</v>
      </c>
      <c r="Q92" s="243">
        <f t="shared" si="68"/>
        <v>0</v>
      </c>
      <c r="S92" s="225">
        <f t="shared" si="85"/>
        <v>0</v>
      </c>
      <c r="T92" s="226">
        <f t="shared" si="86"/>
        <v>0</v>
      </c>
      <c r="V92" s="123"/>
      <c r="W92" s="123"/>
      <c r="X92" s="123"/>
      <c r="Y92" s="123"/>
      <c r="AA92" s="190" t="e">
        <f t="shared" si="69"/>
        <v>#VALUE!</v>
      </c>
      <c r="AB92" s="190" t="e">
        <f t="shared" si="70"/>
        <v>#VALUE!</v>
      </c>
      <c r="AC92" s="191" t="e">
        <f t="shared" ca="1" si="71"/>
        <v>#VALUE!</v>
      </c>
      <c r="AD92" s="192">
        <f t="shared" ca="1" si="91"/>
        <v>44387</v>
      </c>
      <c r="AE92" s="191" t="e">
        <f t="shared" ca="1" si="72"/>
        <v>#VALUE!</v>
      </c>
      <c r="AF92" s="190" t="e">
        <f t="shared" si="73"/>
        <v>#VALUE!</v>
      </c>
      <c r="AG92" s="190" t="e">
        <f t="shared" si="74"/>
        <v>#VALUE!</v>
      </c>
      <c r="AH92" s="190" t="e">
        <f t="shared" si="75"/>
        <v>#VALUE!</v>
      </c>
      <c r="AI92" s="190" t="e">
        <f t="shared" si="76"/>
        <v>#VALUE!</v>
      </c>
      <c r="AJ92" s="190" t="e">
        <f t="shared" si="77"/>
        <v>#VALUE!</v>
      </c>
      <c r="AK92" s="190" t="e">
        <f t="shared" si="78"/>
        <v>#VALUE!</v>
      </c>
      <c r="AL92" s="190">
        <f t="shared" si="79"/>
        <v>0</v>
      </c>
    </row>
    <row r="93" spans="1:38" ht="23.25" customHeight="1" x14ac:dyDescent="0.15">
      <c r="A93" s="260">
        <f t="shared" si="80"/>
        <v>86</v>
      </c>
      <c r="B93" s="282" t="str">
        <f t="shared" si="87"/>
        <v>A팀</v>
      </c>
      <c r="C93" s="232"/>
      <c r="D93" s="233"/>
      <c r="E93" s="248" t="str">
        <f t="shared" si="81"/>
        <v/>
      </c>
      <c r="F93" s="248"/>
      <c r="G93" s="246" t="str">
        <f t="shared" si="88"/>
        <v/>
      </c>
      <c r="H93" s="281" t="str">
        <f t="shared" si="82"/>
        <v/>
      </c>
      <c r="I93" s="265" t="str">
        <f t="shared" si="83"/>
        <v/>
      </c>
      <c r="J93" s="247" t="str">
        <f t="shared" si="89"/>
        <v/>
      </c>
      <c r="K93" s="239"/>
      <c r="L93" s="240">
        <f t="shared" si="84"/>
        <v>0</v>
      </c>
      <c r="M93" s="241">
        <f t="shared" si="90"/>
        <v>0.03</v>
      </c>
      <c r="N93" s="242">
        <f t="shared" si="65"/>
        <v>0</v>
      </c>
      <c r="O93" s="242">
        <f t="shared" si="66"/>
        <v>0</v>
      </c>
      <c r="P93" s="243">
        <f t="shared" si="67"/>
        <v>0</v>
      </c>
      <c r="Q93" s="243">
        <f t="shared" si="68"/>
        <v>0</v>
      </c>
      <c r="S93" s="225">
        <f t="shared" si="85"/>
        <v>0</v>
      </c>
      <c r="T93" s="226">
        <f t="shared" si="86"/>
        <v>0</v>
      </c>
      <c r="V93" s="123"/>
      <c r="W93" s="123"/>
      <c r="X93" s="123"/>
      <c r="Y93" s="123"/>
      <c r="AA93" s="190" t="e">
        <f t="shared" si="69"/>
        <v>#VALUE!</v>
      </c>
      <c r="AB93" s="190" t="e">
        <f t="shared" si="70"/>
        <v>#VALUE!</v>
      </c>
      <c r="AC93" s="191" t="e">
        <f t="shared" ca="1" si="71"/>
        <v>#VALUE!</v>
      </c>
      <c r="AD93" s="192">
        <f t="shared" ca="1" si="91"/>
        <v>44387</v>
      </c>
      <c r="AE93" s="191" t="e">
        <f t="shared" ca="1" si="72"/>
        <v>#VALUE!</v>
      </c>
      <c r="AF93" s="190" t="e">
        <f t="shared" si="73"/>
        <v>#VALUE!</v>
      </c>
      <c r="AG93" s="190" t="e">
        <f t="shared" si="74"/>
        <v>#VALUE!</v>
      </c>
      <c r="AH93" s="190" t="e">
        <f t="shared" si="75"/>
        <v>#VALUE!</v>
      </c>
      <c r="AI93" s="190" t="e">
        <f t="shared" si="76"/>
        <v>#VALUE!</v>
      </c>
      <c r="AJ93" s="190" t="e">
        <f t="shared" si="77"/>
        <v>#VALUE!</v>
      </c>
      <c r="AK93" s="190" t="e">
        <f t="shared" si="78"/>
        <v>#VALUE!</v>
      </c>
      <c r="AL93" s="190">
        <f t="shared" si="79"/>
        <v>0</v>
      </c>
    </row>
    <row r="94" spans="1:38" ht="23.25" customHeight="1" x14ac:dyDescent="0.15">
      <c r="A94" s="260">
        <f t="shared" si="80"/>
        <v>87</v>
      </c>
      <c r="B94" s="282" t="str">
        <f t="shared" si="87"/>
        <v>A팀</v>
      </c>
      <c r="C94" s="232"/>
      <c r="D94" s="233"/>
      <c r="E94" s="248" t="str">
        <f t="shared" si="81"/>
        <v/>
      </c>
      <c r="F94" s="248"/>
      <c r="G94" s="246" t="str">
        <f t="shared" si="88"/>
        <v/>
      </c>
      <c r="H94" s="281" t="str">
        <f t="shared" si="82"/>
        <v/>
      </c>
      <c r="I94" s="265" t="str">
        <f t="shared" si="83"/>
        <v/>
      </c>
      <c r="J94" s="247" t="str">
        <f t="shared" si="89"/>
        <v/>
      </c>
      <c r="K94" s="239"/>
      <c r="L94" s="240">
        <f t="shared" si="84"/>
        <v>0</v>
      </c>
      <c r="M94" s="241">
        <f t="shared" si="90"/>
        <v>0.03</v>
      </c>
      <c r="N94" s="242">
        <f t="shared" si="65"/>
        <v>0</v>
      </c>
      <c r="O94" s="242">
        <f t="shared" si="66"/>
        <v>0</v>
      </c>
      <c r="P94" s="243">
        <f t="shared" si="67"/>
        <v>0</v>
      </c>
      <c r="Q94" s="243">
        <f t="shared" si="68"/>
        <v>0</v>
      </c>
      <c r="S94" s="225">
        <f t="shared" si="85"/>
        <v>0</v>
      </c>
      <c r="T94" s="226">
        <f t="shared" si="86"/>
        <v>0</v>
      </c>
      <c r="V94" s="123"/>
      <c r="W94" s="123"/>
      <c r="X94" s="123"/>
      <c r="Y94" s="123"/>
      <c r="AA94" s="190" t="e">
        <f t="shared" si="69"/>
        <v>#VALUE!</v>
      </c>
      <c r="AB94" s="190" t="e">
        <f t="shared" si="70"/>
        <v>#VALUE!</v>
      </c>
      <c r="AC94" s="191" t="e">
        <f t="shared" ca="1" si="71"/>
        <v>#VALUE!</v>
      </c>
      <c r="AD94" s="192">
        <f t="shared" ca="1" si="91"/>
        <v>44387</v>
      </c>
      <c r="AE94" s="191" t="e">
        <f t="shared" ca="1" si="72"/>
        <v>#VALUE!</v>
      </c>
      <c r="AF94" s="190" t="e">
        <f t="shared" si="73"/>
        <v>#VALUE!</v>
      </c>
      <c r="AG94" s="190" t="e">
        <f t="shared" si="74"/>
        <v>#VALUE!</v>
      </c>
      <c r="AH94" s="190" t="e">
        <f t="shared" si="75"/>
        <v>#VALUE!</v>
      </c>
      <c r="AI94" s="190" t="e">
        <f t="shared" si="76"/>
        <v>#VALUE!</v>
      </c>
      <c r="AJ94" s="190" t="e">
        <f t="shared" si="77"/>
        <v>#VALUE!</v>
      </c>
      <c r="AK94" s="190" t="e">
        <f t="shared" si="78"/>
        <v>#VALUE!</v>
      </c>
      <c r="AL94" s="190">
        <f t="shared" si="79"/>
        <v>0</v>
      </c>
    </row>
    <row r="95" spans="1:38" ht="23.25" customHeight="1" x14ac:dyDescent="0.15">
      <c r="A95" s="260">
        <f t="shared" si="80"/>
        <v>88</v>
      </c>
      <c r="B95" s="282" t="str">
        <f t="shared" si="87"/>
        <v>A팀</v>
      </c>
      <c r="C95" s="232"/>
      <c r="D95" s="233"/>
      <c r="E95" s="248" t="str">
        <f t="shared" si="81"/>
        <v/>
      </c>
      <c r="F95" s="248"/>
      <c r="G95" s="246" t="str">
        <f t="shared" si="88"/>
        <v/>
      </c>
      <c r="H95" s="281" t="str">
        <f t="shared" si="82"/>
        <v/>
      </c>
      <c r="I95" s="265" t="str">
        <f t="shared" si="83"/>
        <v/>
      </c>
      <c r="J95" s="247" t="str">
        <f t="shared" si="89"/>
        <v/>
      </c>
      <c r="K95" s="239"/>
      <c r="L95" s="240">
        <f t="shared" si="84"/>
        <v>0</v>
      </c>
      <c r="M95" s="241">
        <f t="shared" si="90"/>
        <v>0.03</v>
      </c>
      <c r="N95" s="242">
        <f t="shared" si="65"/>
        <v>0</v>
      </c>
      <c r="O95" s="242">
        <f t="shared" si="66"/>
        <v>0</v>
      </c>
      <c r="P95" s="243">
        <f t="shared" si="67"/>
        <v>0</v>
      </c>
      <c r="Q95" s="243">
        <f t="shared" si="68"/>
        <v>0</v>
      </c>
      <c r="S95" s="225">
        <f t="shared" si="85"/>
        <v>0</v>
      </c>
      <c r="T95" s="226">
        <f t="shared" si="86"/>
        <v>0</v>
      </c>
      <c r="V95" s="123"/>
      <c r="W95" s="123"/>
      <c r="X95" s="123"/>
      <c r="Y95" s="123"/>
      <c r="AA95" s="190" t="e">
        <f t="shared" si="69"/>
        <v>#VALUE!</v>
      </c>
      <c r="AB95" s="190" t="e">
        <f t="shared" si="70"/>
        <v>#VALUE!</v>
      </c>
      <c r="AC95" s="191" t="e">
        <f t="shared" ca="1" si="71"/>
        <v>#VALUE!</v>
      </c>
      <c r="AD95" s="192">
        <f t="shared" ca="1" si="91"/>
        <v>44387</v>
      </c>
      <c r="AE95" s="191" t="e">
        <f t="shared" ca="1" si="72"/>
        <v>#VALUE!</v>
      </c>
      <c r="AF95" s="190" t="e">
        <f t="shared" si="73"/>
        <v>#VALUE!</v>
      </c>
      <c r="AG95" s="190" t="e">
        <f t="shared" si="74"/>
        <v>#VALUE!</v>
      </c>
      <c r="AH95" s="190" t="e">
        <f t="shared" si="75"/>
        <v>#VALUE!</v>
      </c>
      <c r="AI95" s="190" t="e">
        <f t="shared" si="76"/>
        <v>#VALUE!</v>
      </c>
      <c r="AJ95" s="190" t="e">
        <f t="shared" si="77"/>
        <v>#VALUE!</v>
      </c>
      <c r="AK95" s="190" t="e">
        <f t="shared" si="78"/>
        <v>#VALUE!</v>
      </c>
      <c r="AL95" s="190">
        <f t="shared" si="79"/>
        <v>0</v>
      </c>
    </row>
    <row r="96" spans="1:38" ht="23.25" customHeight="1" x14ac:dyDescent="0.15">
      <c r="A96" s="260">
        <f t="shared" si="80"/>
        <v>89</v>
      </c>
      <c r="B96" s="282" t="str">
        <f t="shared" si="87"/>
        <v>A팀</v>
      </c>
      <c r="C96" s="232"/>
      <c r="D96" s="233"/>
      <c r="E96" s="248" t="str">
        <f t="shared" si="81"/>
        <v/>
      </c>
      <c r="F96" s="248"/>
      <c r="G96" s="246" t="str">
        <f t="shared" si="88"/>
        <v/>
      </c>
      <c r="H96" s="281" t="str">
        <f t="shared" si="82"/>
        <v/>
      </c>
      <c r="I96" s="265" t="str">
        <f t="shared" si="83"/>
        <v/>
      </c>
      <c r="J96" s="247" t="str">
        <f t="shared" si="89"/>
        <v/>
      </c>
      <c r="K96" s="239"/>
      <c r="L96" s="240">
        <f t="shared" si="84"/>
        <v>0</v>
      </c>
      <c r="M96" s="241">
        <f t="shared" si="90"/>
        <v>0.03</v>
      </c>
      <c r="N96" s="242">
        <f t="shared" si="65"/>
        <v>0</v>
      </c>
      <c r="O96" s="242">
        <f t="shared" si="66"/>
        <v>0</v>
      </c>
      <c r="P96" s="243">
        <f t="shared" si="67"/>
        <v>0</v>
      </c>
      <c r="Q96" s="243">
        <f t="shared" si="68"/>
        <v>0</v>
      </c>
      <c r="S96" s="225">
        <f t="shared" si="85"/>
        <v>0</v>
      </c>
      <c r="T96" s="226">
        <f t="shared" si="86"/>
        <v>0</v>
      </c>
      <c r="V96" s="123"/>
      <c r="W96" s="123"/>
      <c r="X96" s="123"/>
      <c r="Y96" s="123"/>
      <c r="AA96" s="190" t="e">
        <f t="shared" si="69"/>
        <v>#VALUE!</v>
      </c>
      <c r="AB96" s="190" t="e">
        <f t="shared" si="70"/>
        <v>#VALUE!</v>
      </c>
      <c r="AC96" s="191" t="e">
        <f t="shared" ca="1" si="71"/>
        <v>#VALUE!</v>
      </c>
      <c r="AD96" s="192">
        <f t="shared" ca="1" si="91"/>
        <v>44387</v>
      </c>
      <c r="AE96" s="191" t="e">
        <f t="shared" ca="1" si="72"/>
        <v>#VALUE!</v>
      </c>
      <c r="AF96" s="190" t="e">
        <f t="shared" si="73"/>
        <v>#VALUE!</v>
      </c>
      <c r="AG96" s="190" t="e">
        <f t="shared" si="74"/>
        <v>#VALUE!</v>
      </c>
      <c r="AH96" s="190" t="e">
        <f t="shared" si="75"/>
        <v>#VALUE!</v>
      </c>
      <c r="AI96" s="190" t="e">
        <f t="shared" si="76"/>
        <v>#VALUE!</v>
      </c>
      <c r="AJ96" s="190" t="e">
        <f t="shared" si="77"/>
        <v>#VALUE!</v>
      </c>
      <c r="AK96" s="190" t="e">
        <f t="shared" si="78"/>
        <v>#VALUE!</v>
      </c>
      <c r="AL96" s="190">
        <f t="shared" si="79"/>
        <v>0</v>
      </c>
    </row>
    <row r="97" spans="1:38" ht="23.25" customHeight="1" x14ac:dyDescent="0.15">
      <c r="A97" s="260">
        <f t="shared" si="80"/>
        <v>90</v>
      </c>
      <c r="B97" s="282" t="str">
        <f t="shared" si="87"/>
        <v>A팀</v>
      </c>
      <c r="C97" s="232"/>
      <c r="D97" s="233"/>
      <c r="E97" s="248" t="str">
        <f t="shared" si="81"/>
        <v/>
      </c>
      <c r="F97" s="248"/>
      <c r="G97" s="246" t="str">
        <f t="shared" si="88"/>
        <v/>
      </c>
      <c r="H97" s="281" t="str">
        <f t="shared" si="82"/>
        <v/>
      </c>
      <c r="I97" s="265" t="str">
        <f t="shared" si="83"/>
        <v/>
      </c>
      <c r="J97" s="247" t="str">
        <f t="shared" si="89"/>
        <v/>
      </c>
      <c r="K97" s="239"/>
      <c r="L97" s="240">
        <f t="shared" si="84"/>
        <v>0</v>
      </c>
      <c r="M97" s="241">
        <f t="shared" si="90"/>
        <v>0.03</v>
      </c>
      <c r="N97" s="242">
        <f t="shared" si="65"/>
        <v>0</v>
      </c>
      <c r="O97" s="242">
        <f t="shared" si="66"/>
        <v>0</v>
      </c>
      <c r="P97" s="243">
        <f t="shared" si="67"/>
        <v>0</v>
      </c>
      <c r="Q97" s="243">
        <f t="shared" si="68"/>
        <v>0</v>
      </c>
      <c r="S97" s="225">
        <f t="shared" si="85"/>
        <v>0</v>
      </c>
      <c r="T97" s="226">
        <f t="shared" si="86"/>
        <v>0</v>
      </c>
      <c r="V97" s="123"/>
      <c r="W97" s="123"/>
      <c r="X97" s="123"/>
      <c r="Y97" s="123"/>
      <c r="AA97" s="190" t="e">
        <f t="shared" si="69"/>
        <v>#VALUE!</v>
      </c>
      <c r="AB97" s="190" t="e">
        <f t="shared" si="70"/>
        <v>#VALUE!</v>
      </c>
      <c r="AC97" s="191" t="e">
        <f t="shared" ca="1" si="71"/>
        <v>#VALUE!</v>
      </c>
      <c r="AD97" s="192">
        <f t="shared" ca="1" si="91"/>
        <v>44387</v>
      </c>
      <c r="AE97" s="191" t="e">
        <f t="shared" ca="1" si="72"/>
        <v>#VALUE!</v>
      </c>
      <c r="AF97" s="190" t="e">
        <f t="shared" si="73"/>
        <v>#VALUE!</v>
      </c>
      <c r="AG97" s="190" t="e">
        <f t="shared" si="74"/>
        <v>#VALUE!</v>
      </c>
      <c r="AH97" s="190" t="e">
        <f t="shared" si="75"/>
        <v>#VALUE!</v>
      </c>
      <c r="AI97" s="190" t="e">
        <f t="shared" si="76"/>
        <v>#VALUE!</v>
      </c>
      <c r="AJ97" s="190" t="e">
        <f t="shared" si="77"/>
        <v>#VALUE!</v>
      </c>
      <c r="AK97" s="190" t="e">
        <f t="shared" si="78"/>
        <v>#VALUE!</v>
      </c>
      <c r="AL97" s="190">
        <f t="shared" si="79"/>
        <v>0</v>
      </c>
    </row>
    <row r="98" spans="1:38" ht="23.25" customHeight="1" x14ac:dyDescent="0.15">
      <c r="A98" s="260">
        <f t="shared" si="80"/>
        <v>91</v>
      </c>
      <c r="B98" s="282" t="str">
        <f t="shared" si="87"/>
        <v>A팀</v>
      </c>
      <c r="C98" s="232"/>
      <c r="D98" s="233"/>
      <c r="E98" s="248" t="str">
        <f t="shared" si="81"/>
        <v/>
      </c>
      <c r="F98" s="248"/>
      <c r="G98" s="246" t="str">
        <f t="shared" si="88"/>
        <v/>
      </c>
      <c r="H98" s="281" t="str">
        <f t="shared" si="82"/>
        <v/>
      </c>
      <c r="I98" s="265" t="str">
        <f t="shared" si="83"/>
        <v/>
      </c>
      <c r="J98" s="247" t="str">
        <f t="shared" si="89"/>
        <v/>
      </c>
      <c r="K98" s="239"/>
      <c r="L98" s="240">
        <f t="shared" si="84"/>
        <v>0</v>
      </c>
      <c r="M98" s="241">
        <f t="shared" si="90"/>
        <v>0.03</v>
      </c>
      <c r="N98" s="242">
        <f t="shared" si="65"/>
        <v>0</v>
      </c>
      <c r="O98" s="242">
        <f t="shared" si="66"/>
        <v>0</v>
      </c>
      <c r="P98" s="243">
        <f t="shared" si="67"/>
        <v>0</v>
      </c>
      <c r="Q98" s="243">
        <f t="shared" si="68"/>
        <v>0</v>
      </c>
      <c r="S98" s="225">
        <f t="shared" si="85"/>
        <v>0</v>
      </c>
      <c r="T98" s="226">
        <f t="shared" si="86"/>
        <v>0</v>
      </c>
      <c r="V98" s="123"/>
      <c r="W98" s="123"/>
      <c r="X98" s="123"/>
      <c r="Y98" s="123"/>
      <c r="AA98" s="190" t="e">
        <f t="shared" si="69"/>
        <v>#VALUE!</v>
      </c>
      <c r="AB98" s="190" t="e">
        <f t="shared" si="70"/>
        <v>#VALUE!</v>
      </c>
      <c r="AC98" s="191" t="e">
        <f t="shared" ca="1" si="71"/>
        <v>#VALUE!</v>
      </c>
      <c r="AD98" s="192">
        <f t="shared" ca="1" si="91"/>
        <v>44387</v>
      </c>
      <c r="AE98" s="191" t="e">
        <f t="shared" ca="1" si="72"/>
        <v>#VALUE!</v>
      </c>
      <c r="AF98" s="190" t="e">
        <f t="shared" si="73"/>
        <v>#VALUE!</v>
      </c>
      <c r="AG98" s="190" t="e">
        <f t="shared" si="74"/>
        <v>#VALUE!</v>
      </c>
      <c r="AH98" s="190" t="e">
        <f t="shared" si="75"/>
        <v>#VALUE!</v>
      </c>
      <c r="AI98" s="190" t="e">
        <f t="shared" si="76"/>
        <v>#VALUE!</v>
      </c>
      <c r="AJ98" s="190" t="e">
        <f t="shared" si="77"/>
        <v>#VALUE!</v>
      </c>
      <c r="AK98" s="190" t="e">
        <f t="shared" si="78"/>
        <v>#VALUE!</v>
      </c>
      <c r="AL98" s="190">
        <f t="shared" si="79"/>
        <v>0</v>
      </c>
    </row>
    <row r="99" spans="1:38" ht="23.25" customHeight="1" x14ac:dyDescent="0.15">
      <c r="A99" s="260">
        <f t="shared" si="80"/>
        <v>92</v>
      </c>
      <c r="B99" s="282" t="str">
        <f t="shared" si="87"/>
        <v>A팀</v>
      </c>
      <c r="C99" s="232"/>
      <c r="D99" s="233"/>
      <c r="E99" s="248" t="str">
        <f t="shared" si="81"/>
        <v/>
      </c>
      <c r="F99" s="248"/>
      <c r="G99" s="246" t="str">
        <f t="shared" si="88"/>
        <v/>
      </c>
      <c r="H99" s="281" t="str">
        <f t="shared" si="82"/>
        <v/>
      </c>
      <c r="I99" s="265" t="str">
        <f t="shared" si="83"/>
        <v/>
      </c>
      <c r="J99" s="247" t="str">
        <f t="shared" si="89"/>
        <v/>
      </c>
      <c r="K99" s="239"/>
      <c r="L99" s="240">
        <f t="shared" si="84"/>
        <v>0</v>
      </c>
      <c r="M99" s="241">
        <f t="shared" si="90"/>
        <v>0.03</v>
      </c>
      <c r="N99" s="242">
        <f t="shared" si="65"/>
        <v>0</v>
      </c>
      <c r="O99" s="242">
        <f t="shared" si="66"/>
        <v>0</v>
      </c>
      <c r="P99" s="243">
        <f t="shared" si="67"/>
        <v>0</v>
      </c>
      <c r="Q99" s="243">
        <f t="shared" si="68"/>
        <v>0</v>
      </c>
      <c r="S99" s="225">
        <f t="shared" si="85"/>
        <v>0</v>
      </c>
      <c r="T99" s="226">
        <f t="shared" si="86"/>
        <v>0</v>
      </c>
      <c r="V99" s="123"/>
      <c r="W99" s="123"/>
      <c r="X99" s="123"/>
      <c r="Y99" s="123"/>
      <c r="AA99" s="190" t="e">
        <f t="shared" si="69"/>
        <v>#VALUE!</v>
      </c>
      <c r="AB99" s="190" t="e">
        <f t="shared" si="70"/>
        <v>#VALUE!</v>
      </c>
      <c r="AC99" s="191" t="e">
        <f t="shared" ca="1" si="71"/>
        <v>#VALUE!</v>
      </c>
      <c r="AD99" s="192">
        <f t="shared" ca="1" si="91"/>
        <v>44387</v>
      </c>
      <c r="AE99" s="191" t="e">
        <f t="shared" ca="1" si="72"/>
        <v>#VALUE!</v>
      </c>
      <c r="AF99" s="190" t="e">
        <f t="shared" si="73"/>
        <v>#VALUE!</v>
      </c>
      <c r="AG99" s="190" t="e">
        <f t="shared" si="74"/>
        <v>#VALUE!</v>
      </c>
      <c r="AH99" s="190" t="e">
        <f t="shared" si="75"/>
        <v>#VALUE!</v>
      </c>
      <c r="AI99" s="190" t="e">
        <f t="shared" si="76"/>
        <v>#VALUE!</v>
      </c>
      <c r="AJ99" s="190" t="e">
        <f t="shared" si="77"/>
        <v>#VALUE!</v>
      </c>
      <c r="AK99" s="190" t="e">
        <f t="shared" si="78"/>
        <v>#VALUE!</v>
      </c>
      <c r="AL99" s="190">
        <f t="shared" si="79"/>
        <v>0</v>
      </c>
    </row>
    <row r="100" spans="1:38" ht="23.25" customHeight="1" x14ac:dyDescent="0.15">
      <c r="A100" s="260">
        <f t="shared" si="80"/>
        <v>93</v>
      </c>
      <c r="B100" s="282" t="str">
        <f t="shared" si="87"/>
        <v>A팀</v>
      </c>
      <c r="C100" s="232"/>
      <c r="D100" s="233"/>
      <c r="E100" s="248" t="str">
        <f t="shared" si="81"/>
        <v/>
      </c>
      <c r="F100" s="248"/>
      <c r="G100" s="246" t="str">
        <f t="shared" si="88"/>
        <v/>
      </c>
      <c r="H100" s="281" t="str">
        <f t="shared" si="82"/>
        <v/>
      </c>
      <c r="I100" s="265" t="str">
        <f t="shared" si="83"/>
        <v/>
      </c>
      <c r="J100" s="247" t="str">
        <f t="shared" si="89"/>
        <v/>
      </c>
      <c r="K100" s="239"/>
      <c r="L100" s="240">
        <f t="shared" si="84"/>
        <v>0</v>
      </c>
      <c r="M100" s="241">
        <f t="shared" si="90"/>
        <v>0.03</v>
      </c>
      <c r="N100" s="242">
        <f t="shared" si="65"/>
        <v>0</v>
      </c>
      <c r="O100" s="242">
        <f t="shared" si="66"/>
        <v>0</v>
      </c>
      <c r="P100" s="243">
        <f t="shared" si="67"/>
        <v>0</v>
      </c>
      <c r="Q100" s="243">
        <f t="shared" si="68"/>
        <v>0</v>
      </c>
      <c r="S100" s="225">
        <f t="shared" si="85"/>
        <v>0</v>
      </c>
      <c r="T100" s="226">
        <f t="shared" si="86"/>
        <v>0</v>
      </c>
      <c r="V100" s="123"/>
      <c r="W100" s="123"/>
      <c r="X100" s="123"/>
      <c r="Y100" s="123"/>
      <c r="AA100" s="190" t="e">
        <f t="shared" si="69"/>
        <v>#VALUE!</v>
      </c>
      <c r="AB100" s="190" t="e">
        <f t="shared" si="70"/>
        <v>#VALUE!</v>
      </c>
      <c r="AC100" s="191" t="e">
        <f t="shared" ca="1" si="71"/>
        <v>#VALUE!</v>
      </c>
      <c r="AD100" s="192">
        <f t="shared" ca="1" si="91"/>
        <v>44387</v>
      </c>
      <c r="AE100" s="191" t="e">
        <f t="shared" ca="1" si="72"/>
        <v>#VALUE!</v>
      </c>
      <c r="AF100" s="190" t="e">
        <f t="shared" si="73"/>
        <v>#VALUE!</v>
      </c>
      <c r="AG100" s="190" t="e">
        <f t="shared" si="74"/>
        <v>#VALUE!</v>
      </c>
      <c r="AH100" s="190" t="e">
        <f t="shared" si="75"/>
        <v>#VALUE!</v>
      </c>
      <c r="AI100" s="190" t="e">
        <f t="shared" si="76"/>
        <v>#VALUE!</v>
      </c>
      <c r="AJ100" s="190" t="e">
        <f t="shared" si="77"/>
        <v>#VALUE!</v>
      </c>
      <c r="AK100" s="190" t="e">
        <f t="shared" si="78"/>
        <v>#VALUE!</v>
      </c>
      <c r="AL100" s="190">
        <f t="shared" si="79"/>
        <v>0</v>
      </c>
    </row>
    <row r="101" spans="1:38" ht="23.25" customHeight="1" x14ac:dyDescent="0.15">
      <c r="A101" s="260">
        <f t="shared" si="80"/>
        <v>94</v>
      </c>
      <c r="B101" s="282" t="str">
        <f t="shared" si="87"/>
        <v>A팀</v>
      </c>
      <c r="C101" s="232"/>
      <c r="D101" s="233"/>
      <c r="E101" s="248" t="str">
        <f t="shared" si="81"/>
        <v/>
      </c>
      <c r="F101" s="248"/>
      <c r="G101" s="246" t="str">
        <f t="shared" si="88"/>
        <v/>
      </c>
      <c r="H101" s="281" t="str">
        <f t="shared" si="82"/>
        <v/>
      </c>
      <c r="I101" s="265" t="str">
        <f t="shared" si="83"/>
        <v/>
      </c>
      <c r="J101" s="247" t="str">
        <f t="shared" si="89"/>
        <v/>
      </c>
      <c r="K101" s="239"/>
      <c r="L101" s="240">
        <f t="shared" si="84"/>
        <v>0</v>
      </c>
      <c r="M101" s="241">
        <f t="shared" si="90"/>
        <v>0.03</v>
      </c>
      <c r="N101" s="242">
        <f t="shared" si="65"/>
        <v>0</v>
      </c>
      <c r="O101" s="242">
        <f t="shared" si="66"/>
        <v>0</v>
      </c>
      <c r="P101" s="243">
        <f t="shared" si="67"/>
        <v>0</v>
      </c>
      <c r="Q101" s="243">
        <f t="shared" si="68"/>
        <v>0</v>
      </c>
      <c r="S101" s="225">
        <f t="shared" si="85"/>
        <v>0</v>
      </c>
      <c r="T101" s="226">
        <f t="shared" si="86"/>
        <v>0</v>
      </c>
      <c r="V101" s="123"/>
      <c r="W101" s="123"/>
      <c r="X101" s="123"/>
      <c r="Y101" s="123"/>
      <c r="AA101" s="190" t="e">
        <f t="shared" si="69"/>
        <v>#VALUE!</v>
      </c>
      <c r="AB101" s="190" t="e">
        <f t="shared" si="70"/>
        <v>#VALUE!</v>
      </c>
      <c r="AC101" s="191" t="e">
        <f t="shared" ca="1" si="71"/>
        <v>#VALUE!</v>
      </c>
      <c r="AD101" s="192">
        <f t="shared" ca="1" si="91"/>
        <v>44387</v>
      </c>
      <c r="AE101" s="191" t="e">
        <f t="shared" ca="1" si="72"/>
        <v>#VALUE!</v>
      </c>
      <c r="AF101" s="190" t="e">
        <f t="shared" si="73"/>
        <v>#VALUE!</v>
      </c>
      <c r="AG101" s="190" t="e">
        <f t="shared" si="74"/>
        <v>#VALUE!</v>
      </c>
      <c r="AH101" s="190" t="e">
        <f t="shared" si="75"/>
        <v>#VALUE!</v>
      </c>
      <c r="AI101" s="190" t="e">
        <f t="shared" si="76"/>
        <v>#VALUE!</v>
      </c>
      <c r="AJ101" s="190" t="e">
        <f t="shared" si="77"/>
        <v>#VALUE!</v>
      </c>
      <c r="AK101" s="190" t="e">
        <f t="shared" si="78"/>
        <v>#VALUE!</v>
      </c>
      <c r="AL101" s="190">
        <f t="shared" si="79"/>
        <v>0</v>
      </c>
    </row>
    <row r="102" spans="1:38" ht="23.25" customHeight="1" x14ac:dyDescent="0.15">
      <c r="A102" s="260">
        <f t="shared" si="80"/>
        <v>95</v>
      </c>
      <c r="B102" s="282" t="str">
        <f t="shared" si="87"/>
        <v>A팀</v>
      </c>
      <c r="C102" s="232"/>
      <c r="D102" s="233"/>
      <c r="E102" s="248" t="str">
        <f t="shared" si="81"/>
        <v/>
      </c>
      <c r="F102" s="248"/>
      <c r="G102" s="246" t="str">
        <f t="shared" si="88"/>
        <v/>
      </c>
      <c r="H102" s="281" t="str">
        <f t="shared" si="82"/>
        <v/>
      </c>
      <c r="I102" s="265" t="str">
        <f t="shared" si="83"/>
        <v/>
      </c>
      <c r="J102" s="247" t="str">
        <f t="shared" si="89"/>
        <v/>
      </c>
      <c r="K102" s="239"/>
      <c r="L102" s="240">
        <f t="shared" si="84"/>
        <v>0</v>
      </c>
      <c r="M102" s="241">
        <f t="shared" si="90"/>
        <v>0.03</v>
      </c>
      <c r="N102" s="242">
        <f t="shared" si="65"/>
        <v>0</v>
      </c>
      <c r="O102" s="242">
        <f t="shared" si="66"/>
        <v>0</v>
      </c>
      <c r="P102" s="243">
        <f t="shared" si="67"/>
        <v>0</v>
      </c>
      <c r="Q102" s="243">
        <f t="shared" si="68"/>
        <v>0</v>
      </c>
      <c r="S102" s="225">
        <f t="shared" si="85"/>
        <v>0</v>
      </c>
      <c r="T102" s="226">
        <f t="shared" si="86"/>
        <v>0</v>
      </c>
      <c r="V102" s="123"/>
      <c r="W102" s="123"/>
      <c r="X102" s="123"/>
      <c r="Y102" s="123"/>
      <c r="AA102" s="190" t="e">
        <f t="shared" si="69"/>
        <v>#VALUE!</v>
      </c>
      <c r="AB102" s="190" t="e">
        <f t="shared" si="70"/>
        <v>#VALUE!</v>
      </c>
      <c r="AC102" s="191" t="e">
        <f t="shared" ca="1" si="71"/>
        <v>#VALUE!</v>
      </c>
      <c r="AD102" s="192">
        <f t="shared" ca="1" si="91"/>
        <v>44387</v>
      </c>
      <c r="AE102" s="191" t="e">
        <f t="shared" ca="1" si="72"/>
        <v>#VALUE!</v>
      </c>
      <c r="AF102" s="190" t="e">
        <f t="shared" si="73"/>
        <v>#VALUE!</v>
      </c>
      <c r="AG102" s="190" t="e">
        <f t="shared" si="74"/>
        <v>#VALUE!</v>
      </c>
      <c r="AH102" s="190" t="e">
        <f t="shared" si="75"/>
        <v>#VALUE!</v>
      </c>
      <c r="AI102" s="190" t="e">
        <f t="shared" si="76"/>
        <v>#VALUE!</v>
      </c>
      <c r="AJ102" s="190" t="e">
        <f t="shared" si="77"/>
        <v>#VALUE!</v>
      </c>
      <c r="AK102" s="190" t="e">
        <f t="shared" si="78"/>
        <v>#VALUE!</v>
      </c>
      <c r="AL102" s="190">
        <f t="shared" si="79"/>
        <v>0</v>
      </c>
    </row>
    <row r="103" spans="1:38" ht="23.25" customHeight="1" x14ac:dyDescent="0.15">
      <c r="A103" s="260">
        <f t="shared" si="80"/>
        <v>96</v>
      </c>
      <c r="B103" s="282" t="str">
        <f t="shared" si="87"/>
        <v>A팀</v>
      </c>
      <c r="C103" s="232"/>
      <c r="D103" s="233"/>
      <c r="E103" s="248" t="str">
        <f t="shared" si="81"/>
        <v/>
      </c>
      <c r="F103" s="248"/>
      <c r="G103" s="246" t="str">
        <f t="shared" si="88"/>
        <v/>
      </c>
      <c r="H103" s="281" t="str">
        <f t="shared" si="82"/>
        <v/>
      </c>
      <c r="I103" s="265" t="str">
        <f t="shared" si="83"/>
        <v/>
      </c>
      <c r="J103" s="247" t="str">
        <f t="shared" si="89"/>
        <v/>
      </c>
      <c r="K103" s="239"/>
      <c r="L103" s="240">
        <f t="shared" si="84"/>
        <v>0</v>
      </c>
      <c r="M103" s="241">
        <f t="shared" si="90"/>
        <v>0.03</v>
      </c>
      <c r="N103" s="242">
        <f t="shared" si="65"/>
        <v>0</v>
      </c>
      <c r="O103" s="242">
        <f t="shared" si="66"/>
        <v>0</v>
      </c>
      <c r="P103" s="243">
        <f t="shared" si="67"/>
        <v>0</v>
      </c>
      <c r="Q103" s="243">
        <f t="shared" si="68"/>
        <v>0</v>
      </c>
      <c r="S103" s="225">
        <f t="shared" si="85"/>
        <v>0</v>
      </c>
      <c r="T103" s="226">
        <f t="shared" si="86"/>
        <v>0</v>
      </c>
      <c r="V103" s="123"/>
      <c r="W103" s="123"/>
      <c r="X103" s="123"/>
      <c r="Y103" s="123"/>
      <c r="AA103" s="190" t="e">
        <f t="shared" si="69"/>
        <v>#VALUE!</v>
      </c>
      <c r="AB103" s="190" t="e">
        <f t="shared" si="70"/>
        <v>#VALUE!</v>
      </c>
      <c r="AC103" s="191" t="e">
        <f t="shared" ca="1" si="71"/>
        <v>#VALUE!</v>
      </c>
      <c r="AD103" s="192">
        <f t="shared" ca="1" si="91"/>
        <v>44387</v>
      </c>
      <c r="AE103" s="191" t="e">
        <f t="shared" ca="1" si="72"/>
        <v>#VALUE!</v>
      </c>
      <c r="AF103" s="190" t="e">
        <f t="shared" si="73"/>
        <v>#VALUE!</v>
      </c>
      <c r="AG103" s="190" t="e">
        <f t="shared" si="74"/>
        <v>#VALUE!</v>
      </c>
      <c r="AH103" s="190" t="e">
        <f t="shared" si="75"/>
        <v>#VALUE!</v>
      </c>
      <c r="AI103" s="190" t="e">
        <f t="shared" si="76"/>
        <v>#VALUE!</v>
      </c>
      <c r="AJ103" s="190" t="e">
        <f t="shared" si="77"/>
        <v>#VALUE!</v>
      </c>
      <c r="AK103" s="190" t="e">
        <f t="shared" si="78"/>
        <v>#VALUE!</v>
      </c>
      <c r="AL103" s="190">
        <f t="shared" si="79"/>
        <v>0</v>
      </c>
    </row>
    <row r="104" spans="1:38" ht="23.25" customHeight="1" x14ac:dyDescent="0.15">
      <c r="A104" s="260">
        <f t="shared" si="80"/>
        <v>97</v>
      </c>
      <c r="B104" s="282" t="str">
        <f t="shared" si="87"/>
        <v>A팀</v>
      </c>
      <c r="C104" s="232"/>
      <c r="D104" s="233"/>
      <c r="E104" s="248" t="str">
        <f t="shared" si="81"/>
        <v/>
      </c>
      <c r="F104" s="248"/>
      <c r="G104" s="246" t="str">
        <f t="shared" si="88"/>
        <v/>
      </c>
      <c r="H104" s="281" t="str">
        <f t="shared" si="82"/>
        <v/>
      </c>
      <c r="I104" s="265" t="str">
        <f t="shared" si="83"/>
        <v/>
      </c>
      <c r="J104" s="247" t="str">
        <f t="shared" si="89"/>
        <v/>
      </c>
      <c r="K104" s="239"/>
      <c r="L104" s="240">
        <f t="shared" si="84"/>
        <v>0</v>
      </c>
      <c r="M104" s="241">
        <f t="shared" si="90"/>
        <v>0.03</v>
      </c>
      <c r="N104" s="242">
        <f t="shared" si="65"/>
        <v>0</v>
      </c>
      <c r="O104" s="242">
        <f t="shared" si="66"/>
        <v>0</v>
      </c>
      <c r="P104" s="243">
        <f t="shared" si="67"/>
        <v>0</v>
      </c>
      <c r="Q104" s="243">
        <f t="shared" si="68"/>
        <v>0</v>
      </c>
      <c r="S104" s="225">
        <f t="shared" si="85"/>
        <v>0</v>
      </c>
      <c r="T104" s="226">
        <f t="shared" si="86"/>
        <v>0</v>
      </c>
      <c r="V104" s="123"/>
      <c r="W104" s="123"/>
      <c r="X104" s="123"/>
      <c r="Y104" s="123"/>
      <c r="AA104" s="190" t="e">
        <f t="shared" si="69"/>
        <v>#VALUE!</v>
      </c>
      <c r="AB104" s="190" t="e">
        <f t="shared" si="70"/>
        <v>#VALUE!</v>
      </c>
      <c r="AC104" s="191" t="e">
        <f t="shared" ca="1" si="71"/>
        <v>#VALUE!</v>
      </c>
      <c r="AD104" s="192">
        <f t="shared" ca="1" si="91"/>
        <v>44387</v>
      </c>
      <c r="AE104" s="191" t="e">
        <f t="shared" ca="1" si="72"/>
        <v>#VALUE!</v>
      </c>
      <c r="AF104" s="190" t="e">
        <f t="shared" si="73"/>
        <v>#VALUE!</v>
      </c>
      <c r="AG104" s="190" t="e">
        <f t="shared" si="74"/>
        <v>#VALUE!</v>
      </c>
      <c r="AH104" s="190" t="e">
        <f t="shared" si="75"/>
        <v>#VALUE!</v>
      </c>
      <c r="AI104" s="190" t="e">
        <f t="shared" si="76"/>
        <v>#VALUE!</v>
      </c>
      <c r="AJ104" s="190" t="e">
        <f t="shared" si="77"/>
        <v>#VALUE!</v>
      </c>
      <c r="AK104" s="190" t="e">
        <f t="shared" si="78"/>
        <v>#VALUE!</v>
      </c>
      <c r="AL104" s="190">
        <f t="shared" si="79"/>
        <v>0</v>
      </c>
    </row>
    <row r="105" spans="1:38" ht="23.25" customHeight="1" x14ac:dyDescent="0.15">
      <c r="A105" s="260">
        <f t="shared" si="80"/>
        <v>98</v>
      </c>
      <c r="B105" s="282" t="str">
        <f t="shared" si="87"/>
        <v>A팀</v>
      </c>
      <c r="C105" s="232"/>
      <c r="D105" s="233"/>
      <c r="E105" s="248" t="str">
        <f t="shared" si="81"/>
        <v/>
      </c>
      <c r="F105" s="248"/>
      <c r="G105" s="246" t="str">
        <f t="shared" si="88"/>
        <v/>
      </c>
      <c r="H105" s="281" t="str">
        <f t="shared" si="82"/>
        <v/>
      </c>
      <c r="I105" s="265" t="str">
        <f t="shared" si="83"/>
        <v/>
      </c>
      <c r="J105" s="247" t="str">
        <f t="shared" si="89"/>
        <v/>
      </c>
      <c r="K105" s="239"/>
      <c r="L105" s="240">
        <f t="shared" si="84"/>
        <v>0</v>
      </c>
      <c r="M105" s="241">
        <f t="shared" si="90"/>
        <v>0.03</v>
      </c>
      <c r="N105" s="242">
        <f t="shared" si="65"/>
        <v>0</v>
      </c>
      <c r="O105" s="242">
        <f t="shared" si="66"/>
        <v>0</v>
      </c>
      <c r="P105" s="243">
        <f t="shared" si="67"/>
        <v>0</v>
      </c>
      <c r="Q105" s="243">
        <f t="shared" si="68"/>
        <v>0</v>
      </c>
      <c r="S105" s="225">
        <f t="shared" si="85"/>
        <v>0</v>
      </c>
      <c r="T105" s="226">
        <f t="shared" si="86"/>
        <v>0</v>
      </c>
      <c r="V105" s="123"/>
      <c r="W105" s="123"/>
      <c r="X105" s="123"/>
      <c r="Y105" s="123"/>
      <c r="AA105" s="190" t="e">
        <f t="shared" si="69"/>
        <v>#VALUE!</v>
      </c>
      <c r="AB105" s="190" t="e">
        <f t="shared" si="70"/>
        <v>#VALUE!</v>
      </c>
      <c r="AC105" s="191" t="e">
        <f t="shared" ca="1" si="71"/>
        <v>#VALUE!</v>
      </c>
      <c r="AD105" s="192">
        <f t="shared" ca="1" si="91"/>
        <v>44387</v>
      </c>
      <c r="AE105" s="191" t="e">
        <f t="shared" ca="1" si="72"/>
        <v>#VALUE!</v>
      </c>
      <c r="AF105" s="190" t="e">
        <f t="shared" si="73"/>
        <v>#VALUE!</v>
      </c>
      <c r="AG105" s="190" t="e">
        <f t="shared" si="74"/>
        <v>#VALUE!</v>
      </c>
      <c r="AH105" s="190" t="e">
        <f t="shared" si="75"/>
        <v>#VALUE!</v>
      </c>
      <c r="AI105" s="190" t="e">
        <f t="shared" si="76"/>
        <v>#VALUE!</v>
      </c>
      <c r="AJ105" s="190" t="e">
        <f t="shared" si="77"/>
        <v>#VALUE!</v>
      </c>
      <c r="AK105" s="190" t="e">
        <f t="shared" si="78"/>
        <v>#VALUE!</v>
      </c>
      <c r="AL105" s="190">
        <f t="shared" si="79"/>
        <v>0</v>
      </c>
    </row>
    <row r="106" spans="1:38" ht="23.25" customHeight="1" x14ac:dyDescent="0.15">
      <c r="A106" s="260">
        <f t="shared" si="80"/>
        <v>99</v>
      </c>
      <c r="B106" s="282" t="str">
        <f t="shared" si="87"/>
        <v>A팀</v>
      </c>
      <c r="C106" s="232"/>
      <c r="D106" s="233"/>
      <c r="E106" s="248" t="str">
        <f t="shared" si="81"/>
        <v/>
      </c>
      <c r="F106" s="248"/>
      <c r="G106" s="246" t="str">
        <f t="shared" si="88"/>
        <v/>
      </c>
      <c r="H106" s="281" t="str">
        <f t="shared" si="82"/>
        <v/>
      </c>
      <c r="I106" s="265" t="str">
        <f t="shared" si="83"/>
        <v/>
      </c>
      <c r="J106" s="247" t="str">
        <f t="shared" si="89"/>
        <v/>
      </c>
      <c r="K106" s="239"/>
      <c r="L106" s="240">
        <f t="shared" si="84"/>
        <v>0</v>
      </c>
      <c r="M106" s="241">
        <f t="shared" si="90"/>
        <v>0.03</v>
      </c>
      <c r="N106" s="242">
        <f t="shared" si="65"/>
        <v>0</v>
      </c>
      <c r="O106" s="242">
        <f t="shared" si="66"/>
        <v>0</v>
      </c>
      <c r="P106" s="243">
        <f t="shared" si="67"/>
        <v>0</v>
      </c>
      <c r="Q106" s="243">
        <f t="shared" si="68"/>
        <v>0</v>
      </c>
      <c r="S106" s="225">
        <f t="shared" si="85"/>
        <v>0</v>
      </c>
      <c r="T106" s="226">
        <f t="shared" si="86"/>
        <v>0</v>
      </c>
      <c r="V106" s="123"/>
      <c r="W106" s="123"/>
      <c r="X106" s="123"/>
      <c r="Y106" s="123"/>
      <c r="AA106" s="190" t="e">
        <f t="shared" si="69"/>
        <v>#VALUE!</v>
      </c>
      <c r="AB106" s="190" t="e">
        <f t="shared" si="70"/>
        <v>#VALUE!</v>
      </c>
      <c r="AC106" s="191" t="e">
        <f t="shared" ca="1" si="71"/>
        <v>#VALUE!</v>
      </c>
      <c r="AD106" s="192">
        <f t="shared" ca="1" si="91"/>
        <v>44387</v>
      </c>
      <c r="AE106" s="191" t="e">
        <f t="shared" ca="1" si="72"/>
        <v>#VALUE!</v>
      </c>
      <c r="AF106" s="190" t="e">
        <f t="shared" si="73"/>
        <v>#VALUE!</v>
      </c>
      <c r="AG106" s="190" t="e">
        <f t="shared" si="74"/>
        <v>#VALUE!</v>
      </c>
      <c r="AH106" s="190" t="e">
        <f t="shared" si="75"/>
        <v>#VALUE!</v>
      </c>
      <c r="AI106" s="190" t="e">
        <f t="shared" si="76"/>
        <v>#VALUE!</v>
      </c>
      <c r="AJ106" s="190" t="e">
        <f t="shared" si="77"/>
        <v>#VALUE!</v>
      </c>
      <c r="AK106" s="190" t="e">
        <f t="shared" si="78"/>
        <v>#VALUE!</v>
      </c>
      <c r="AL106" s="190">
        <f t="shared" si="79"/>
        <v>0</v>
      </c>
    </row>
    <row r="107" spans="1:38" ht="23.25" customHeight="1" x14ac:dyDescent="0.15">
      <c r="A107" s="260">
        <f t="shared" si="80"/>
        <v>100</v>
      </c>
      <c r="B107" s="282" t="str">
        <f t="shared" si="87"/>
        <v>A팀</v>
      </c>
      <c r="C107" s="232"/>
      <c r="D107" s="233"/>
      <c r="E107" s="248" t="str">
        <f t="shared" si="81"/>
        <v/>
      </c>
      <c r="F107" s="248"/>
      <c r="G107" s="246" t="str">
        <f t="shared" si="88"/>
        <v/>
      </c>
      <c r="H107" s="281" t="str">
        <f t="shared" si="82"/>
        <v/>
      </c>
      <c r="I107" s="265" t="str">
        <f t="shared" si="83"/>
        <v/>
      </c>
      <c r="J107" s="247" t="str">
        <f t="shared" si="89"/>
        <v/>
      </c>
      <c r="K107" s="239"/>
      <c r="L107" s="240">
        <f t="shared" si="84"/>
        <v>0</v>
      </c>
      <c r="M107" s="241">
        <f t="shared" si="90"/>
        <v>0.03</v>
      </c>
      <c r="N107" s="242">
        <f t="shared" si="65"/>
        <v>0</v>
      </c>
      <c r="O107" s="242">
        <f t="shared" si="66"/>
        <v>0</v>
      </c>
      <c r="P107" s="243">
        <f t="shared" si="67"/>
        <v>0</v>
      </c>
      <c r="Q107" s="243">
        <f t="shared" si="68"/>
        <v>0</v>
      </c>
      <c r="S107" s="225">
        <f t="shared" si="85"/>
        <v>0</v>
      </c>
      <c r="T107" s="226">
        <f t="shared" si="86"/>
        <v>0</v>
      </c>
      <c r="V107" s="123"/>
      <c r="W107" s="123"/>
      <c r="X107" s="123"/>
      <c r="Y107" s="123"/>
      <c r="AA107" s="190" t="e">
        <f t="shared" si="69"/>
        <v>#VALUE!</v>
      </c>
      <c r="AB107" s="190" t="e">
        <f t="shared" si="70"/>
        <v>#VALUE!</v>
      </c>
      <c r="AC107" s="191" t="e">
        <f t="shared" ca="1" si="71"/>
        <v>#VALUE!</v>
      </c>
      <c r="AD107" s="192">
        <f t="shared" ca="1" si="91"/>
        <v>44387</v>
      </c>
      <c r="AE107" s="191" t="e">
        <f t="shared" ca="1" si="72"/>
        <v>#VALUE!</v>
      </c>
      <c r="AF107" s="190" t="e">
        <f t="shared" si="73"/>
        <v>#VALUE!</v>
      </c>
      <c r="AG107" s="190" t="e">
        <f t="shared" si="74"/>
        <v>#VALUE!</v>
      </c>
      <c r="AH107" s="190" t="e">
        <f t="shared" si="75"/>
        <v>#VALUE!</v>
      </c>
      <c r="AI107" s="190" t="e">
        <f t="shared" si="76"/>
        <v>#VALUE!</v>
      </c>
      <c r="AJ107" s="190" t="e">
        <f t="shared" si="77"/>
        <v>#VALUE!</v>
      </c>
      <c r="AK107" s="190" t="e">
        <f t="shared" si="78"/>
        <v>#VALUE!</v>
      </c>
      <c r="AL107" s="190">
        <f t="shared" si="79"/>
        <v>0</v>
      </c>
    </row>
    <row r="108" spans="1:38" ht="23.25" customHeight="1" x14ac:dyDescent="0.15">
      <c r="A108" s="344" t="s">
        <v>599</v>
      </c>
      <c r="B108" s="344"/>
      <c r="C108" s="344"/>
      <c r="D108" s="250">
        <f>COUNT(K8:K27)</f>
        <v>0</v>
      </c>
      <c r="E108" s="344" t="s">
        <v>600</v>
      </c>
      <c r="F108" s="344"/>
      <c r="G108" s="344"/>
      <c r="H108" s="344"/>
      <c r="I108" s="344"/>
      <c r="J108" s="260"/>
      <c r="K108" s="244">
        <f>SUM(K8:K27)</f>
        <v>0</v>
      </c>
      <c r="L108" s="244">
        <f>SUM(L8:L27)</f>
        <v>0</v>
      </c>
      <c r="M108" s="251"/>
      <c r="N108" s="244">
        <f>SUM(N8:N27)</f>
        <v>0</v>
      </c>
      <c r="O108" s="244">
        <f t="shared" ref="O108:Q108" si="92">SUM(O8:O27)</f>
        <v>0</v>
      </c>
      <c r="P108" s="244">
        <f t="shared" si="92"/>
        <v>0</v>
      </c>
      <c r="Q108" s="244">
        <f t="shared" si="92"/>
        <v>0</v>
      </c>
    </row>
    <row r="109" spans="1:38" x14ac:dyDescent="0.15">
      <c r="L109" s="254" t="s">
        <v>630</v>
      </c>
    </row>
    <row r="110" spans="1:38" x14ac:dyDescent="0.15">
      <c r="K110" s="230" t="s">
        <v>420</v>
      </c>
      <c r="L110" s="252">
        <f>L108-K108</f>
        <v>0</v>
      </c>
    </row>
  </sheetData>
  <mergeCells count="28">
    <mergeCell ref="A108:C108"/>
    <mergeCell ref="E108:I108"/>
    <mergeCell ref="P6:P7"/>
    <mergeCell ref="Q6:Q7"/>
    <mergeCell ref="S6:S7"/>
    <mergeCell ref="A6:A7"/>
    <mergeCell ref="B6:B7"/>
    <mergeCell ref="C6:C7"/>
    <mergeCell ref="D6:D7"/>
    <mergeCell ref="E6:G6"/>
    <mergeCell ref="H6:H7"/>
    <mergeCell ref="T6:T7"/>
    <mergeCell ref="X6:X7"/>
    <mergeCell ref="Y6:Y7"/>
    <mergeCell ref="I6:I7"/>
    <mergeCell ref="J6:J7"/>
    <mergeCell ref="K6:K7"/>
    <mergeCell ref="L6:L7"/>
    <mergeCell ref="N6:N7"/>
    <mergeCell ref="O6:O7"/>
    <mergeCell ref="A4:C4"/>
    <mergeCell ref="G4:M4"/>
    <mergeCell ref="N4:O4"/>
    <mergeCell ref="A1:K1"/>
    <mergeCell ref="P2:Q2"/>
    <mergeCell ref="A3:C3"/>
    <mergeCell ref="G3:H3"/>
    <mergeCell ref="J3:K3"/>
  </mergeCells>
  <phoneticPr fontId="2" type="noConversion"/>
  <conditionalFormatting sqref="AL8:AL27">
    <cfRule type="cellIs" dxfId="357" priority="41" operator="equal">
      <formula>13</formula>
    </cfRule>
    <cfRule type="cellIs" dxfId="356" priority="42" operator="equal">
      <formula>"고용허가체크"</formula>
    </cfRule>
  </conditionalFormatting>
  <conditionalFormatting sqref="AJ8:AJ27">
    <cfRule type="cellIs" dxfId="355" priority="40" operator="greaterThan">
      <formula>0</formula>
    </cfRule>
  </conditionalFormatting>
  <conditionalFormatting sqref="AK8:AK27 AB8:AB27">
    <cfRule type="cellIs" dxfId="354" priority="39" operator="equal">
      <formula>"주민오류"</formula>
    </cfRule>
  </conditionalFormatting>
  <conditionalFormatting sqref="AH8:AH27">
    <cfRule type="cellIs" dxfId="353" priority="38" operator="equal">
      <formula>"외국인"</formula>
    </cfRule>
  </conditionalFormatting>
  <conditionalFormatting sqref="AI8:AI27">
    <cfRule type="cellIs" dxfId="352" priority="37" operator="equal">
      <formula>"고용허가체크"</formula>
    </cfRule>
  </conditionalFormatting>
  <conditionalFormatting sqref="Q3">
    <cfRule type="cellIs" dxfId="351" priority="35" operator="equal">
      <formula>"사업자오류"</formula>
    </cfRule>
    <cfRule type="cellIs" dxfId="350" priority="36" operator="equal">
      <formula>"OK"</formula>
    </cfRule>
  </conditionalFormatting>
  <conditionalFormatting sqref="D9">
    <cfRule type="expression" priority="34">
      <formula>"COUNT(13)"</formula>
    </cfRule>
  </conditionalFormatting>
  <conditionalFormatting sqref="AL28:AL47">
    <cfRule type="cellIs" dxfId="349" priority="32" operator="equal">
      <formula>13</formula>
    </cfRule>
    <cfRule type="cellIs" dxfId="348" priority="33" operator="equal">
      <formula>"고용허가체크"</formula>
    </cfRule>
  </conditionalFormatting>
  <conditionalFormatting sqref="AJ28:AJ47">
    <cfRule type="cellIs" dxfId="347" priority="31" operator="greaterThan">
      <formula>0</formula>
    </cfRule>
  </conditionalFormatting>
  <conditionalFormatting sqref="AK28:AK47 AB28:AB47">
    <cfRule type="cellIs" dxfId="346" priority="30" operator="equal">
      <formula>"주민오류"</formula>
    </cfRule>
  </conditionalFormatting>
  <conditionalFormatting sqref="AH28:AH47">
    <cfRule type="cellIs" dxfId="345" priority="29" operator="equal">
      <formula>"외국인"</formula>
    </cfRule>
  </conditionalFormatting>
  <conditionalFormatting sqref="AI28:AI47">
    <cfRule type="cellIs" dxfId="344" priority="28" operator="equal">
      <formula>"고용허가체크"</formula>
    </cfRule>
  </conditionalFormatting>
  <conditionalFormatting sqref="D29">
    <cfRule type="expression" priority="27">
      <formula>"COUNT(13)"</formula>
    </cfRule>
  </conditionalFormatting>
  <conditionalFormatting sqref="AL48:AL67">
    <cfRule type="cellIs" dxfId="343" priority="25" operator="equal">
      <formula>13</formula>
    </cfRule>
    <cfRule type="cellIs" dxfId="342" priority="26" operator="equal">
      <formula>"고용허가체크"</formula>
    </cfRule>
  </conditionalFormatting>
  <conditionalFormatting sqref="AJ48:AJ67">
    <cfRule type="cellIs" dxfId="341" priority="24" operator="greaterThan">
      <formula>0</formula>
    </cfRule>
  </conditionalFormatting>
  <conditionalFormatting sqref="AK48:AK67 AB48:AB67">
    <cfRule type="cellIs" dxfId="340" priority="23" operator="equal">
      <formula>"주민오류"</formula>
    </cfRule>
  </conditionalFormatting>
  <conditionalFormatting sqref="AH48:AH67">
    <cfRule type="cellIs" dxfId="339" priority="22" operator="equal">
      <formula>"외국인"</formula>
    </cfRule>
  </conditionalFormatting>
  <conditionalFormatting sqref="AI48:AI67">
    <cfRule type="cellIs" dxfId="338" priority="21" operator="equal">
      <formula>"고용허가체크"</formula>
    </cfRule>
  </conditionalFormatting>
  <conditionalFormatting sqref="D49">
    <cfRule type="expression" priority="20">
      <formula>"COUNT(13)"</formula>
    </cfRule>
  </conditionalFormatting>
  <conditionalFormatting sqref="AL68:AL87">
    <cfRule type="cellIs" dxfId="337" priority="18" operator="equal">
      <formula>13</formula>
    </cfRule>
    <cfRule type="cellIs" dxfId="336" priority="19" operator="equal">
      <formula>"고용허가체크"</formula>
    </cfRule>
  </conditionalFormatting>
  <conditionalFormatting sqref="AJ68:AJ87">
    <cfRule type="cellIs" dxfId="335" priority="17" operator="greaterThan">
      <formula>0</formula>
    </cfRule>
  </conditionalFormatting>
  <conditionalFormatting sqref="AK68:AK87 AB68:AB87">
    <cfRule type="cellIs" dxfId="334" priority="16" operator="equal">
      <formula>"주민오류"</formula>
    </cfRule>
  </conditionalFormatting>
  <conditionalFormatting sqref="AH68:AH87">
    <cfRule type="cellIs" dxfId="333" priority="15" operator="equal">
      <formula>"외국인"</formula>
    </cfRule>
  </conditionalFormatting>
  <conditionalFormatting sqref="AI68:AI87">
    <cfRule type="cellIs" dxfId="332" priority="14" operator="equal">
      <formula>"고용허가체크"</formula>
    </cfRule>
  </conditionalFormatting>
  <conditionalFormatting sqref="D69">
    <cfRule type="expression" priority="13">
      <formula>"COUNT(13)"</formula>
    </cfRule>
  </conditionalFormatting>
  <conditionalFormatting sqref="AL88:AL101">
    <cfRule type="cellIs" dxfId="331" priority="11" operator="equal">
      <formula>13</formula>
    </cfRule>
    <cfRule type="cellIs" dxfId="330" priority="12" operator="equal">
      <formula>"고용허가체크"</formula>
    </cfRule>
  </conditionalFormatting>
  <conditionalFormatting sqref="AJ88:AJ101">
    <cfRule type="cellIs" dxfId="329" priority="10" operator="greaterThan">
      <formula>0</formula>
    </cfRule>
  </conditionalFormatting>
  <conditionalFormatting sqref="AK88:AK101 AB88:AB101">
    <cfRule type="cellIs" dxfId="328" priority="9" operator="equal">
      <formula>"주민오류"</formula>
    </cfRule>
  </conditionalFormatting>
  <conditionalFormatting sqref="AH88:AH101">
    <cfRule type="cellIs" dxfId="327" priority="8" operator="equal">
      <formula>"외국인"</formula>
    </cfRule>
  </conditionalFormatting>
  <conditionalFormatting sqref="AI88:AI101">
    <cfRule type="cellIs" dxfId="326" priority="7" operator="equal">
      <formula>"고용허가체크"</formula>
    </cfRule>
  </conditionalFormatting>
  <conditionalFormatting sqref="AL102:AL107">
    <cfRule type="cellIs" dxfId="325" priority="5" operator="equal">
      <formula>13</formula>
    </cfRule>
    <cfRule type="cellIs" dxfId="324" priority="6" operator="equal">
      <formula>"고용허가체크"</formula>
    </cfRule>
  </conditionalFormatting>
  <conditionalFormatting sqref="AJ102:AJ107">
    <cfRule type="cellIs" dxfId="323" priority="4" operator="greaterThan">
      <formula>0</formula>
    </cfRule>
  </conditionalFormatting>
  <conditionalFormatting sqref="AK102:AK107 AB102:AB107">
    <cfRule type="cellIs" dxfId="322" priority="3" operator="equal">
      <formula>"주민오류"</formula>
    </cfRule>
  </conditionalFormatting>
  <conditionalFormatting sqref="AH102:AH107">
    <cfRule type="cellIs" dxfId="321" priority="2" operator="equal">
      <formula>"외국인"</formula>
    </cfRule>
  </conditionalFormatting>
  <conditionalFormatting sqref="AI102:AI107">
    <cfRule type="cellIs" dxfId="320"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81922"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81923"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81924"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81925"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81926"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81927"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81928"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81929"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81930" r:id="rId13" name="Drop Down 10">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78ADA-776B-41A4-A698-4C6B74AC37D1}">
  <dimension ref="A1:AL110"/>
  <sheetViews>
    <sheetView showGridLines="0" workbookViewId="0">
      <pane ySplit="7" topLeftCell="A8" activePane="bottomLeft" state="frozen"/>
      <selection pane="bottomLeft" activeCell="N5" sqref="N5"/>
    </sheetView>
  </sheetViews>
  <sheetFormatPr defaultRowHeight="13.5" x14ac:dyDescent="0.15"/>
  <cols>
    <col min="1" max="1" width="4.75" bestFit="1" customWidth="1"/>
    <col min="2" max="2" width="9.25" customWidth="1"/>
    <col min="4" max="4" width="15.5" customWidth="1"/>
    <col min="5" max="5" width="12.5" customWidth="1"/>
    <col min="6" max="6" width="12.5" hidden="1" customWidth="1"/>
    <col min="7" max="7" width="12.5" customWidth="1"/>
    <col min="8" max="9" width="11.5" customWidth="1"/>
    <col min="10" max="10" width="4.75" customWidth="1"/>
    <col min="11" max="11" width="12.375" customWidth="1"/>
    <col min="12" max="12" width="14.25" customWidth="1"/>
    <col min="13" max="13" width="7.5" customWidth="1"/>
    <col min="14" max="14" width="10.125" bestFit="1" customWidth="1"/>
    <col min="15" max="15" width="11" bestFit="1" customWidth="1"/>
    <col min="16" max="16" width="10.125" bestFit="1" customWidth="1"/>
    <col min="17" max="17" width="12.75" customWidth="1"/>
    <col min="19" max="19" width="17.25" customWidth="1"/>
    <col min="20" max="20" width="10.125" bestFit="1" customWidth="1"/>
    <col min="22" max="22" width="15" customWidth="1"/>
    <col min="23" max="23" width="28.375" customWidth="1"/>
    <col min="25" max="26" width="21.875" customWidth="1"/>
    <col min="30" max="30" width="11.625" bestFit="1" customWidth="1"/>
    <col min="31" max="31" width="16.125" bestFit="1" customWidth="1"/>
    <col min="33" max="33" width="10.5" bestFit="1" customWidth="1"/>
    <col min="35" max="35" width="9.75" bestFit="1" customWidth="1"/>
    <col min="38" max="38" width="12.5" bestFit="1" customWidth="1"/>
  </cols>
  <sheetData>
    <row r="1" spans="1:38" ht="27" x14ac:dyDescent="0.15">
      <c r="A1" s="341" t="s">
        <v>610</v>
      </c>
      <c r="B1" s="341"/>
      <c r="C1" s="341"/>
      <c r="D1" s="341"/>
      <c r="E1" s="341"/>
      <c r="F1" s="341"/>
      <c r="G1" s="341"/>
      <c r="H1" s="341"/>
      <c r="I1" s="341"/>
      <c r="J1" s="341"/>
      <c r="K1" s="341"/>
      <c r="L1" s="74" t="s">
        <v>640</v>
      </c>
    </row>
    <row r="2" spans="1:38" x14ac:dyDescent="0.15">
      <c r="A2" s="101" t="s">
        <v>594</v>
      </c>
      <c r="B2" s="101"/>
      <c r="P2" s="340" t="s">
        <v>609</v>
      </c>
      <c r="Q2" s="340"/>
    </row>
    <row r="3" spans="1:38" ht="20.25" customHeight="1" x14ac:dyDescent="0.15">
      <c r="A3" s="345" t="s">
        <v>595</v>
      </c>
      <c r="B3" s="345"/>
      <c r="C3" s="345"/>
      <c r="D3" s="285" t="str">
        <f>기본입력사항!$B$3</f>
        <v>조세실</v>
      </c>
      <c r="E3" s="255" t="s">
        <v>596</v>
      </c>
      <c r="F3" s="254"/>
      <c r="G3" s="368" t="str">
        <f>기본입력사항!$D$3</f>
        <v>주황규</v>
      </c>
      <c r="H3" s="368"/>
      <c r="I3" s="255" t="s">
        <v>638</v>
      </c>
      <c r="J3" s="356">
        <v>44348</v>
      </c>
      <c r="K3" s="356"/>
      <c r="N3" s="266">
        <v>1</v>
      </c>
      <c r="P3" s="230">
        <f>IF(10-MOD(MID(D4,1,1)*1+MID(D4,2,1)*3+MID(D4,3,1)*7+MID(D4,4,1)*1+MID(D4,5,1)*3+MID(D4,6,1)*7+MID(D4,7,1)*1+MID(D4,8,1)*3+INT((MID(D4,9,1)*5)/10)+MOD(MID(D4,9,1)*5,10),10)=10,0,10-MOD(MID(D4,1,1)*1+MID(D4,2,1)*3+MID(D4,3,1)*7+MID(D4,4,1)*1+MID(D4,5,1)*3+MID(D4,6,1)*7+MID(D4,7,1)*1+MID(D4,8,1)*3+INT((MID(D4,9,1)*5)/10)+MOD(MID(D4,9,1)*5,10),10))</f>
        <v>7</v>
      </c>
      <c r="Q3" s="257" t="str">
        <f>IF(INT(MID(D4,10,1))=P3,"OK","사업자오류")</f>
        <v>OK</v>
      </c>
      <c r="R3" s="230">
        <v>1</v>
      </c>
    </row>
    <row r="4" spans="1:38" ht="20.25" customHeight="1" x14ac:dyDescent="0.15">
      <c r="A4" s="347" t="s">
        <v>115</v>
      </c>
      <c r="B4" s="364"/>
      <c r="C4" s="348"/>
      <c r="D4" s="286">
        <f>기본입력사항!$B$4</f>
        <v>3128512347</v>
      </c>
      <c r="E4" s="235" t="s">
        <v>608</v>
      </c>
      <c r="F4" s="288"/>
      <c r="G4" s="365" t="str">
        <f>기본입력사항!$D$4</f>
        <v>충남 천안시 서북구 오성로 103,6층 두정동 청풍프라자</v>
      </c>
      <c r="H4" s="366"/>
      <c r="I4" s="366"/>
      <c r="J4" s="366"/>
      <c r="K4" s="366"/>
      <c r="L4" s="366"/>
      <c r="M4" s="367"/>
      <c r="N4" s="369" t="s">
        <v>637</v>
      </c>
      <c r="O4" s="369"/>
    </row>
    <row r="5" spans="1:38" x14ac:dyDescent="0.15">
      <c r="N5" s="290" t="s">
        <v>744</v>
      </c>
    </row>
    <row r="6" spans="1:38" ht="18" customHeight="1" x14ac:dyDescent="0.15">
      <c r="A6" s="345" t="s">
        <v>586</v>
      </c>
      <c r="B6" s="346" t="s">
        <v>639</v>
      </c>
      <c r="C6" s="345" t="s">
        <v>587</v>
      </c>
      <c r="D6" s="345" t="s">
        <v>76</v>
      </c>
      <c r="E6" s="345" t="s">
        <v>217</v>
      </c>
      <c r="F6" s="345"/>
      <c r="G6" s="345"/>
      <c r="H6" s="346" t="s">
        <v>593</v>
      </c>
      <c r="I6" s="346" t="s">
        <v>592</v>
      </c>
      <c r="J6" s="346" t="s">
        <v>606</v>
      </c>
      <c r="K6" s="345" t="s">
        <v>412</v>
      </c>
      <c r="L6" s="359" t="s">
        <v>605</v>
      </c>
      <c r="M6" s="255" t="s">
        <v>589</v>
      </c>
      <c r="N6" s="345" t="s">
        <v>418</v>
      </c>
      <c r="O6" s="345" t="s">
        <v>419</v>
      </c>
      <c r="P6" s="345" t="s">
        <v>590</v>
      </c>
      <c r="Q6" s="345" t="s">
        <v>591</v>
      </c>
      <c r="S6" s="353" t="s">
        <v>598</v>
      </c>
      <c r="T6" s="342" t="s">
        <v>420</v>
      </c>
      <c r="V6" s="258" t="s">
        <v>601</v>
      </c>
      <c r="W6" s="258" t="s">
        <v>601</v>
      </c>
      <c r="X6" s="354" t="s">
        <v>604</v>
      </c>
      <c r="Y6" s="355" t="s">
        <v>543</v>
      </c>
      <c r="AA6" s="171" t="s">
        <v>527</v>
      </c>
      <c r="AB6" s="171"/>
      <c r="AC6" s="171"/>
      <c r="AD6" s="171"/>
      <c r="AE6" s="171"/>
      <c r="AF6" s="171"/>
      <c r="AG6" s="171"/>
      <c r="AH6" s="171"/>
      <c r="AI6" s="171"/>
      <c r="AJ6" s="171"/>
      <c r="AK6" s="171"/>
      <c r="AL6" s="171"/>
    </row>
    <row r="7" spans="1:38" s="222" customFormat="1" ht="18" customHeight="1" thickBot="1" x14ac:dyDescent="0.2">
      <c r="A7" s="370"/>
      <c r="B7" s="371"/>
      <c r="C7" s="370"/>
      <c r="D7" s="370"/>
      <c r="E7" s="278" t="s">
        <v>0</v>
      </c>
      <c r="F7" s="278" t="s">
        <v>641</v>
      </c>
      <c r="G7" s="278" t="s">
        <v>1</v>
      </c>
      <c r="H7" s="371"/>
      <c r="I7" s="371"/>
      <c r="J7" s="371"/>
      <c r="K7" s="370"/>
      <c r="L7" s="370"/>
      <c r="M7" s="279">
        <v>0.03</v>
      </c>
      <c r="N7" s="370"/>
      <c r="O7" s="370"/>
      <c r="P7" s="370"/>
      <c r="Q7" s="370"/>
      <c r="S7" s="340"/>
      <c r="T7" s="343"/>
      <c r="V7" s="259" t="s">
        <v>603</v>
      </c>
      <c r="W7" s="259" t="s">
        <v>602</v>
      </c>
      <c r="X7" s="355"/>
      <c r="Y7" s="355"/>
      <c r="Z7"/>
      <c r="AA7" s="177" t="s">
        <v>465</v>
      </c>
      <c r="AB7" s="177" t="s">
        <v>466</v>
      </c>
      <c r="AC7" s="177" t="s">
        <v>467</v>
      </c>
      <c r="AD7" s="177" t="s">
        <v>468</v>
      </c>
      <c r="AE7" s="177" t="s">
        <v>469</v>
      </c>
      <c r="AF7" s="177" t="s">
        <v>470</v>
      </c>
      <c r="AG7" s="177" t="s">
        <v>471</v>
      </c>
      <c r="AH7" s="177" t="s">
        <v>472</v>
      </c>
      <c r="AI7" s="177" t="s">
        <v>473</v>
      </c>
      <c r="AJ7" s="177" t="s">
        <v>474</v>
      </c>
      <c r="AK7" s="177" t="s">
        <v>475</v>
      </c>
      <c r="AL7" s="177" t="s">
        <v>476</v>
      </c>
    </row>
    <row r="8" spans="1:38" ht="23.25" customHeight="1" x14ac:dyDescent="0.15">
      <c r="A8" s="267">
        <v>1</v>
      </c>
      <c r="B8" s="282" t="str">
        <f>$N$4</f>
        <v>A팀</v>
      </c>
      <c r="C8" s="268"/>
      <c r="D8" s="269"/>
      <c r="E8" s="268"/>
      <c r="F8" s="268">
        <v>15</v>
      </c>
      <c r="G8" s="270" t="str">
        <f>IF(F8="","",CHOOSE(F8,종목!C5,종목!C6,종목!C7,종목!C8,종목!C9,종목!C10,종목!C11,종목!C12,종목!C13,종목!C14,종목!C15,종목!C16,종목!C17,종목!C18,종목!C19,종목!C20,종목!C21,종목!C22,종목!C23,종목!C24,종목!C25,종목!C26,종목!C27,종목!C28,종목!C29,종목!C30,종목!C31,종목!C32,종목!C33,종목!C34,종목!C35))</f>
        <v>학원강사</v>
      </c>
      <c r="H8" s="280">
        <f>J3</f>
        <v>44348</v>
      </c>
      <c r="I8" s="271">
        <f>IF(H8="","",CHOOSE($R$3,EOMONTH($H$8,0),EOMONTH($H$8,0)+5,EOMONTH($H$8,0)+10,EOMONTH($H$8,0)+15,EOMONTH($H$8,0)+20))</f>
        <v>44377</v>
      </c>
      <c r="J8" s="272" t="str">
        <f>TEXT(I8,"aaa")</f>
        <v>수</v>
      </c>
      <c r="K8" s="273"/>
      <c r="L8" s="274">
        <f t="shared" ref="L8:L71" si="0">IF(OR($N$3=1,K8&lt;=33330),K8,TRUNC(K8/96.7%,-1))</f>
        <v>0</v>
      </c>
      <c r="M8" s="275">
        <f>$M$7</f>
        <v>0.03</v>
      </c>
      <c r="N8" s="276">
        <f>IF(L8&gt;33330,TRUNC(L8*$M$7,-1),0)</f>
        <v>0</v>
      </c>
      <c r="O8" s="276">
        <f>TRUNC(N8*10%,-1)</f>
        <v>0</v>
      </c>
      <c r="P8" s="277">
        <f>SUM(N8:O8)</f>
        <v>0</v>
      </c>
      <c r="Q8" s="277">
        <f>L8-P8</f>
        <v>0</v>
      </c>
      <c r="S8" s="225">
        <f t="shared" ref="S8:S71" si="1">IF($N$3=2,L8-(Q8-K8),0)</f>
        <v>0</v>
      </c>
      <c r="T8" s="226">
        <f t="shared" ref="T8:T71" si="2">IF($N$3=2,S8-L8,0)</f>
        <v>0</v>
      </c>
      <c r="V8" s="123"/>
      <c r="W8" s="123"/>
      <c r="X8" s="123"/>
      <c r="Y8" s="123"/>
      <c r="AA8" s="190" t="e">
        <f>IF(LEN(CLEAN(D8))=10,IF(AND(VALUE(MID(D8,4,1))&gt;=1,VALUE(MID(D8,4,1))&lt;=4),MOD(11-MOD(0*2+0*3+0*4+MID(D8,1,1)*5+MID(D8,2,1)*6+MID(D8,3,1)*7+MID(D8,4,1)*8+MID(D8,5,1)*9+MID(D8,6,1)*2+MID(D8,7,1)*3+MID(D8,8,1)*4+MID(D8,9,1)*5,11),10),IF(AND(VALUE(MID(D8,4,1))&gt;=5,VALUE(MID(D8,4,1))&lt;=8),MOD(11-MOD(0*2+0*3+0*4+MID(D8,1,1)*5+MID(D8,2,1)*6+MID(D8,3,1)*7+MID(D8,4,1)*8+MID(D8,5,1)*9+MID(D8,6,1)*2+MID(D8,7,1)*3+MID(D8,8,1)*4+MID(D8,9,1)*5,11),10),"오류")),IF(LEN(CLEAN(D8))=11,IF(AND(VALUE(MID(D8,5,1))&gt;=1,VALUE(MID(D8,5,1))&lt;=4),MOD(11-MOD(0*2+0*3+MID(D8,1,1)*4+MID(D8,2,1)*5+MID(D8,3,1)*6+MID(D8,4,1)*7+MID(D8,5,1)*8+MID(D8,6,1)*9+MID(D8,7,1)*2+MID(D8,8,1)*3+MID(D8,9,1)*4+MID(D8,10,1)*5,11),10),IF(AND(VALUE(MID(D8,5,1))&gt;=5,VALUE(MID(D8,5,1))&lt;=8),MOD(11-MOD(0*2+0*3+MID(D8,1,1)*4+MID(D8,2,1)*5+MID(D8,3,1)*6+MID(D8,4,1)*7+MID(D8,5,1)*8+MID(D8,6,1)*9+MID(D8,7,1)*2+MID(D8,8,1)*3+MID(D8,9,1)*4+MID(D8,10,1)*5,11),10),"오류")),IF(LEN(CLEAN(D8))=12,IF(AND(VALUE(MID(D8,6,1))&gt;=1,VALUE(MID(D8,6,1))&lt;=4),MOD(11-MOD(0*2+MID(D8,1,1)*3+MID(D8,2,1)*4+MID(D8,3,1)*5+MID(D8,4,1)*6+MID(D8,5,1)*7+MID(D8,6,1)*8+MID(D8,7,1)*9+MID(D8,8,1)*2+MID(D8,9,1)*3+MID(D8,10,1)*4+MID(D8,11,1)*5,11),10),IF(AND(VALUE(MID(D8,7,1))&gt;=5,VALUE(MID(D8,7,1))&lt;=8),MOD(11-MOD(0*2+MID(D8,1,1)*3+MID(D8,2,1)*4+MID(D8,3,1)*5+MID(D8,4,1)*6+MID(D8,5,1)*7+MID(D8,6,1)*8+MID(D8,7,1)*9+MID(D8,8,1)*2+MID(D8,9,1)*3+MID(D8,10,1)*4+MID(D8,11,1)*5,11),10),"오류")),IF(AND(VALUE(MID(D8,7,1))&gt;=1,VALUE(MID(D8,7,1))&lt;=4),MOD(11-MOD(MID(D8,1,1)*2+MID(D8,2,1)*3+MID(D8,3,1)*4+MID(D8,4,1)*5+MID(D8,5,1)*6+MID(D8,6,1)*7+MID(D8,7,1)*8+MID(D8,8,1)*9+MID(D8,9,1)*2+MID(D8,10,1)*3+MID(D8,11,1)*4+MID(D8,12,1)*5,11),10),IF(AND(VALUE(MID(D8,7,1))&gt;=5,VALUE(MID(D8,7,1))&lt;=8),IF(LEN(CLEAN(D8))=12,MOD(MOD(11-MOD(0*2+MID(D8,1,1)*3+MID(D8,2,1)*4+MID(D8,3,1)*5+MID(D8,4,1)*6+MID(D8,5,1)*7+MID(D8,6,1)*8+MID(D8,7,1)*9+MID(D8,8,1)*2+MID(D8,9,1)*3+MID(D8,10,1)*4+MID(D8,11,1)*5,11),10)+2,10),MOD(MOD(11-MOD(MID(D8,1,1)*2+MID(D8,2,1)*3+MID(D8,3,1)*4+MID(D8,4,1)*5+MID(D8,5,1)*6+MID(D8,6,1)*7+MID(D8,7,1)*8+MID(D8,8,1)*9+MID(D8,9,1)*2+MID(D8,10,1)*3+MID(D8,11,1)*4+MID(D8,12,1)*5,11),10)+2,10)))))))</f>
        <v>#VALUE!</v>
      </c>
      <c r="AB8" s="190" t="e">
        <f>IF(INT(RIGHT(D8,1))=AA8,"OK","주민오류")</f>
        <v>#VALUE!</v>
      </c>
      <c r="AC8" s="191" t="e">
        <f ca="1">DATEDIF(IF(OR(MID(D8,LEN(CLEAN(D8))-6,1)&lt;="2",MID(D8,LEN(CLEAN(D8))-6,1)="5",MID(D8,LEN(CLEAN(D8))-6,1)="6"),DATE(MID(D8,1,2),MID(D8,3,2),MID(D8,5,2)),CHOOSE(14-LEN(CLEAN(D8)), DATE(MID(D8,1,2)+100,MID(D8,3,2),MID(D8,5,2)), DATE(MID(D8,1,1)+100,MID(D8,2,2),MID(D8,4,2)),DATE(2000,MID(D8,1,2),MID(D8,3,2)),DATE(2000,MID(D8,1,1),MID(D8,2,2)))),TODAY(),"y")</f>
        <v>#VALUE!</v>
      </c>
      <c r="AD8" s="192">
        <f ca="1">TODAY()</f>
        <v>44387</v>
      </c>
      <c r="AE8" s="191" t="e">
        <f ca="1">DATEDIF(IF(OR(MID(D8,LEN(CLEAN(D8))-6,1)&lt;="2",MID(D8,LEN(CLEAN(D8))-6,1)="5",MID(D8,LEN(CLEAN(D8))-6,1)="6"),DATE(MID(D8,1,2),MID(D8,3,2),MID(D8,5,2)),CHOOSE(14-LEN(CLEAN(D8)), DATE(MID(D8,1,2)+100,MID(D8,3,2),MID(D8,5,2)), DATE(MID(D8,1,1)+100,MID(D8,2,2),MID(D8,4,2)),DATE(2000,MID(D8,1,2),MID(D8,3,2)),DATE(2000,MID(D8,1,1),MID(D8,2,2)))),AD8,"y")</f>
        <v>#VALUE!</v>
      </c>
      <c r="AF8" s="190" t="e">
        <f>CHOOSE(14-LEN(CLEAN(D8)),CHOOSE(MID(D8,7,1),"남","여","남","여","남","여","남","여","남","여"),CHOOSE(MID(D8,6,1),"남","여","남","여","남","여","남","여","남","여"),CHOOSE(MID(D8,5,1),"남","여","남","여","남","여","남","여","남","여"),CHOOSE(MID(D8,4,1),"남","여","남","여","남","여","남","여","남","여"),CHOOSE(MID(D8,3,1),"남","여","남","여","남","여","남","여","남","여"))</f>
        <v>#VALUE!</v>
      </c>
      <c r="AG8" s="190" t="e">
        <f>CHOOSE(14-LEN(CLEAN(D8)),MID(D8,7,1),MID(D8,6,1),MID(D8,5,1),MID(D8,4,1))</f>
        <v>#VALUE!</v>
      </c>
      <c r="AH8" s="190" t="e">
        <f>CHOOSE(AG8,"내국인","내국인","내국인","내국인","외국인","외국인","외국인","외국인")</f>
        <v>#VALUE!</v>
      </c>
      <c r="AI8" s="190" t="e">
        <f>IF(AH8="외국인","고용허가체크","")</f>
        <v>#VALUE!</v>
      </c>
      <c r="AJ8" s="190" t="e">
        <f>IF(LEN(CLEAN(D8))=12,MOD(MID(D8,7,1)*10+MID(D8,8,1),2),MOD(MID(D8,8,1)*10+MID(D8,9,1),2))</f>
        <v>#VALUE!</v>
      </c>
      <c r="AK8" s="190" t="e">
        <f>IF(AJ8=0,"OK","")</f>
        <v>#VALUE!</v>
      </c>
      <c r="AL8" s="190">
        <f>LEN(CLEAN(D8))</f>
        <v>0</v>
      </c>
    </row>
    <row r="9" spans="1:38" ht="23.25" customHeight="1" x14ac:dyDescent="0.15">
      <c r="A9" s="260">
        <f>A8+1</f>
        <v>2</v>
      </c>
      <c r="B9" s="282" t="str">
        <f t="shared" ref="B9:B72" si="3">$N$4</f>
        <v>A팀</v>
      </c>
      <c r="C9" s="232"/>
      <c r="D9" s="233"/>
      <c r="E9" s="248" t="str">
        <f>IF(C9="","",$E$8)</f>
        <v/>
      </c>
      <c r="F9" s="248"/>
      <c r="G9" s="246" t="str">
        <f t="shared" ref="G9:G72" si="4">IF(E9="","",VLOOKUP(E9,종목,2))</f>
        <v/>
      </c>
      <c r="H9" s="281" t="str">
        <f>IF(C9="","",$H$8)</f>
        <v/>
      </c>
      <c r="I9" s="265" t="str">
        <f>IF(C9="","",$I$8)</f>
        <v/>
      </c>
      <c r="J9" s="247" t="str">
        <f t="shared" ref="J9:J72" si="5">TEXT(I9,"aaa")</f>
        <v/>
      </c>
      <c r="K9" s="239"/>
      <c r="L9" s="240">
        <f t="shared" si="0"/>
        <v>0</v>
      </c>
      <c r="M9" s="241">
        <f t="shared" ref="M9:M72" si="6">$M$7</f>
        <v>0.03</v>
      </c>
      <c r="N9" s="242">
        <f t="shared" ref="N9:N27" si="7">IF(L9&gt;33330,TRUNC(L9*$M$7,-1),0)</f>
        <v>0</v>
      </c>
      <c r="O9" s="242">
        <f t="shared" ref="O9:O27" si="8">TRUNC(N9*10%,-1)</f>
        <v>0</v>
      </c>
      <c r="P9" s="243">
        <f t="shared" ref="P9:P27" si="9">SUM(N9:O9)</f>
        <v>0</v>
      </c>
      <c r="Q9" s="243">
        <f t="shared" ref="Q9:Q27" si="10">L9-P9</f>
        <v>0</v>
      </c>
      <c r="S9" s="225">
        <f t="shared" si="1"/>
        <v>0</v>
      </c>
      <c r="T9" s="226">
        <f t="shared" si="2"/>
        <v>0</v>
      </c>
      <c r="V9" s="123"/>
      <c r="W9" s="123"/>
      <c r="X9" s="123"/>
      <c r="Y9" s="123"/>
      <c r="AA9" s="190" t="e">
        <f t="shared" ref="AA9:AA27" si="11">IF(LEN(CLEAN(D9))=10,IF(AND(VALUE(MID(D9,4,1))&gt;=1,VALUE(MID(D9,4,1))&lt;=4),MOD(11-MOD(0*2+0*3+0*4+MID(D9,1,1)*5+MID(D9,2,1)*6+MID(D9,3,1)*7+MID(D9,4,1)*8+MID(D9,5,1)*9+MID(D9,6,1)*2+MID(D9,7,1)*3+MID(D9,8,1)*4+MID(D9,9,1)*5,11),10),IF(AND(VALUE(MID(D9,4,1))&gt;=5,VALUE(MID(D9,4,1))&lt;=8),MOD(11-MOD(0*2+0*3+0*4+MID(D9,1,1)*5+MID(D9,2,1)*6+MID(D9,3,1)*7+MID(D9,4,1)*8+MID(D9,5,1)*9+MID(D9,6,1)*2+MID(D9,7,1)*3+MID(D9,8,1)*4+MID(D9,9,1)*5,11),10),"오류")),IF(LEN(CLEAN(D9))=11,IF(AND(VALUE(MID(D9,5,1))&gt;=1,VALUE(MID(D9,5,1))&lt;=4),MOD(11-MOD(0*2+0*3+MID(D9,1,1)*4+MID(D9,2,1)*5+MID(D9,3,1)*6+MID(D9,4,1)*7+MID(D9,5,1)*8+MID(D9,6,1)*9+MID(D9,7,1)*2+MID(D9,8,1)*3+MID(D9,9,1)*4+MID(D9,10,1)*5,11),10),IF(AND(VALUE(MID(D9,5,1))&gt;=5,VALUE(MID(D9,5,1))&lt;=8),MOD(11-MOD(0*2+0*3+MID(D9,1,1)*4+MID(D9,2,1)*5+MID(D9,3,1)*6+MID(D9,4,1)*7+MID(D9,5,1)*8+MID(D9,6,1)*9+MID(D9,7,1)*2+MID(D9,8,1)*3+MID(D9,9,1)*4+MID(D9,10,1)*5,11),10),"오류")),IF(LEN(CLEAN(D9))=12,IF(AND(VALUE(MID(D9,6,1))&gt;=1,VALUE(MID(D9,6,1))&lt;=4),MOD(11-MOD(0*2+MID(D9,1,1)*3+MID(D9,2,1)*4+MID(D9,3,1)*5+MID(D9,4,1)*6+MID(D9,5,1)*7+MID(D9,6,1)*8+MID(D9,7,1)*9+MID(D9,8,1)*2+MID(D9,9,1)*3+MID(D9,10,1)*4+MID(D9,11,1)*5,11),10),IF(AND(VALUE(MID(D9,7,1))&gt;=5,VALUE(MID(D9,7,1))&lt;=8),MOD(11-MOD(0*2+MID(D9,1,1)*3+MID(D9,2,1)*4+MID(D9,3,1)*5+MID(D9,4,1)*6+MID(D9,5,1)*7+MID(D9,6,1)*8+MID(D9,7,1)*9+MID(D9,8,1)*2+MID(D9,9,1)*3+MID(D9,10,1)*4+MID(D9,11,1)*5,11),10),"오류")),IF(AND(VALUE(MID(D9,7,1))&gt;=1,VALUE(MID(D9,7,1))&lt;=4),MOD(11-MOD(MID(D9,1,1)*2+MID(D9,2,1)*3+MID(D9,3,1)*4+MID(D9,4,1)*5+MID(D9,5,1)*6+MID(D9,6,1)*7+MID(D9,7,1)*8+MID(D9,8,1)*9+MID(D9,9,1)*2+MID(D9,10,1)*3+MID(D9,11,1)*4+MID(D9,12,1)*5,11),10),IF(AND(VALUE(MID(D9,7,1))&gt;=5,VALUE(MID(D9,7,1))&lt;=8),IF(LEN(CLEAN(D9))=12,MOD(MOD(11-MOD(0*2+MID(D9,1,1)*3+MID(D9,2,1)*4+MID(D9,3,1)*5+MID(D9,4,1)*6+MID(D9,5,1)*7+MID(D9,6,1)*8+MID(D9,7,1)*9+MID(D9,8,1)*2+MID(D9,9,1)*3+MID(D9,10,1)*4+MID(D9,11,1)*5,11),10)+2,10),MOD(MOD(11-MOD(MID(D9,1,1)*2+MID(D9,2,1)*3+MID(D9,3,1)*4+MID(D9,4,1)*5+MID(D9,5,1)*6+MID(D9,6,1)*7+MID(D9,7,1)*8+MID(D9,8,1)*9+MID(D9,9,1)*2+MID(D9,10,1)*3+MID(D9,11,1)*4+MID(D9,12,1)*5,11),10)+2,10)))))))</f>
        <v>#VALUE!</v>
      </c>
      <c r="AB9" s="190" t="e">
        <f t="shared" ref="AB9:AB27" si="12">IF(INT(RIGHT(D9,1))=AA9,"OK","주민오류")</f>
        <v>#VALUE!</v>
      </c>
      <c r="AC9" s="191" t="e">
        <f t="shared" ref="AC9:AC27" ca="1" si="13">DATEDIF(IF(OR(MID(D9,LEN(CLEAN(D9))-6,1)&lt;="2",MID(D9,LEN(CLEAN(D9))-6,1)="5",MID(D9,LEN(CLEAN(D9))-6,1)="6"),DATE(MID(D9,1,2),MID(D9,3,2),MID(D9,5,2)),CHOOSE(14-LEN(CLEAN(D9)), DATE(MID(D9,1,2)+100,MID(D9,3,2),MID(D9,5,2)), DATE(MID(D9,1,1)+100,MID(D9,2,2),MID(D9,4,2)),DATE(2000,MID(D9,1,2),MID(D9,3,2)),DATE(2000,MID(D9,1,1),MID(D9,2,2)))),TODAY(),"y")</f>
        <v>#VALUE!</v>
      </c>
      <c r="AD9" s="192">
        <f t="shared" ref="AD9:AD72" ca="1" si="14">TODAY()</f>
        <v>44387</v>
      </c>
      <c r="AE9" s="191" t="e">
        <f t="shared" ref="AE9:AE27" ca="1" si="15">DATEDIF(IF(OR(MID(D9,LEN(CLEAN(D9))-6,1)&lt;="2",MID(D9,LEN(CLEAN(D9))-6,1)="5",MID(D9,LEN(CLEAN(D9))-6,1)="6"),DATE(MID(D9,1,2),MID(D9,3,2),MID(D9,5,2)),CHOOSE(14-LEN(CLEAN(D9)), DATE(MID(D9,1,2)+100,MID(D9,3,2),MID(D9,5,2)), DATE(MID(D9,1,1)+100,MID(D9,2,2),MID(D9,4,2)),DATE(2000,MID(D9,1,2),MID(D9,3,2)),DATE(2000,MID(D9,1,1),MID(D9,2,2)))),AD9,"y")</f>
        <v>#VALUE!</v>
      </c>
      <c r="AF9" s="190" t="e">
        <f t="shared" ref="AF9:AF27" si="16">CHOOSE(14-LEN(CLEAN(D9)),CHOOSE(MID(D9,7,1),"남","여","남","여","남","여","남","여","남","여"),CHOOSE(MID(D9,6,1),"남","여","남","여","남","여","남","여","남","여"),CHOOSE(MID(D9,5,1),"남","여","남","여","남","여","남","여","남","여"),CHOOSE(MID(D9,4,1),"남","여","남","여","남","여","남","여","남","여"),CHOOSE(MID(D9,3,1),"남","여","남","여","남","여","남","여","남","여"))</f>
        <v>#VALUE!</v>
      </c>
      <c r="AG9" s="190" t="e">
        <f t="shared" ref="AG9:AG27" si="17">CHOOSE(14-LEN(CLEAN(D9)),MID(D9,7,1),MID(D9,6,1),MID(D9,5,1),MID(D9,4,1))</f>
        <v>#VALUE!</v>
      </c>
      <c r="AH9" s="190" t="e">
        <f t="shared" ref="AH9:AH27" si="18">CHOOSE(AG9,"내국인","내국인","내국인","내국인","외국인","외국인","외국인","외국인")</f>
        <v>#VALUE!</v>
      </c>
      <c r="AI9" s="190" t="e">
        <f t="shared" ref="AI9:AI27" si="19">IF(AH9="외국인","고용허가체크","")</f>
        <v>#VALUE!</v>
      </c>
      <c r="AJ9" s="190" t="e">
        <f t="shared" ref="AJ9:AJ27" si="20">IF(LEN(CLEAN(D9))=12,MOD(MID(D9,7,1)*10+MID(D9,8,1),2),MOD(MID(D9,8,1)*10+MID(D9,9,1),2))</f>
        <v>#VALUE!</v>
      </c>
      <c r="AK9" s="190" t="e">
        <f t="shared" ref="AK9:AK27" si="21">IF(AJ9=0,"OK","")</f>
        <v>#VALUE!</v>
      </c>
      <c r="AL9" s="190">
        <f t="shared" ref="AL9:AL27" si="22">LEN(CLEAN(D9))</f>
        <v>0</v>
      </c>
    </row>
    <row r="10" spans="1:38" ht="23.25" customHeight="1" x14ac:dyDescent="0.15">
      <c r="A10" s="260">
        <f t="shared" ref="A10:A28" si="23">A9+1</f>
        <v>3</v>
      </c>
      <c r="B10" s="282" t="str">
        <f t="shared" si="3"/>
        <v>A팀</v>
      </c>
      <c r="C10" s="232"/>
      <c r="D10" s="233"/>
      <c r="E10" s="248" t="str">
        <f t="shared" ref="E10:E27" si="24">IF(C10="","",$E$8)</f>
        <v/>
      </c>
      <c r="F10" s="248"/>
      <c r="G10" s="246" t="str">
        <f t="shared" si="4"/>
        <v/>
      </c>
      <c r="H10" s="281" t="str">
        <f t="shared" ref="H10:H27" si="25">IF(C10="","",$H$8)</f>
        <v/>
      </c>
      <c r="I10" s="265" t="str">
        <f t="shared" ref="I10:I27" si="26">IF(C10="","",$I$8)</f>
        <v/>
      </c>
      <c r="J10" s="247" t="str">
        <f t="shared" si="5"/>
        <v/>
      </c>
      <c r="K10" s="239"/>
      <c r="L10" s="240">
        <f t="shared" si="0"/>
        <v>0</v>
      </c>
      <c r="M10" s="241">
        <f t="shared" si="6"/>
        <v>0.03</v>
      </c>
      <c r="N10" s="242">
        <f t="shared" si="7"/>
        <v>0</v>
      </c>
      <c r="O10" s="242">
        <f t="shared" si="8"/>
        <v>0</v>
      </c>
      <c r="P10" s="243">
        <f t="shared" si="9"/>
        <v>0</v>
      </c>
      <c r="Q10" s="243">
        <f t="shared" si="10"/>
        <v>0</v>
      </c>
      <c r="S10" s="225">
        <f t="shared" si="1"/>
        <v>0</v>
      </c>
      <c r="T10" s="226">
        <f t="shared" si="2"/>
        <v>0</v>
      </c>
      <c r="V10" s="123"/>
      <c r="W10" s="123"/>
      <c r="X10" s="123"/>
      <c r="Y10" s="123"/>
      <c r="AA10" s="190" t="e">
        <f t="shared" si="11"/>
        <v>#VALUE!</v>
      </c>
      <c r="AB10" s="190" t="e">
        <f t="shared" si="12"/>
        <v>#VALUE!</v>
      </c>
      <c r="AC10" s="191" t="e">
        <f t="shared" ca="1" si="13"/>
        <v>#VALUE!</v>
      </c>
      <c r="AD10" s="192">
        <f t="shared" ca="1" si="14"/>
        <v>44387</v>
      </c>
      <c r="AE10" s="191" t="e">
        <f t="shared" ca="1" si="15"/>
        <v>#VALUE!</v>
      </c>
      <c r="AF10" s="190" t="e">
        <f t="shared" si="16"/>
        <v>#VALUE!</v>
      </c>
      <c r="AG10" s="190" t="e">
        <f t="shared" si="17"/>
        <v>#VALUE!</v>
      </c>
      <c r="AH10" s="190" t="e">
        <f t="shared" si="18"/>
        <v>#VALUE!</v>
      </c>
      <c r="AI10" s="190" t="e">
        <f t="shared" si="19"/>
        <v>#VALUE!</v>
      </c>
      <c r="AJ10" s="190" t="e">
        <f t="shared" si="20"/>
        <v>#VALUE!</v>
      </c>
      <c r="AK10" s="190" t="e">
        <f t="shared" si="21"/>
        <v>#VALUE!</v>
      </c>
      <c r="AL10" s="190">
        <f t="shared" si="22"/>
        <v>0</v>
      </c>
    </row>
    <row r="11" spans="1:38" ht="23.25" customHeight="1" x14ac:dyDescent="0.15">
      <c r="A11" s="260">
        <f t="shared" si="23"/>
        <v>4</v>
      </c>
      <c r="B11" s="282" t="str">
        <f t="shared" si="3"/>
        <v>A팀</v>
      </c>
      <c r="C11" s="232"/>
      <c r="D11" s="233"/>
      <c r="E11" s="248" t="str">
        <f t="shared" si="24"/>
        <v/>
      </c>
      <c r="F11" s="248"/>
      <c r="G11" s="246" t="str">
        <f t="shared" si="4"/>
        <v/>
      </c>
      <c r="H11" s="281" t="str">
        <f t="shared" si="25"/>
        <v/>
      </c>
      <c r="I11" s="265" t="str">
        <f t="shared" si="26"/>
        <v/>
      </c>
      <c r="J11" s="247" t="str">
        <f t="shared" si="5"/>
        <v/>
      </c>
      <c r="K11" s="239"/>
      <c r="L11" s="240">
        <f t="shared" si="0"/>
        <v>0</v>
      </c>
      <c r="M11" s="241">
        <f t="shared" si="6"/>
        <v>0.03</v>
      </c>
      <c r="N11" s="242">
        <f t="shared" si="7"/>
        <v>0</v>
      </c>
      <c r="O11" s="242">
        <f t="shared" si="8"/>
        <v>0</v>
      </c>
      <c r="P11" s="243">
        <f t="shared" si="9"/>
        <v>0</v>
      </c>
      <c r="Q11" s="243">
        <f t="shared" si="10"/>
        <v>0</v>
      </c>
      <c r="S11" s="225">
        <f t="shared" si="1"/>
        <v>0</v>
      </c>
      <c r="T11" s="226">
        <f t="shared" si="2"/>
        <v>0</v>
      </c>
      <c r="V11" s="123"/>
      <c r="W11" s="123"/>
      <c r="X11" s="123"/>
      <c r="Y11" s="123"/>
      <c r="AA11" s="190" t="e">
        <f t="shared" si="11"/>
        <v>#VALUE!</v>
      </c>
      <c r="AB11" s="190" t="e">
        <f t="shared" si="12"/>
        <v>#VALUE!</v>
      </c>
      <c r="AC11" s="191" t="e">
        <f t="shared" ca="1" si="13"/>
        <v>#VALUE!</v>
      </c>
      <c r="AD11" s="192">
        <f t="shared" ca="1" si="14"/>
        <v>44387</v>
      </c>
      <c r="AE11" s="191" t="e">
        <f t="shared" ca="1" si="15"/>
        <v>#VALUE!</v>
      </c>
      <c r="AF11" s="190" t="e">
        <f t="shared" si="16"/>
        <v>#VALUE!</v>
      </c>
      <c r="AG11" s="190" t="e">
        <f t="shared" si="17"/>
        <v>#VALUE!</v>
      </c>
      <c r="AH11" s="190" t="e">
        <f t="shared" si="18"/>
        <v>#VALUE!</v>
      </c>
      <c r="AI11" s="190" t="e">
        <f t="shared" si="19"/>
        <v>#VALUE!</v>
      </c>
      <c r="AJ11" s="190" t="e">
        <f t="shared" si="20"/>
        <v>#VALUE!</v>
      </c>
      <c r="AK11" s="190" t="e">
        <f t="shared" si="21"/>
        <v>#VALUE!</v>
      </c>
      <c r="AL11" s="190">
        <f t="shared" si="22"/>
        <v>0</v>
      </c>
    </row>
    <row r="12" spans="1:38" ht="23.25" customHeight="1" x14ac:dyDescent="0.15">
      <c r="A12" s="260">
        <f t="shared" si="23"/>
        <v>5</v>
      </c>
      <c r="B12" s="282" t="str">
        <f t="shared" si="3"/>
        <v>A팀</v>
      </c>
      <c r="C12" s="232"/>
      <c r="D12" s="233"/>
      <c r="E12" s="248" t="str">
        <f t="shared" si="24"/>
        <v/>
      </c>
      <c r="F12" s="248"/>
      <c r="G12" s="246" t="str">
        <f t="shared" si="4"/>
        <v/>
      </c>
      <c r="H12" s="281" t="str">
        <f t="shared" si="25"/>
        <v/>
      </c>
      <c r="I12" s="265" t="str">
        <f t="shared" si="26"/>
        <v/>
      </c>
      <c r="J12" s="247" t="str">
        <f t="shared" si="5"/>
        <v/>
      </c>
      <c r="K12" s="239"/>
      <c r="L12" s="240">
        <f t="shared" si="0"/>
        <v>0</v>
      </c>
      <c r="M12" s="241">
        <f t="shared" si="6"/>
        <v>0.03</v>
      </c>
      <c r="N12" s="242">
        <f t="shared" si="7"/>
        <v>0</v>
      </c>
      <c r="O12" s="242">
        <f t="shared" si="8"/>
        <v>0</v>
      </c>
      <c r="P12" s="243">
        <f t="shared" si="9"/>
        <v>0</v>
      </c>
      <c r="Q12" s="243">
        <f t="shared" si="10"/>
        <v>0</v>
      </c>
      <c r="S12" s="225">
        <f t="shared" si="1"/>
        <v>0</v>
      </c>
      <c r="T12" s="226">
        <f t="shared" si="2"/>
        <v>0</v>
      </c>
      <c r="V12" s="123"/>
      <c r="W12" s="123"/>
      <c r="X12" s="123"/>
      <c r="Y12" s="123"/>
      <c r="AA12" s="190" t="e">
        <f t="shared" si="11"/>
        <v>#VALUE!</v>
      </c>
      <c r="AB12" s="190" t="e">
        <f t="shared" si="12"/>
        <v>#VALUE!</v>
      </c>
      <c r="AC12" s="191" t="e">
        <f t="shared" ca="1" si="13"/>
        <v>#VALUE!</v>
      </c>
      <c r="AD12" s="192">
        <f t="shared" ca="1" si="14"/>
        <v>44387</v>
      </c>
      <c r="AE12" s="191" t="e">
        <f t="shared" ca="1" si="15"/>
        <v>#VALUE!</v>
      </c>
      <c r="AF12" s="190" t="e">
        <f t="shared" si="16"/>
        <v>#VALUE!</v>
      </c>
      <c r="AG12" s="190" t="e">
        <f t="shared" si="17"/>
        <v>#VALUE!</v>
      </c>
      <c r="AH12" s="190" t="e">
        <f t="shared" si="18"/>
        <v>#VALUE!</v>
      </c>
      <c r="AI12" s="190" t="e">
        <f t="shared" si="19"/>
        <v>#VALUE!</v>
      </c>
      <c r="AJ12" s="190" t="e">
        <f t="shared" si="20"/>
        <v>#VALUE!</v>
      </c>
      <c r="AK12" s="190" t="e">
        <f t="shared" si="21"/>
        <v>#VALUE!</v>
      </c>
      <c r="AL12" s="190">
        <f t="shared" si="22"/>
        <v>0</v>
      </c>
    </row>
    <row r="13" spans="1:38" ht="23.25" customHeight="1" x14ac:dyDescent="0.15">
      <c r="A13" s="260">
        <f t="shared" si="23"/>
        <v>6</v>
      </c>
      <c r="B13" s="282" t="str">
        <f t="shared" si="3"/>
        <v>A팀</v>
      </c>
      <c r="C13" s="232"/>
      <c r="D13" s="233"/>
      <c r="E13" s="248" t="str">
        <f t="shared" si="24"/>
        <v/>
      </c>
      <c r="F13" s="248"/>
      <c r="G13" s="246" t="str">
        <f t="shared" si="4"/>
        <v/>
      </c>
      <c r="H13" s="281" t="str">
        <f t="shared" si="25"/>
        <v/>
      </c>
      <c r="I13" s="265" t="str">
        <f t="shared" si="26"/>
        <v/>
      </c>
      <c r="J13" s="247" t="str">
        <f t="shared" si="5"/>
        <v/>
      </c>
      <c r="K13" s="239"/>
      <c r="L13" s="240">
        <f t="shared" si="0"/>
        <v>0</v>
      </c>
      <c r="M13" s="241">
        <f t="shared" si="6"/>
        <v>0.03</v>
      </c>
      <c r="N13" s="242">
        <f t="shared" si="7"/>
        <v>0</v>
      </c>
      <c r="O13" s="242">
        <f t="shared" si="8"/>
        <v>0</v>
      </c>
      <c r="P13" s="243">
        <f t="shared" si="9"/>
        <v>0</v>
      </c>
      <c r="Q13" s="243">
        <f t="shared" si="10"/>
        <v>0</v>
      </c>
      <c r="S13" s="225">
        <f t="shared" si="1"/>
        <v>0</v>
      </c>
      <c r="T13" s="226">
        <f t="shared" si="2"/>
        <v>0</v>
      </c>
      <c r="V13" s="123"/>
      <c r="W13" s="123"/>
      <c r="X13" s="123"/>
      <c r="Y13" s="123"/>
      <c r="AA13" s="190" t="e">
        <f t="shared" si="11"/>
        <v>#VALUE!</v>
      </c>
      <c r="AB13" s="190" t="e">
        <f t="shared" si="12"/>
        <v>#VALUE!</v>
      </c>
      <c r="AC13" s="191" t="e">
        <f t="shared" ca="1" si="13"/>
        <v>#VALUE!</v>
      </c>
      <c r="AD13" s="192">
        <f t="shared" ca="1" si="14"/>
        <v>44387</v>
      </c>
      <c r="AE13" s="191" t="e">
        <f t="shared" ca="1" si="15"/>
        <v>#VALUE!</v>
      </c>
      <c r="AF13" s="190" t="e">
        <f t="shared" si="16"/>
        <v>#VALUE!</v>
      </c>
      <c r="AG13" s="190" t="e">
        <f t="shared" si="17"/>
        <v>#VALUE!</v>
      </c>
      <c r="AH13" s="190" t="e">
        <f t="shared" si="18"/>
        <v>#VALUE!</v>
      </c>
      <c r="AI13" s="190" t="e">
        <f t="shared" si="19"/>
        <v>#VALUE!</v>
      </c>
      <c r="AJ13" s="190" t="e">
        <f t="shared" si="20"/>
        <v>#VALUE!</v>
      </c>
      <c r="AK13" s="190" t="e">
        <f t="shared" si="21"/>
        <v>#VALUE!</v>
      </c>
      <c r="AL13" s="190">
        <f t="shared" si="22"/>
        <v>0</v>
      </c>
    </row>
    <row r="14" spans="1:38" ht="23.25" customHeight="1" x14ac:dyDescent="0.15">
      <c r="A14" s="260">
        <f t="shared" si="23"/>
        <v>7</v>
      </c>
      <c r="B14" s="282" t="str">
        <f t="shared" si="3"/>
        <v>A팀</v>
      </c>
      <c r="C14" s="232"/>
      <c r="D14" s="233"/>
      <c r="E14" s="248" t="str">
        <f t="shared" si="24"/>
        <v/>
      </c>
      <c r="F14" s="248"/>
      <c r="G14" s="246" t="str">
        <f t="shared" si="4"/>
        <v/>
      </c>
      <c r="H14" s="281" t="str">
        <f t="shared" si="25"/>
        <v/>
      </c>
      <c r="I14" s="265" t="str">
        <f t="shared" si="26"/>
        <v/>
      </c>
      <c r="J14" s="247" t="str">
        <f t="shared" si="5"/>
        <v/>
      </c>
      <c r="K14" s="239"/>
      <c r="L14" s="240">
        <f t="shared" si="0"/>
        <v>0</v>
      </c>
      <c r="M14" s="241">
        <f t="shared" si="6"/>
        <v>0.03</v>
      </c>
      <c r="N14" s="242">
        <f t="shared" si="7"/>
        <v>0</v>
      </c>
      <c r="O14" s="242">
        <f t="shared" si="8"/>
        <v>0</v>
      </c>
      <c r="P14" s="243">
        <f t="shared" si="9"/>
        <v>0</v>
      </c>
      <c r="Q14" s="243">
        <f t="shared" si="10"/>
        <v>0</v>
      </c>
      <c r="S14" s="225">
        <f t="shared" si="1"/>
        <v>0</v>
      </c>
      <c r="T14" s="226">
        <f t="shared" si="2"/>
        <v>0</v>
      </c>
      <c r="V14" s="123"/>
      <c r="W14" s="123"/>
      <c r="X14" s="123"/>
      <c r="Y14" s="123"/>
      <c r="AA14" s="190" t="e">
        <f t="shared" si="11"/>
        <v>#VALUE!</v>
      </c>
      <c r="AB14" s="190" t="e">
        <f t="shared" si="12"/>
        <v>#VALUE!</v>
      </c>
      <c r="AC14" s="191" t="e">
        <f t="shared" ca="1" si="13"/>
        <v>#VALUE!</v>
      </c>
      <c r="AD14" s="192">
        <f t="shared" ca="1" si="14"/>
        <v>44387</v>
      </c>
      <c r="AE14" s="191" t="e">
        <f t="shared" ca="1" si="15"/>
        <v>#VALUE!</v>
      </c>
      <c r="AF14" s="190" t="e">
        <f t="shared" si="16"/>
        <v>#VALUE!</v>
      </c>
      <c r="AG14" s="190" t="e">
        <f t="shared" si="17"/>
        <v>#VALUE!</v>
      </c>
      <c r="AH14" s="190" t="e">
        <f t="shared" si="18"/>
        <v>#VALUE!</v>
      </c>
      <c r="AI14" s="190" t="e">
        <f t="shared" si="19"/>
        <v>#VALUE!</v>
      </c>
      <c r="AJ14" s="190" t="e">
        <f t="shared" si="20"/>
        <v>#VALUE!</v>
      </c>
      <c r="AK14" s="190" t="e">
        <f t="shared" si="21"/>
        <v>#VALUE!</v>
      </c>
      <c r="AL14" s="190">
        <f t="shared" si="22"/>
        <v>0</v>
      </c>
    </row>
    <row r="15" spans="1:38" ht="23.25" customHeight="1" x14ac:dyDescent="0.15">
      <c r="A15" s="260">
        <f t="shared" si="23"/>
        <v>8</v>
      </c>
      <c r="B15" s="282" t="str">
        <f t="shared" si="3"/>
        <v>A팀</v>
      </c>
      <c r="C15" s="232"/>
      <c r="D15" s="233"/>
      <c r="E15" s="248" t="str">
        <f t="shared" si="24"/>
        <v/>
      </c>
      <c r="F15" s="248"/>
      <c r="G15" s="246" t="str">
        <f t="shared" si="4"/>
        <v/>
      </c>
      <c r="H15" s="281" t="str">
        <f t="shared" si="25"/>
        <v/>
      </c>
      <c r="I15" s="265" t="str">
        <f t="shared" si="26"/>
        <v/>
      </c>
      <c r="J15" s="247" t="str">
        <f t="shared" si="5"/>
        <v/>
      </c>
      <c r="K15" s="239"/>
      <c r="L15" s="240">
        <f t="shared" si="0"/>
        <v>0</v>
      </c>
      <c r="M15" s="241">
        <f t="shared" si="6"/>
        <v>0.03</v>
      </c>
      <c r="N15" s="242">
        <f t="shared" si="7"/>
        <v>0</v>
      </c>
      <c r="O15" s="242">
        <f t="shared" si="8"/>
        <v>0</v>
      </c>
      <c r="P15" s="243">
        <f t="shared" si="9"/>
        <v>0</v>
      </c>
      <c r="Q15" s="243">
        <f t="shared" si="10"/>
        <v>0</v>
      </c>
      <c r="S15" s="225">
        <f t="shared" si="1"/>
        <v>0</v>
      </c>
      <c r="T15" s="226">
        <f t="shared" si="2"/>
        <v>0</v>
      </c>
      <c r="V15" s="123"/>
      <c r="W15" s="123"/>
      <c r="X15" s="123"/>
      <c r="Y15" s="123"/>
      <c r="AA15" s="190" t="e">
        <f t="shared" si="11"/>
        <v>#VALUE!</v>
      </c>
      <c r="AB15" s="190" t="e">
        <f t="shared" si="12"/>
        <v>#VALUE!</v>
      </c>
      <c r="AC15" s="191" t="e">
        <f t="shared" ca="1" si="13"/>
        <v>#VALUE!</v>
      </c>
      <c r="AD15" s="192">
        <f t="shared" ca="1" si="14"/>
        <v>44387</v>
      </c>
      <c r="AE15" s="191" t="e">
        <f t="shared" ca="1" si="15"/>
        <v>#VALUE!</v>
      </c>
      <c r="AF15" s="190" t="e">
        <f t="shared" si="16"/>
        <v>#VALUE!</v>
      </c>
      <c r="AG15" s="190" t="e">
        <f t="shared" si="17"/>
        <v>#VALUE!</v>
      </c>
      <c r="AH15" s="190" t="e">
        <f t="shared" si="18"/>
        <v>#VALUE!</v>
      </c>
      <c r="AI15" s="190" t="e">
        <f t="shared" si="19"/>
        <v>#VALUE!</v>
      </c>
      <c r="AJ15" s="190" t="e">
        <f t="shared" si="20"/>
        <v>#VALUE!</v>
      </c>
      <c r="AK15" s="190" t="e">
        <f t="shared" si="21"/>
        <v>#VALUE!</v>
      </c>
      <c r="AL15" s="190">
        <f t="shared" si="22"/>
        <v>0</v>
      </c>
    </row>
    <row r="16" spans="1:38" ht="23.25" customHeight="1" x14ac:dyDescent="0.15">
      <c r="A16" s="260">
        <f t="shared" si="23"/>
        <v>9</v>
      </c>
      <c r="B16" s="282" t="str">
        <f t="shared" si="3"/>
        <v>A팀</v>
      </c>
      <c r="C16" s="232"/>
      <c r="D16" s="233"/>
      <c r="E16" s="248" t="str">
        <f t="shared" si="24"/>
        <v/>
      </c>
      <c r="F16" s="248"/>
      <c r="G16" s="246" t="str">
        <f t="shared" si="4"/>
        <v/>
      </c>
      <c r="H16" s="281" t="str">
        <f t="shared" si="25"/>
        <v/>
      </c>
      <c r="I16" s="265" t="str">
        <f t="shared" si="26"/>
        <v/>
      </c>
      <c r="J16" s="247" t="str">
        <f t="shared" si="5"/>
        <v/>
      </c>
      <c r="K16" s="239"/>
      <c r="L16" s="240">
        <f t="shared" si="0"/>
        <v>0</v>
      </c>
      <c r="M16" s="241">
        <f t="shared" si="6"/>
        <v>0.03</v>
      </c>
      <c r="N16" s="242">
        <f t="shared" si="7"/>
        <v>0</v>
      </c>
      <c r="O16" s="242">
        <f t="shared" si="8"/>
        <v>0</v>
      </c>
      <c r="P16" s="243">
        <f t="shared" si="9"/>
        <v>0</v>
      </c>
      <c r="Q16" s="243">
        <f t="shared" si="10"/>
        <v>0</v>
      </c>
      <c r="S16" s="225">
        <f t="shared" si="1"/>
        <v>0</v>
      </c>
      <c r="T16" s="226">
        <f t="shared" si="2"/>
        <v>0</v>
      </c>
      <c r="V16" s="123"/>
      <c r="W16" s="123"/>
      <c r="X16" s="123"/>
      <c r="Y16" s="123"/>
      <c r="AA16" s="190" t="e">
        <f t="shared" si="11"/>
        <v>#VALUE!</v>
      </c>
      <c r="AB16" s="190" t="e">
        <f t="shared" si="12"/>
        <v>#VALUE!</v>
      </c>
      <c r="AC16" s="191" t="e">
        <f t="shared" ca="1" si="13"/>
        <v>#VALUE!</v>
      </c>
      <c r="AD16" s="192">
        <f t="shared" ca="1" si="14"/>
        <v>44387</v>
      </c>
      <c r="AE16" s="191" t="e">
        <f t="shared" ca="1" si="15"/>
        <v>#VALUE!</v>
      </c>
      <c r="AF16" s="190" t="e">
        <f t="shared" si="16"/>
        <v>#VALUE!</v>
      </c>
      <c r="AG16" s="190" t="e">
        <f t="shared" si="17"/>
        <v>#VALUE!</v>
      </c>
      <c r="AH16" s="190" t="e">
        <f t="shared" si="18"/>
        <v>#VALUE!</v>
      </c>
      <c r="AI16" s="190" t="e">
        <f t="shared" si="19"/>
        <v>#VALUE!</v>
      </c>
      <c r="AJ16" s="190" t="e">
        <f t="shared" si="20"/>
        <v>#VALUE!</v>
      </c>
      <c r="AK16" s="190" t="e">
        <f t="shared" si="21"/>
        <v>#VALUE!</v>
      </c>
      <c r="AL16" s="190">
        <f t="shared" si="22"/>
        <v>0</v>
      </c>
    </row>
    <row r="17" spans="1:38" ht="23.25" customHeight="1" x14ac:dyDescent="0.15">
      <c r="A17" s="260">
        <f t="shared" si="23"/>
        <v>10</v>
      </c>
      <c r="B17" s="282" t="str">
        <f t="shared" si="3"/>
        <v>A팀</v>
      </c>
      <c r="C17" s="232"/>
      <c r="D17" s="233"/>
      <c r="E17" s="248" t="str">
        <f t="shared" si="24"/>
        <v/>
      </c>
      <c r="F17" s="248"/>
      <c r="G17" s="246" t="str">
        <f t="shared" si="4"/>
        <v/>
      </c>
      <c r="H17" s="281" t="str">
        <f t="shared" si="25"/>
        <v/>
      </c>
      <c r="I17" s="265" t="str">
        <f t="shared" si="26"/>
        <v/>
      </c>
      <c r="J17" s="247" t="str">
        <f t="shared" si="5"/>
        <v/>
      </c>
      <c r="K17" s="239"/>
      <c r="L17" s="240">
        <f t="shared" si="0"/>
        <v>0</v>
      </c>
      <c r="M17" s="241">
        <f t="shared" si="6"/>
        <v>0.03</v>
      </c>
      <c r="N17" s="242">
        <f t="shared" si="7"/>
        <v>0</v>
      </c>
      <c r="O17" s="242">
        <f t="shared" si="8"/>
        <v>0</v>
      </c>
      <c r="P17" s="243">
        <f t="shared" si="9"/>
        <v>0</v>
      </c>
      <c r="Q17" s="243">
        <f t="shared" si="10"/>
        <v>0</v>
      </c>
      <c r="S17" s="225">
        <f t="shared" si="1"/>
        <v>0</v>
      </c>
      <c r="T17" s="226">
        <f t="shared" si="2"/>
        <v>0</v>
      </c>
      <c r="V17" s="123"/>
      <c r="W17" s="123"/>
      <c r="X17" s="123"/>
      <c r="Y17" s="123"/>
      <c r="AA17" s="190" t="e">
        <f t="shared" si="11"/>
        <v>#VALUE!</v>
      </c>
      <c r="AB17" s="190" t="e">
        <f t="shared" si="12"/>
        <v>#VALUE!</v>
      </c>
      <c r="AC17" s="191" t="e">
        <f t="shared" ca="1" si="13"/>
        <v>#VALUE!</v>
      </c>
      <c r="AD17" s="192">
        <f t="shared" ca="1" si="14"/>
        <v>44387</v>
      </c>
      <c r="AE17" s="191" t="e">
        <f t="shared" ca="1" si="15"/>
        <v>#VALUE!</v>
      </c>
      <c r="AF17" s="190" t="e">
        <f t="shared" si="16"/>
        <v>#VALUE!</v>
      </c>
      <c r="AG17" s="190" t="e">
        <f t="shared" si="17"/>
        <v>#VALUE!</v>
      </c>
      <c r="AH17" s="190" t="e">
        <f t="shared" si="18"/>
        <v>#VALUE!</v>
      </c>
      <c r="AI17" s="190" t="e">
        <f t="shared" si="19"/>
        <v>#VALUE!</v>
      </c>
      <c r="AJ17" s="190" t="e">
        <f t="shared" si="20"/>
        <v>#VALUE!</v>
      </c>
      <c r="AK17" s="190" t="e">
        <f t="shared" si="21"/>
        <v>#VALUE!</v>
      </c>
      <c r="AL17" s="190">
        <f t="shared" si="22"/>
        <v>0</v>
      </c>
    </row>
    <row r="18" spans="1:38" ht="23.25" customHeight="1" x14ac:dyDescent="0.15">
      <c r="A18" s="260">
        <f t="shared" si="23"/>
        <v>11</v>
      </c>
      <c r="B18" s="282" t="str">
        <f t="shared" si="3"/>
        <v>A팀</v>
      </c>
      <c r="C18" s="232"/>
      <c r="D18" s="233"/>
      <c r="E18" s="248" t="str">
        <f t="shared" si="24"/>
        <v/>
      </c>
      <c r="F18" s="248"/>
      <c r="G18" s="246" t="str">
        <f t="shared" si="4"/>
        <v/>
      </c>
      <c r="H18" s="281" t="str">
        <f t="shared" si="25"/>
        <v/>
      </c>
      <c r="I18" s="265" t="str">
        <f t="shared" si="26"/>
        <v/>
      </c>
      <c r="J18" s="247" t="str">
        <f t="shared" si="5"/>
        <v/>
      </c>
      <c r="K18" s="239"/>
      <c r="L18" s="240">
        <f t="shared" si="0"/>
        <v>0</v>
      </c>
      <c r="M18" s="241">
        <f t="shared" si="6"/>
        <v>0.03</v>
      </c>
      <c r="N18" s="242">
        <f t="shared" si="7"/>
        <v>0</v>
      </c>
      <c r="O18" s="242">
        <f t="shared" si="8"/>
        <v>0</v>
      </c>
      <c r="P18" s="243">
        <f t="shared" si="9"/>
        <v>0</v>
      </c>
      <c r="Q18" s="243">
        <f t="shared" si="10"/>
        <v>0</v>
      </c>
      <c r="S18" s="225">
        <f t="shared" si="1"/>
        <v>0</v>
      </c>
      <c r="T18" s="226">
        <f t="shared" si="2"/>
        <v>0</v>
      </c>
      <c r="V18" s="123"/>
      <c r="W18" s="123"/>
      <c r="X18" s="123"/>
      <c r="Y18" s="123"/>
      <c r="AA18" s="190" t="e">
        <f t="shared" si="11"/>
        <v>#VALUE!</v>
      </c>
      <c r="AB18" s="190" t="e">
        <f t="shared" si="12"/>
        <v>#VALUE!</v>
      </c>
      <c r="AC18" s="191" t="e">
        <f t="shared" ca="1" si="13"/>
        <v>#VALUE!</v>
      </c>
      <c r="AD18" s="192">
        <f t="shared" ca="1" si="14"/>
        <v>44387</v>
      </c>
      <c r="AE18" s="191" t="e">
        <f t="shared" ca="1" si="15"/>
        <v>#VALUE!</v>
      </c>
      <c r="AF18" s="190" t="e">
        <f t="shared" si="16"/>
        <v>#VALUE!</v>
      </c>
      <c r="AG18" s="190" t="e">
        <f t="shared" si="17"/>
        <v>#VALUE!</v>
      </c>
      <c r="AH18" s="190" t="e">
        <f t="shared" si="18"/>
        <v>#VALUE!</v>
      </c>
      <c r="AI18" s="190" t="e">
        <f t="shared" si="19"/>
        <v>#VALUE!</v>
      </c>
      <c r="AJ18" s="190" t="e">
        <f t="shared" si="20"/>
        <v>#VALUE!</v>
      </c>
      <c r="AK18" s="190" t="e">
        <f t="shared" si="21"/>
        <v>#VALUE!</v>
      </c>
      <c r="AL18" s="190">
        <f t="shared" si="22"/>
        <v>0</v>
      </c>
    </row>
    <row r="19" spans="1:38" ht="23.25" customHeight="1" x14ac:dyDescent="0.15">
      <c r="A19" s="260">
        <f t="shared" si="23"/>
        <v>12</v>
      </c>
      <c r="B19" s="282" t="str">
        <f t="shared" si="3"/>
        <v>A팀</v>
      </c>
      <c r="C19" s="232"/>
      <c r="D19" s="233"/>
      <c r="E19" s="248" t="str">
        <f t="shared" si="24"/>
        <v/>
      </c>
      <c r="F19" s="248"/>
      <c r="G19" s="246" t="str">
        <f t="shared" si="4"/>
        <v/>
      </c>
      <c r="H19" s="281" t="str">
        <f t="shared" si="25"/>
        <v/>
      </c>
      <c r="I19" s="265" t="str">
        <f t="shared" si="26"/>
        <v/>
      </c>
      <c r="J19" s="247" t="str">
        <f t="shared" si="5"/>
        <v/>
      </c>
      <c r="K19" s="239"/>
      <c r="L19" s="240">
        <f t="shared" si="0"/>
        <v>0</v>
      </c>
      <c r="M19" s="241">
        <f t="shared" si="6"/>
        <v>0.03</v>
      </c>
      <c r="N19" s="242">
        <f t="shared" si="7"/>
        <v>0</v>
      </c>
      <c r="O19" s="242">
        <f t="shared" si="8"/>
        <v>0</v>
      </c>
      <c r="P19" s="243">
        <f t="shared" si="9"/>
        <v>0</v>
      </c>
      <c r="Q19" s="243">
        <f t="shared" si="10"/>
        <v>0</v>
      </c>
      <c r="S19" s="225">
        <f t="shared" si="1"/>
        <v>0</v>
      </c>
      <c r="T19" s="226">
        <f t="shared" si="2"/>
        <v>0</v>
      </c>
      <c r="V19" s="123"/>
      <c r="W19" s="123"/>
      <c r="X19" s="123"/>
      <c r="Y19" s="123"/>
      <c r="AA19" s="190" t="e">
        <f t="shared" si="11"/>
        <v>#VALUE!</v>
      </c>
      <c r="AB19" s="190" t="e">
        <f t="shared" si="12"/>
        <v>#VALUE!</v>
      </c>
      <c r="AC19" s="191" t="e">
        <f t="shared" ca="1" si="13"/>
        <v>#VALUE!</v>
      </c>
      <c r="AD19" s="192">
        <f t="shared" ca="1" si="14"/>
        <v>44387</v>
      </c>
      <c r="AE19" s="191" t="e">
        <f t="shared" ca="1" si="15"/>
        <v>#VALUE!</v>
      </c>
      <c r="AF19" s="190" t="e">
        <f t="shared" si="16"/>
        <v>#VALUE!</v>
      </c>
      <c r="AG19" s="190" t="e">
        <f t="shared" si="17"/>
        <v>#VALUE!</v>
      </c>
      <c r="AH19" s="190" t="e">
        <f t="shared" si="18"/>
        <v>#VALUE!</v>
      </c>
      <c r="AI19" s="190" t="e">
        <f t="shared" si="19"/>
        <v>#VALUE!</v>
      </c>
      <c r="AJ19" s="190" t="e">
        <f t="shared" si="20"/>
        <v>#VALUE!</v>
      </c>
      <c r="AK19" s="190" t="e">
        <f t="shared" si="21"/>
        <v>#VALUE!</v>
      </c>
      <c r="AL19" s="190">
        <f t="shared" si="22"/>
        <v>0</v>
      </c>
    </row>
    <row r="20" spans="1:38" ht="23.25" customHeight="1" x14ac:dyDescent="0.15">
      <c r="A20" s="260">
        <f t="shared" si="23"/>
        <v>13</v>
      </c>
      <c r="B20" s="282" t="str">
        <f t="shared" si="3"/>
        <v>A팀</v>
      </c>
      <c r="C20" s="232"/>
      <c r="D20" s="233"/>
      <c r="E20" s="248" t="str">
        <f t="shared" si="24"/>
        <v/>
      </c>
      <c r="F20" s="248"/>
      <c r="G20" s="246" t="str">
        <f t="shared" si="4"/>
        <v/>
      </c>
      <c r="H20" s="281" t="str">
        <f t="shared" si="25"/>
        <v/>
      </c>
      <c r="I20" s="265" t="str">
        <f t="shared" si="26"/>
        <v/>
      </c>
      <c r="J20" s="247" t="str">
        <f t="shared" si="5"/>
        <v/>
      </c>
      <c r="K20" s="239"/>
      <c r="L20" s="240">
        <f t="shared" si="0"/>
        <v>0</v>
      </c>
      <c r="M20" s="241">
        <f t="shared" si="6"/>
        <v>0.03</v>
      </c>
      <c r="N20" s="242">
        <f t="shared" si="7"/>
        <v>0</v>
      </c>
      <c r="O20" s="242">
        <f t="shared" si="8"/>
        <v>0</v>
      </c>
      <c r="P20" s="243">
        <f t="shared" si="9"/>
        <v>0</v>
      </c>
      <c r="Q20" s="243">
        <f t="shared" si="10"/>
        <v>0</v>
      </c>
      <c r="S20" s="225">
        <f t="shared" si="1"/>
        <v>0</v>
      </c>
      <c r="T20" s="226">
        <f t="shared" si="2"/>
        <v>0</v>
      </c>
      <c r="V20" s="123"/>
      <c r="W20" s="123"/>
      <c r="X20" s="123"/>
      <c r="Y20" s="123"/>
      <c r="AA20" s="190" t="e">
        <f t="shared" si="11"/>
        <v>#VALUE!</v>
      </c>
      <c r="AB20" s="190" t="e">
        <f t="shared" si="12"/>
        <v>#VALUE!</v>
      </c>
      <c r="AC20" s="191" t="e">
        <f t="shared" ca="1" si="13"/>
        <v>#VALUE!</v>
      </c>
      <c r="AD20" s="192">
        <f t="shared" ca="1" si="14"/>
        <v>44387</v>
      </c>
      <c r="AE20" s="191" t="e">
        <f t="shared" ca="1" si="15"/>
        <v>#VALUE!</v>
      </c>
      <c r="AF20" s="190" t="e">
        <f t="shared" si="16"/>
        <v>#VALUE!</v>
      </c>
      <c r="AG20" s="190" t="e">
        <f t="shared" si="17"/>
        <v>#VALUE!</v>
      </c>
      <c r="AH20" s="190" t="e">
        <f t="shared" si="18"/>
        <v>#VALUE!</v>
      </c>
      <c r="AI20" s="190" t="e">
        <f t="shared" si="19"/>
        <v>#VALUE!</v>
      </c>
      <c r="AJ20" s="190" t="e">
        <f t="shared" si="20"/>
        <v>#VALUE!</v>
      </c>
      <c r="AK20" s="190" t="e">
        <f t="shared" si="21"/>
        <v>#VALUE!</v>
      </c>
      <c r="AL20" s="190">
        <f t="shared" si="22"/>
        <v>0</v>
      </c>
    </row>
    <row r="21" spans="1:38" ht="23.25" customHeight="1" x14ac:dyDescent="0.15">
      <c r="A21" s="260">
        <f t="shared" si="23"/>
        <v>14</v>
      </c>
      <c r="B21" s="282" t="str">
        <f t="shared" si="3"/>
        <v>A팀</v>
      </c>
      <c r="C21" s="232"/>
      <c r="D21" s="233"/>
      <c r="E21" s="248" t="str">
        <f t="shared" si="24"/>
        <v/>
      </c>
      <c r="F21" s="248"/>
      <c r="G21" s="246" t="str">
        <f t="shared" si="4"/>
        <v/>
      </c>
      <c r="H21" s="281" t="str">
        <f t="shared" si="25"/>
        <v/>
      </c>
      <c r="I21" s="265" t="str">
        <f t="shared" si="26"/>
        <v/>
      </c>
      <c r="J21" s="247" t="str">
        <f t="shared" si="5"/>
        <v/>
      </c>
      <c r="K21" s="239"/>
      <c r="L21" s="240">
        <f t="shared" si="0"/>
        <v>0</v>
      </c>
      <c r="M21" s="241">
        <f t="shared" si="6"/>
        <v>0.03</v>
      </c>
      <c r="N21" s="242">
        <f t="shared" si="7"/>
        <v>0</v>
      </c>
      <c r="O21" s="242">
        <f t="shared" si="8"/>
        <v>0</v>
      </c>
      <c r="P21" s="243">
        <f t="shared" si="9"/>
        <v>0</v>
      </c>
      <c r="Q21" s="243">
        <f t="shared" si="10"/>
        <v>0</v>
      </c>
      <c r="S21" s="225">
        <f t="shared" si="1"/>
        <v>0</v>
      </c>
      <c r="T21" s="226">
        <f t="shared" si="2"/>
        <v>0</v>
      </c>
      <c r="V21" s="123"/>
      <c r="W21" s="123"/>
      <c r="X21" s="123"/>
      <c r="Y21" s="123"/>
      <c r="AA21" s="190" t="e">
        <f t="shared" si="11"/>
        <v>#VALUE!</v>
      </c>
      <c r="AB21" s="190" t="e">
        <f t="shared" si="12"/>
        <v>#VALUE!</v>
      </c>
      <c r="AC21" s="191" t="e">
        <f t="shared" ca="1" si="13"/>
        <v>#VALUE!</v>
      </c>
      <c r="AD21" s="192">
        <f t="shared" ca="1" si="14"/>
        <v>44387</v>
      </c>
      <c r="AE21" s="191" t="e">
        <f t="shared" ca="1" si="15"/>
        <v>#VALUE!</v>
      </c>
      <c r="AF21" s="190" t="e">
        <f t="shared" si="16"/>
        <v>#VALUE!</v>
      </c>
      <c r="AG21" s="190" t="e">
        <f t="shared" si="17"/>
        <v>#VALUE!</v>
      </c>
      <c r="AH21" s="190" t="e">
        <f t="shared" si="18"/>
        <v>#VALUE!</v>
      </c>
      <c r="AI21" s="190" t="e">
        <f t="shared" si="19"/>
        <v>#VALUE!</v>
      </c>
      <c r="AJ21" s="190" t="e">
        <f t="shared" si="20"/>
        <v>#VALUE!</v>
      </c>
      <c r="AK21" s="190" t="e">
        <f t="shared" si="21"/>
        <v>#VALUE!</v>
      </c>
      <c r="AL21" s="190">
        <f t="shared" si="22"/>
        <v>0</v>
      </c>
    </row>
    <row r="22" spans="1:38" ht="23.25" customHeight="1" x14ac:dyDescent="0.15">
      <c r="A22" s="260">
        <f t="shared" si="23"/>
        <v>15</v>
      </c>
      <c r="B22" s="282" t="str">
        <f t="shared" si="3"/>
        <v>A팀</v>
      </c>
      <c r="C22" s="232"/>
      <c r="D22" s="233"/>
      <c r="E22" s="248" t="str">
        <f t="shared" si="24"/>
        <v/>
      </c>
      <c r="F22" s="248"/>
      <c r="G22" s="246" t="str">
        <f t="shared" si="4"/>
        <v/>
      </c>
      <c r="H22" s="281" t="str">
        <f t="shared" si="25"/>
        <v/>
      </c>
      <c r="I22" s="265" t="str">
        <f t="shared" si="26"/>
        <v/>
      </c>
      <c r="J22" s="247" t="str">
        <f t="shared" si="5"/>
        <v/>
      </c>
      <c r="K22" s="239"/>
      <c r="L22" s="240">
        <f t="shared" si="0"/>
        <v>0</v>
      </c>
      <c r="M22" s="241">
        <f t="shared" si="6"/>
        <v>0.03</v>
      </c>
      <c r="N22" s="242">
        <f t="shared" si="7"/>
        <v>0</v>
      </c>
      <c r="O22" s="242">
        <f t="shared" si="8"/>
        <v>0</v>
      </c>
      <c r="P22" s="243">
        <f t="shared" si="9"/>
        <v>0</v>
      </c>
      <c r="Q22" s="243">
        <f t="shared" si="10"/>
        <v>0</v>
      </c>
      <c r="S22" s="225">
        <f t="shared" si="1"/>
        <v>0</v>
      </c>
      <c r="T22" s="226">
        <f t="shared" si="2"/>
        <v>0</v>
      </c>
      <c r="V22" s="123"/>
      <c r="W22" s="123"/>
      <c r="X22" s="123"/>
      <c r="Y22" s="123"/>
      <c r="AA22" s="190" t="e">
        <f t="shared" si="11"/>
        <v>#VALUE!</v>
      </c>
      <c r="AB22" s="190" t="e">
        <f t="shared" si="12"/>
        <v>#VALUE!</v>
      </c>
      <c r="AC22" s="191" t="e">
        <f t="shared" ca="1" si="13"/>
        <v>#VALUE!</v>
      </c>
      <c r="AD22" s="192">
        <f t="shared" ca="1" si="14"/>
        <v>44387</v>
      </c>
      <c r="AE22" s="191" t="e">
        <f t="shared" ca="1" si="15"/>
        <v>#VALUE!</v>
      </c>
      <c r="AF22" s="190" t="e">
        <f t="shared" si="16"/>
        <v>#VALUE!</v>
      </c>
      <c r="AG22" s="190" t="e">
        <f t="shared" si="17"/>
        <v>#VALUE!</v>
      </c>
      <c r="AH22" s="190" t="e">
        <f t="shared" si="18"/>
        <v>#VALUE!</v>
      </c>
      <c r="AI22" s="190" t="e">
        <f t="shared" si="19"/>
        <v>#VALUE!</v>
      </c>
      <c r="AJ22" s="190" t="e">
        <f t="shared" si="20"/>
        <v>#VALUE!</v>
      </c>
      <c r="AK22" s="190" t="e">
        <f t="shared" si="21"/>
        <v>#VALUE!</v>
      </c>
      <c r="AL22" s="190">
        <f t="shared" si="22"/>
        <v>0</v>
      </c>
    </row>
    <row r="23" spans="1:38" ht="23.25" customHeight="1" x14ac:dyDescent="0.15">
      <c r="A23" s="260">
        <f t="shared" si="23"/>
        <v>16</v>
      </c>
      <c r="B23" s="282" t="str">
        <f t="shared" si="3"/>
        <v>A팀</v>
      </c>
      <c r="C23" s="232"/>
      <c r="D23" s="233"/>
      <c r="E23" s="248" t="str">
        <f t="shared" si="24"/>
        <v/>
      </c>
      <c r="F23" s="248"/>
      <c r="G23" s="246" t="str">
        <f t="shared" si="4"/>
        <v/>
      </c>
      <c r="H23" s="281" t="str">
        <f t="shared" si="25"/>
        <v/>
      </c>
      <c r="I23" s="265" t="str">
        <f t="shared" si="26"/>
        <v/>
      </c>
      <c r="J23" s="247" t="str">
        <f t="shared" si="5"/>
        <v/>
      </c>
      <c r="K23" s="239"/>
      <c r="L23" s="240">
        <f t="shared" si="0"/>
        <v>0</v>
      </c>
      <c r="M23" s="241">
        <f t="shared" si="6"/>
        <v>0.03</v>
      </c>
      <c r="N23" s="242">
        <f t="shared" si="7"/>
        <v>0</v>
      </c>
      <c r="O23" s="242">
        <f t="shared" si="8"/>
        <v>0</v>
      </c>
      <c r="P23" s="243">
        <f t="shared" si="9"/>
        <v>0</v>
      </c>
      <c r="Q23" s="243">
        <f t="shared" si="10"/>
        <v>0</v>
      </c>
      <c r="S23" s="225">
        <f t="shared" si="1"/>
        <v>0</v>
      </c>
      <c r="T23" s="226">
        <f t="shared" si="2"/>
        <v>0</v>
      </c>
      <c r="V23" s="123"/>
      <c r="W23" s="123"/>
      <c r="X23" s="123"/>
      <c r="Y23" s="123"/>
      <c r="AA23" s="190" t="e">
        <f t="shared" si="11"/>
        <v>#VALUE!</v>
      </c>
      <c r="AB23" s="190" t="e">
        <f t="shared" si="12"/>
        <v>#VALUE!</v>
      </c>
      <c r="AC23" s="191" t="e">
        <f t="shared" ca="1" si="13"/>
        <v>#VALUE!</v>
      </c>
      <c r="AD23" s="192">
        <f t="shared" ca="1" si="14"/>
        <v>44387</v>
      </c>
      <c r="AE23" s="191" t="e">
        <f t="shared" ca="1" si="15"/>
        <v>#VALUE!</v>
      </c>
      <c r="AF23" s="190" t="e">
        <f t="shared" si="16"/>
        <v>#VALUE!</v>
      </c>
      <c r="AG23" s="190" t="e">
        <f t="shared" si="17"/>
        <v>#VALUE!</v>
      </c>
      <c r="AH23" s="190" t="e">
        <f t="shared" si="18"/>
        <v>#VALUE!</v>
      </c>
      <c r="AI23" s="190" t="e">
        <f t="shared" si="19"/>
        <v>#VALUE!</v>
      </c>
      <c r="AJ23" s="190" t="e">
        <f t="shared" si="20"/>
        <v>#VALUE!</v>
      </c>
      <c r="AK23" s="190" t="e">
        <f t="shared" si="21"/>
        <v>#VALUE!</v>
      </c>
      <c r="AL23" s="190">
        <f t="shared" si="22"/>
        <v>0</v>
      </c>
    </row>
    <row r="24" spans="1:38" ht="23.25" customHeight="1" x14ac:dyDescent="0.15">
      <c r="A24" s="260">
        <f t="shared" si="23"/>
        <v>17</v>
      </c>
      <c r="B24" s="282" t="str">
        <f t="shared" si="3"/>
        <v>A팀</v>
      </c>
      <c r="C24" s="232"/>
      <c r="D24" s="233"/>
      <c r="E24" s="248" t="str">
        <f t="shared" si="24"/>
        <v/>
      </c>
      <c r="F24" s="248"/>
      <c r="G24" s="246" t="str">
        <f t="shared" si="4"/>
        <v/>
      </c>
      <c r="H24" s="281" t="str">
        <f t="shared" si="25"/>
        <v/>
      </c>
      <c r="I24" s="265" t="str">
        <f t="shared" si="26"/>
        <v/>
      </c>
      <c r="J24" s="247" t="str">
        <f t="shared" si="5"/>
        <v/>
      </c>
      <c r="K24" s="239"/>
      <c r="L24" s="240">
        <f t="shared" si="0"/>
        <v>0</v>
      </c>
      <c r="M24" s="241">
        <f t="shared" si="6"/>
        <v>0.03</v>
      </c>
      <c r="N24" s="242">
        <f t="shared" si="7"/>
        <v>0</v>
      </c>
      <c r="O24" s="242">
        <f t="shared" si="8"/>
        <v>0</v>
      </c>
      <c r="P24" s="243">
        <f t="shared" si="9"/>
        <v>0</v>
      </c>
      <c r="Q24" s="243">
        <f t="shared" si="10"/>
        <v>0</v>
      </c>
      <c r="S24" s="225">
        <f t="shared" si="1"/>
        <v>0</v>
      </c>
      <c r="T24" s="226">
        <f t="shared" si="2"/>
        <v>0</v>
      </c>
      <c r="V24" s="123"/>
      <c r="W24" s="123"/>
      <c r="X24" s="123"/>
      <c r="Y24" s="123"/>
      <c r="AA24" s="190" t="e">
        <f t="shared" si="11"/>
        <v>#VALUE!</v>
      </c>
      <c r="AB24" s="190" t="e">
        <f t="shared" si="12"/>
        <v>#VALUE!</v>
      </c>
      <c r="AC24" s="191" t="e">
        <f t="shared" ca="1" si="13"/>
        <v>#VALUE!</v>
      </c>
      <c r="AD24" s="192">
        <f t="shared" ca="1" si="14"/>
        <v>44387</v>
      </c>
      <c r="AE24" s="191" t="e">
        <f t="shared" ca="1" si="15"/>
        <v>#VALUE!</v>
      </c>
      <c r="AF24" s="190" t="e">
        <f t="shared" si="16"/>
        <v>#VALUE!</v>
      </c>
      <c r="AG24" s="190" t="e">
        <f t="shared" si="17"/>
        <v>#VALUE!</v>
      </c>
      <c r="AH24" s="190" t="e">
        <f t="shared" si="18"/>
        <v>#VALUE!</v>
      </c>
      <c r="AI24" s="190" t="e">
        <f t="shared" si="19"/>
        <v>#VALUE!</v>
      </c>
      <c r="AJ24" s="190" t="e">
        <f t="shared" si="20"/>
        <v>#VALUE!</v>
      </c>
      <c r="AK24" s="190" t="e">
        <f t="shared" si="21"/>
        <v>#VALUE!</v>
      </c>
      <c r="AL24" s="190">
        <f t="shared" si="22"/>
        <v>0</v>
      </c>
    </row>
    <row r="25" spans="1:38" ht="23.25" customHeight="1" x14ac:dyDescent="0.15">
      <c r="A25" s="260">
        <f t="shared" si="23"/>
        <v>18</v>
      </c>
      <c r="B25" s="282" t="str">
        <f t="shared" si="3"/>
        <v>A팀</v>
      </c>
      <c r="C25" s="232"/>
      <c r="D25" s="233"/>
      <c r="E25" s="248" t="str">
        <f t="shared" si="24"/>
        <v/>
      </c>
      <c r="F25" s="248"/>
      <c r="G25" s="246" t="str">
        <f t="shared" si="4"/>
        <v/>
      </c>
      <c r="H25" s="281" t="str">
        <f t="shared" si="25"/>
        <v/>
      </c>
      <c r="I25" s="265" t="str">
        <f t="shared" si="26"/>
        <v/>
      </c>
      <c r="J25" s="247" t="str">
        <f t="shared" si="5"/>
        <v/>
      </c>
      <c r="K25" s="239"/>
      <c r="L25" s="240">
        <f t="shared" si="0"/>
        <v>0</v>
      </c>
      <c r="M25" s="241">
        <f t="shared" si="6"/>
        <v>0.03</v>
      </c>
      <c r="N25" s="242">
        <f t="shared" si="7"/>
        <v>0</v>
      </c>
      <c r="O25" s="242">
        <f t="shared" si="8"/>
        <v>0</v>
      </c>
      <c r="P25" s="243">
        <f t="shared" si="9"/>
        <v>0</v>
      </c>
      <c r="Q25" s="243">
        <f t="shared" si="10"/>
        <v>0</v>
      </c>
      <c r="S25" s="225">
        <f t="shared" si="1"/>
        <v>0</v>
      </c>
      <c r="T25" s="226">
        <f t="shared" si="2"/>
        <v>0</v>
      </c>
      <c r="V25" s="123"/>
      <c r="W25" s="123"/>
      <c r="X25" s="123"/>
      <c r="Y25" s="123"/>
      <c r="AA25" s="190" t="e">
        <f t="shared" si="11"/>
        <v>#VALUE!</v>
      </c>
      <c r="AB25" s="190" t="e">
        <f t="shared" si="12"/>
        <v>#VALUE!</v>
      </c>
      <c r="AC25" s="191" t="e">
        <f t="shared" ca="1" si="13"/>
        <v>#VALUE!</v>
      </c>
      <c r="AD25" s="192">
        <f t="shared" ca="1" si="14"/>
        <v>44387</v>
      </c>
      <c r="AE25" s="191" t="e">
        <f t="shared" ca="1" si="15"/>
        <v>#VALUE!</v>
      </c>
      <c r="AF25" s="190" t="e">
        <f t="shared" si="16"/>
        <v>#VALUE!</v>
      </c>
      <c r="AG25" s="190" t="e">
        <f t="shared" si="17"/>
        <v>#VALUE!</v>
      </c>
      <c r="AH25" s="190" t="e">
        <f t="shared" si="18"/>
        <v>#VALUE!</v>
      </c>
      <c r="AI25" s="190" t="e">
        <f t="shared" si="19"/>
        <v>#VALUE!</v>
      </c>
      <c r="AJ25" s="190" t="e">
        <f t="shared" si="20"/>
        <v>#VALUE!</v>
      </c>
      <c r="AK25" s="190" t="e">
        <f t="shared" si="21"/>
        <v>#VALUE!</v>
      </c>
      <c r="AL25" s="190">
        <f t="shared" si="22"/>
        <v>0</v>
      </c>
    </row>
    <row r="26" spans="1:38" ht="23.25" customHeight="1" x14ac:dyDescent="0.15">
      <c r="A26" s="260">
        <f t="shared" si="23"/>
        <v>19</v>
      </c>
      <c r="B26" s="282" t="str">
        <f t="shared" si="3"/>
        <v>A팀</v>
      </c>
      <c r="C26" s="232"/>
      <c r="D26" s="233"/>
      <c r="E26" s="248" t="str">
        <f t="shared" si="24"/>
        <v/>
      </c>
      <c r="F26" s="248"/>
      <c r="G26" s="246" t="str">
        <f t="shared" si="4"/>
        <v/>
      </c>
      <c r="H26" s="281" t="str">
        <f t="shared" si="25"/>
        <v/>
      </c>
      <c r="I26" s="265" t="str">
        <f t="shared" si="26"/>
        <v/>
      </c>
      <c r="J26" s="247" t="str">
        <f t="shared" si="5"/>
        <v/>
      </c>
      <c r="K26" s="239"/>
      <c r="L26" s="240">
        <f t="shared" si="0"/>
        <v>0</v>
      </c>
      <c r="M26" s="241">
        <f t="shared" si="6"/>
        <v>0.03</v>
      </c>
      <c r="N26" s="242">
        <f t="shared" si="7"/>
        <v>0</v>
      </c>
      <c r="O26" s="242">
        <f t="shared" si="8"/>
        <v>0</v>
      </c>
      <c r="P26" s="243">
        <f t="shared" si="9"/>
        <v>0</v>
      </c>
      <c r="Q26" s="243">
        <f t="shared" si="10"/>
        <v>0</v>
      </c>
      <c r="S26" s="225">
        <f t="shared" si="1"/>
        <v>0</v>
      </c>
      <c r="T26" s="226">
        <f t="shared" si="2"/>
        <v>0</v>
      </c>
      <c r="V26" s="123"/>
      <c r="W26" s="123"/>
      <c r="X26" s="123"/>
      <c r="Y26" s="123"/>
      <c r="AA26" s="190" t="e">
        <f t="shared" si="11"/>
        <v>#VALUE!</v>
      </c>
      <c r="AB26" s="190" t="e">
        <f t="shared" si="12"/>
        <v>#VALUE!</v>
      </c>
      <c r="AC26" s="191" t="e">
        <f t="shared" ca="1" si="13"/>
        <v>#VALUE!</v>
      </c>
      <c r="AD26" s="192">
        <f t="shared" ca="1" si="14"/>
        <v>44387</v>
      </c>
      <c r="AE26" s="191" t="e">
        <f t="shared" ca="1" si="15"/>
        <v>#VALUE!</v>
      </c>
      <c r="AF26" s="190" t="e">
        <f t="shared" si="16"/>
        <v>#VALUE!</v>
      </c>
      <c r="AG26" s="190" t="e">
        <f t="shared" si="17"/>
        <v>#VALUE!</v>
      </c>
      <c r="AH26" s="190" t="e">
        <f t="shared" si="18"/>
        <v>#VALUE!</v>
      </c>
      <c r="AI26" s="190" t="e">
        <f t="shared" si="19"/>
        <v>#VALUE!</v>
      </c>
      <c r="AJ26" s="190" t="e">
        <f t="shared" si="20"/>
        <v>#VALUE!</v>
      </c>
      <c r="AK26" s="190" t="e">
        <f t="shared" si="21"/>
        <v>#VALUE!</v>
      </c>
      <c r="AL26" s="190">
        <f t="shared" si="22"/>
        <v>0</v>
      </c>
    </row>
    <row r="27" spans="1:38" ht="23.25" customHeight="1" x14ac:dyDescent="0.15">
      <c r="A27" s="260">
        <f t="shared" si="23"/>
        <v>20</v>
      </c>
      <c r="B27" s="282" t="str">
        <f t="shared" si="3"/>
        <v>A팀</v>
      </c>
      <c r="C27" s="232"/>
      <c r="D27" s="233"/>
      <c r="E27" s="248" t="str">
        <f t="shared" si="24"/>
        <v/>
      </c>
      <c r="F27" s="248"/>
      <c r="G27" s="246" t="str">
        <f t="shared" si="4"/>
        <v/>
      </c>
      <c r="H27" s="281" t="str">
        <f t="shared" si="25"/>
        <v/>
      </c>
      <c r="I27" s="265" t="str">
        <f t="shared" si="26"/>
        <v/>
      </c>
      <c r="J27" s="247" t="str">
        <f t="shared" si="5"/>
        <v/>
      </c>
      <c r="K27" s="239"/>
      <c r="L27" s="240">
        <f t="shared" si="0"/>
        <v>0</v>
      </c>
      <c r="M27" s="241">
        <f t="shared" si="6"/>
        <v>0.03</v>
      </c>
      <c r="N27" s="242">
        <f t="shared" si="7"/>
        <v>0</v>
      </c>
      <c r="O27" s="242">
        <f t="shared" si="8"/>
        <v>0</v>
      </c>
      <c r="P27" s="243">
        <f t="shared" si="9"/>
        <v>0</v>
      </c>
      <c r="Q27" s="243">
        <f t="shared" si="10"/>
        <v>0</v>
      </c>
      <c r="S27" s="225">
        <f t="shared" si="1"/>
        <v>0</v>
      </c>
      <c r="T27" s="226">
        <f t="shared" si="2"/>
        <v>0</v>
      </c>
      <c r="V27" s="123"/>
      <c r="W27" s="123"/>
      <c r="X27" s="123"/>
      <c r="Y27" s="123"/>
      <c r="AA27" s="190" t="e">
        <f t="shared" si="11"/>
        <v>#VALUE!</v>
      </c>
      <c r="AB27" s="190" t="e">
        <f t="shared" si="12"/>
        <v>#VALUE!</v>
      </c>
      <c r="AC27" s="191" t="e">
        <f t="shared" ca="1" si="13"/>
        <v>#VALUE!</v>
      </c>
      <c r="AD27" s="192">
        <f t="shared" ca="1" si="14"/>
        <v>44387</v>
      </c>
      <c r="AE27" s="191" t="e">
        <f t="shared" ca="1" si="15"/>
        <v>#VALUE!</v>
      </c>
      <c r="AF27" s="190" t="e">
        <f t="shared" si="16"/>
        <v>#VALUE!</v>
      </c>
      <c r="AG27" s="190" t="e">
        <f t="shared" si="17"/>
        <v>#VALUE!</v>
      </c>
      <c r="AH27" s="190" t="e">
        <f t="shared" si="18"/>
        <v>#VALUE!</v>
      </c>
      <c r="AI27" s="190" t="e">
        <f t="shared" si="19"/>
        <v>#VALUE!</v>
      </c>
      <c r="AJ27" s="190" t="e">
        <f t="shared" si="20"/>
        <v>#VALUE!</v>
      </c>
      <c r="AK27" s="190" t="e">
        <f t="shared" si="21"/>
        <v>#VALUE!</v>
      </c>
      <c r="AL27" s="190">
        <f t="shared" si="22"/>
        <v>0</v>
      </c>
    </row>
    <row r="28" spans="1:38" ht="23.25" customHeight="1" x14ac:dyDescent="0.15">
      <c r="A28" s="260">
        <f t="shared" si="23"/>
        <v>21</v>
      </c>
      <c r="B28" s="282" t="str">
        <f t="shared" si="3"/>
        <v>A팀</v>
      </c>
      <c r="C28" s="232"/>
      <c r="D28" s="233"/>
      <c r="E28" s="232"/>
      <c r="F28" s="232"/>
      <c r="G28" s="246" t="str">
        <f t="shared" si="4"/>
        <v/>
      </c>
      <c r="H28" s="281"/>
      <c r="I28" s="265"/>
      <c r="J28" s="247" t="str">
        <f t="shared" si="5"/>
        <v>토</v>
      </c>
      <c r="K28" s="239"/>
      <c r="L28" s="240">
        <f t="shared" si="0"/>
        <v>0</v>
      </c>
      <c r="M28" s="241">
        <f>$M$7</f>
        <v>0.03</v>
      </c>
      <c r="N28" s="242">
        <f>IF(L28&gt;33330,TRUNC(L28*$M$7,-1),0)</f>
        <v>0</v>
      </c>
      <c r="O28" s="242">
        <f>TRUNC(N28*10%,-1)</f>
        <v>0</v>
      </c>
      <c r="P28" s="243">
        <f>SUM(N28:O28)</f>
        <v>0</v>
      </c>
      <c r="Q28" s="243">
        <f>L28-P28</f>
        <v>0</v>
      </c>
      <c r="S28" s="225">
        <f t="shared" si="1"/>
        <v>0</v>
      </c>
      <c r="T28" s="226">
        <f t="shared" si="2"/>
        <v>0</v>
      </c>
      <c r="V28" s="123"/>
      <c r="W28" s="123"/>
      <c r="X28" s="123"/>
      <c r="Y28" s="123"/>
      <c r="AA28" s="190" t="e">
        <f>IF(LEN(CLEAN(D28))=10,IF(AND(VALUE(MID(D28,4,1))&gt;=1,VALUE(MID(D28,4,1))&lt;=4),MOD(11-MOD(0*2+0*3+0*4+MID(D28,1,1)*5+MID(D28,2,1)*6+MID(D28,3,1)*7+MID(D28,4,1)*8+MID(D28,5,1)*9+MID(D28,6,1)*2+MID(D28,7,1)*3+MID(D28,8,1)*4+MID(D28,9,1)*5,11),10),IF(AND(VALUE(MID(D28,4,1))&gt;=5,VALUE(MID(D28,4,1))&lt;=8),MOD(11-MOD(0*2+0*3+0*4+MID(D28,1,1)*5+MID(D28,2,1)*6+MID(D28,3,1)*7+MID(D28,4,1)*8+MID(D28,5,1)*9+MID(D28,6,1)*2+MID(D28,7,1)*3+MID(D28,8,1)*4+MID(D28,9,1)*5,11),10),"오류")),IF(LEN(CLEAN(D28))=11,IF(AND(VALUE(MID(D28,5,1))&gt;=1,VALUE(MID(D28,5,1))&lt;=4),MOD(11-MOD(0*2+0*3+MID(D28,1,1)*4+MID(D28,2,1)*5+MID(D28,3,1)*6+MID(D28,4,1)*7+MID(D28,5,1)*8+MID(D28,6,1)*9+MID(D28,7,1)*2+MID(D28,8,1)*3+MID(D28,9,1)*4+MID(D28,10,1)*5,11),10),IF(AND(VALUE(MID(D28,5,1))&gt;=5,VALUE(MID(D28,5,1))&lt;=8),MOD(11-MOD(0*2+0*3+MID(D28,1,1)*4+MID(D28,2,1)*5+MID(D28,3,1)*6+MID(D28,4,1)*7+MID(D28,5,1)*8+MID(D28,6,1)*9+MID(D28,7,1)*2+MID(D28,8,1)*3+MID(D28,9,1)*4+MID(D28,10,1)*5,11),10),"오류")),IF(LEN(CLEAN(D28))=12,IF(AND(VALUE(MID(D28,6,1))&gt;=1,VALUE(MID(D28,6,1))&lt;=4),MOD(11-MOD(0*2+MID(D28,1,1)*3+MID(D28,2,1)*4+MID(D28,3,1)*5+MID(D28,4,1)*6+MID(D28,5,1)*7+MID(D28,6,1)*8+MID(D28,7,1)*9+MID(D28,8,1)*2+MID(D28,9,1)*3+MID(D28,10,1)*4+MID(D28,11,1)*5,11),10),IF(AND(VALUE(MID(D28,7,1))&gt;=5,VALUE(MID(D28,7,1))&lt;=8),MOD(11-MOD(0*2+MID(D28,1,1)*3+MID(D28,2,1)*4+MID(D28,3,1)*5+MID(D28,4,1)*6+MID(D28,5,1)*7+MID(D28,6,1)*8+MID(D28,7,1)*9+MID(D28,8,1)*2+MID(D28,9,1)*3+MID(D28,10,1)*4+MID(D28,11,1)*5,11),10),"오류")),IF(AND(VALUE(MID(D28,7,1))&gt;=1,VALUE(MID(D28,7,1))&lt;=4),MOD(11-MOD(MID(D28,1,1)*2+MID(D28,2,1)*3+MID(D28,3,1)*4+MID(D28,4,1)*5+MID(D28,5,1)*6+MID(D28,6,1)*7+MID(D28,7,1)*8+MID(D28,8,1)*9+MID(D28,9,1)*2+MID(D28,10,1)*3+MID(D28,11,1)*4+MID(D28,12,1)*5,11),10),IF(AND(VALUE(MID(D28,7,1))&gt;=5,VALUE(MID(D28,7,1))&lt;=8),IF(LEN(CLEAN(D28))=12,MOD(MOD(11-MOD(0*2+MID(D28,1,1)*3+MID(D28,2,1)*4+MID(D28,3,1)*5+MID(D28,4,1)*6+MID(D28,5,1)*7+MID(D28,6,1)*8+MID(D28,7,1)*9+MID(D28,8,1)*2+MID(D28,9,1)*3+MID(D28,10,1)*4+MID(D28,11,1)*5,11),10)+2,10),MOD(MOD(11-MOD(MID(D28,1,1)*2+MID(D28,2,1)*3+MID(D28,3,1)*4+MID(D28,4,1)*5+MID(D28,5,1)*6+MID(D28,6,1)*7+MID(D28,7,1)*8+MID(D28,8,1)*9+MID(D28,9,1)*2+MID(D28,10,1)*3+MID(D28,11,1)*4+MID(D28,12,1)*5,11),10)+2,10)))))))</f>
        <v>#VALUE!</v>
      </c>
      <c r="AB28" s="190" t="e">
        <f>IF(INT(RIGHT(D28,1))=AA28,"OK","주민오류")</f>
        <v>#VALUE!</v>
      </c>
      <c r="AC28" s="191" t="e">
        <f ca="1">DATEDIF(IF(OR(MID(D28,LEN(CLEAN(D28))-6,1)&lt;="2",MID(D28,LEN(CLEAN(D28))-6,1)="5",MID(D28,LEN(CLEAN(D28))-6,1)="6"),DATE(MID(D28,1,2),MID(D28,3,2),MID(D28,5,2)),CHOOSE(14-LEN(CLEAN(D28)), DATE(MID(D28,1,2)+100,MID(D28,3,2),MID(D28,5,2)), DATE(MID(D28,1,1)+100,MID(D28,2,2),MID(D28,4,2)),DATE(2000,MID(D28,1,2),MID(D28,3,2)),DATE(2000,MID(D28,1,1),MID(D28,2,2)))),TODAY(),"y")</f>
        <v>#VALUE!</v>
      </c>
      <c r="AD28" s="192">
        <f ca="1">TODAY()</f>
        <v>44387</v>
      </c>
      <c r="AE28" s="191" t="e">
        <f ca="1">DATEDIF(IF(OR(MID(D28,LEN(CLEAN(D28))-6,1)&lt;="2",MID(D28,LEN(CLEAN(D28))-6,1)="5",MID(D28,LEN(CLEAN(D28))-6,1)="6"),DATE(MID(D28,1,2),MID(D28,3,2),MID(D28,5,2)),CHOOSE(14-LEN(CLEAN(D28)), DATE(MID(D28,1,2)+100,MID(D28,3,2),MID(D28,5,2)), DATE(MID(D28,1,1)+100,MID(D28,2,2),MID(D28,4,2)),DATE(2000,MID(D28,1,2),MID(D28,3,2)),DATE(2000,MID(D28,1,1),MID(D28,2,2)))),AD28,"y")</f>
        <v>#VALUE!</v>
      </c>
      <c r="AF28" s="190" t="e">
        <f>CHOOSE(14-LEN(CLEAN(D28)),CHOOSE(MID(D28,7,1),"남","여","남","여","남","여","남","여","남","여"),CHOOSE(MID(D28,6,1),"남","여","남","여","남","여","남","여","남","여"),CHOOSE(MID(D28,5,1),"남","여","남","여","남","여","남","여","남","여"),CHOOSE(MID(D28,4,1),"남","여","남","여","남","여","남","여","남","여"),CHOOSE(MID(D28,3,1),"남","여","남","여","남","여","남","여","남","여"))</f>
        <v>#VALUE!</v>
      </c>
      <c r="AG28" s="190" t="e">
        <f>CHOOSE(14-LEN(CLEAN(D28)),MID(D28,7,1),MID(D28,6,1),MID(D28,5,1),MID(D28,4,1))</f>
        <v>#VALUE!</v>
      </c>
      <c r="AH28" s="190" t="e">
        <f>CHOOSE(AG28,"내국인","내국인","내국인","내국인","외국인","외국인","외국인","외국인")</f>
        <v>#VALUE!</v>
      </c>
      <c r="AI28" s="190" t="e">
        <f>IF(AH28="외국인","고용허가체크","")</f>
        <v>#VALUE!</v>
      </c>
      <c r="AJ28" s="190" t="e">
        <f>IF(LEN(CLEAN(D28))=12,MOD(MID(D28,7,1)*10+MID(D28,8,1),2),MOD(MID(D28,8,1)*10+MID(D28,9,1),2))</f>
        <v>#VALUE!</v>
      </c>
      <c r="AK28" s="190" t="e">
        <f>IF(AJ28=0,"OK","")</f>
        <v>#VALUE!</v>
      </c>
      <c r="AL28" s="190">
        <f>LEN(CLEAN(D28))</f>
        <v>0</v>
      </c>
    </row>
    <row r="29" spans="1:38" ht="23.25" customHeight="1" x14ac:dyDescent="0.15">
      <c r="A29" s="260">
        <f>A28+1</f>
        <v>22</v>
      </c>
      <c r="B29" s="282" t="str">
        <f t="shared" si="3"/>
        <v>A팀</v>
      </c>
      <c r="C29" s="232"/>
      <c r="D29" s="233"/>
      <c r="E29" s="248" t="str">
        <f>IF(C29="","",$E$8)</f>
        <v/>
      </c>
      <c r="F29" s="248"/>
      <c r="G29" s="246" t="str">
        <f t="shared" si="4"/>
        <v/>
      </c>
      <c r="H29" s="281" t="str">
        <f>IF(C29="","",$H$8)</f>
        <v/>
      </c>
      <c r="I29" s="265" t="str">
        <f>IF(C29="","",$I$8)</f>
        <v/>
      </c>
      <c r="J29" s="247" t="str">
        <f t="shared" si="5"/>
        <v/>
      </c>
      <c r="K29" s="239"/>
      <c r="L29" s="240">
        <f t="shared" si="0"/>
        <v>0</v>
      </c>
      <c r="M29" s="241">
        <f t="shared" si="6"/>
        <v>0.03</v>
      </c>
      <c r="N29" s="242">
        <f t="shared" ref="N29:N47" si="27">IF(L29&gt;33330,TRUNC(L29*$M$7,-1),0)</f>
        <v>0</v>
      </c>
      <c r="O29" s="242">
        <f t="shared" ref="O29:O47" si="28">TRUNC(N29*10%,-1)</f>
        <v>0</v>
      </c>
      <c r="P29" s="243">
        <f t="shared" ref="P29:P47" si="29">SUM(N29:O29)</f>
        <v>0</v>
      </c>
      <c r="Q29" s="243">
        <f t="shared" ref="Q29:Q47" si="30">L29-P29</f>
        <v>0</v>
      </c>
      <c r="S29" s="225">
        <f t="shared" si="1"/>
        <v>0</v>
      </c>
      <c r="T29" s="226">
        <f t="shared" si="2"/>
        <v>0</v>
      </c>
      <c r="V29" s="123"/>
      <c r="W29" s="123"/>
      <c r="X29" s="123"/>
      <c r="Y29" s="123"/>
      <c r="AA29" s="190" t="e">
        <f t="shared" ref="AA29:AA47" si="31">IF(LEN(CLEAN(D29))=10,IF(AND(VALUE(MID(D29,4,1))&gt;=1,VALUE(MID(D29,4,1))&lt;=4),MOD(11-MOD(0*2+0*3+0*4+MID(D29,1,1)*5+MID(D29,2,1)*6+MID(D29,3,1)*7+MID(D29,4,1)*8+MID(D29,5,1)*9+MID(D29,6,1)*2+MID(D29,7,1)*3+MID(D29,8,1)*4+MID(D29,9,1)*5,11),10),IF(AND(VALUE(MID(D29,4,1))&gt;=5,VALUE(MID(D29,4,1))&lt;=8),MOD(11-MOD(0*2+0*3+0*4+MID(D29,1,1)*5+MID(D29,2,1)*6+MID(D29,3,1)*7+MID(D29,4,1)*8+MID(D29,5,1)*9+MID(D29,6,1)*2+MID(D29,7,1)*3+MID(D29,8,1)*4+MID(D29,9,1)*5,11),10),"오류")),IF(LEN(CLEAN(D29))=11,IF(AND(VALUE(MID(D29,5,1))&gt;=1,VALUE(MID(D29,5,1))&lt;=4),MOD(11-MOD(0*2+0*3+MID(D29,1,1)*4+MID(D29,2,1)*5+MID(D29,3,1)*6+MID(D29,4,1)*7+MID(D29,5,1)*8+MID(D29,6,1)*9+MID(D29,7,1)*2+MID(D29,8,1)*3+MID(D29,9,1)*4+MID(D29,10,1)*5,11),10),IF(AND(VALUE(MID(D29,5,1))&gt;=5,VALUE(MID(D29,5,1))&lt;=8),MOD(11-MOD(0*2+0*3+MID(D29,1,1)*4+MID(D29,2,1)*5+MID(D29,3,1)*6+MID(D29,4,1)*7+MID(D29,5,1)*8+MID(D29,6,1)*9+MID(D29,7,1)*2+MID(D29,8,1)*3+MID(D29,9,1)*4+MID(D29,10,1)*5,11),10),"오류")),IF(LEN(CLEAN(D29))=12,IF(AND(VALUE(MID(D29,6,1))&gt;=1,VALUE(MID(D29,6,1))&lt;=4),MOD(11-MOD(0*2+MID(D29,1,1)*3+MID(D29,2,1)*4+MID(D29,3,1)*5+MID(D29,4,1)*6+MID(D29,5,1)*7+MID(D29,6,1)*8+MID(D29,7,1)*9+MID(D29,8,1)*2+MID(D29,9,1)*3+MID(D29,10,1)*4+MID(D29,11,1)*5,11),10),IF(AND(VALUE(MID(D29,7,1))&gt;=5,VALUE(MID(D29,7,1))&lt;=8),MOD(11-MOD(0*2+MID(D29,1,1)*3+MID(D29,2,1)*4+MID(D29,3,1)*5+MID(D29,4,1)*6+MID(D29,5,1)*7+MID(D29,6,1)*8+MID(D29,7,1)*9+MID(D29,8,1)*2+MID(D29,9,1)*3+MID(D29,10,1)*4+MID(D29,11,1)*5,11),10),"오류")),IF(AND(VALUE(MID(D29,7,1))&gt;=1,VALUE(MID(D29,7,1))&lt;=4),MOD(11-MOD(MID(D29,1,1)*2+MID(D29,2,1)*3+MID(D29,3,1)*4+MID(D29,4,1)*5+MID(D29,5,1)*6+MID(D29,6,1)*7+MID(D29,7,1)*8+MID(D29,8,1)*9+MID(D29,9,1)*2+MID(D29,10,1)*3+MID(D29,11,1)*4+MID(D29,12,1)*5,11),10),IF(AND(VALUE(MID(D29,7,1))&gt;=5,VALUE(MID(D29,7,1))&lt;=8),IF(LEN(CLEAN(D29))=12,MOD(MOD(11-MOD(0*2+MID(D29,1,1)*3+MID(D29,2,1)*4+MID(D29,3,1)*5+MID(D29,4,1)*6+MID(D29,5,1)*7+MID(D29,6,1)*8+MID(D29,7,1)*9+MID(D29,8,1)*2+MID(D29,9,1)*3+MID(D29,10,1)*4+MID(D29,11,1)*5,11),10)+2,10),MOD(MOD(11-MOD(MID(D29,1,1)*2+MID(D29,2,1)*3+MID(D29,3,1)*4+MID(D29,4,1)*5+MID(D29,5,1)*6+MID(D29,6,1)*7+MID(D29,7,1)*8+MID(D29,8,1)*9+MID(D29,9,1)*2+MID(D29,10,1)*3+MID(D29,11,1)*4+MID(D29,12,1)*5,11),10)+2,10)))))))</f>
        <v>#VALUE!</v>
      </c>
      <c r="AB29" s="190" t="e">
        <f t="shared" ref="AB29:AB47" si="32">IF(INT(RIGHT(D29,1))=AA29,"OK","주민오류")</f>
        <v>#VALUE!</v>
      </c>
      <c r="AC29" s="191" t="e">
        <f t="shared" ref="AC29:AC47" ca="1" si="33">DATEDIF(IF(OR(MID(D29,LEN(CLEAN(D29))-6,1)&lt;="2",MID(D29,LEN(CLEAN(D29))-6,1)="5",MID(D29,LEN(CLEAN(D29))-6,1)="6"),DATE(MID(D29,1,2),MID(D29,3,2),MID(D29,5,2)),CHOOSE(14-LEN(CLEAN(D29)), DATE(MID(D29,1,2)+100,MID(D29,3,2),MID(D29,5,2)), DATE(MID(D29,1,1)+100,MID(D29,2,2),MID(D29,4,2)),DATE(2000,MID(D29,1,2),MID(D29,3,2)),DATE(2000,MID(D29,1,1),MID(D29,2,2)))),TODAY(),"y")</f>
        <v>#VALUE!</v>
      </c>
      <c r="AD29" s="192">
        <f t="shared" ca="1" si="14"/>
        <v>44387</v>
      </c>
      <c r="AE29" s="191" t="e">
        <f t="shared" ref="AE29:AE47" ca="1" si="34">DATEDIF(IF(OR(MID(D29,LEN(CLEAN(D29))-6,1)&lt;="2",MID(D29,LEN(CLEAN(D29))-6,1)="5",MID(D29,LEN(CLEAN(D29))-6,1)="6"),DATE(MID(D29,1,2),MID(D29,3,2),MID(D29,5,2)),CHOOSE(14-LEN(CLEAN(D29)), DATE(MID(D29,1,2)+100,MID(D29,3,2),MID(D29,5,2)), DATE(MID(D29,1,1)+100,MID(D29,2,2),MID(D29,4,2)),DATE(2000,MID(D29,1,2),MID(D29,3,2)),DATE(2000,MID(D29,1,1),MID(D29,2,2)))),AD29,"y")</f>
        <v>#VALUE!</v>
      </c>
      <c r="AF29" s="190" t="e">
        <f t="shared" ref="AF29:AF47" si="35">CHOOSE(14-LEN(CLEAN(D29)),CHOOSE(MID(D29,7,1),"남","여","남","여","남","여","남","여","남","여"),CHOOSE(MID(D29,6,1),"남","여","남","여","남","여","남","여","남","여"),CHOOSE(MID(D29,5,1),"남","여","남","여","남","여","남","여","남","여"),CHOOSE(MID(D29,4,1),"남","여","남","여","남","여","남","여","남","여"),CHOOSE(MID(D29,3,1),"남","여","남","여","남","여","남","여","남","여"))</f>
        <v>#VALUE!</v>
      </c>
      <c r="AG29" s="190" t="e">
        <f t="shared" ref="AG29:AG47" si="36">CHOOSE(14-LEN(CLEAN(D29)),MID(D29,7,1),MID(D29,6,1),MID(D29,5,1),MID(D29,4,1))</f>
        <v>#VALUE!</v>
      </c>
      <c r="AH29" s="190" t="e">
        <f t="shared" ref="AH29:AH47" si="37">CHOOSE(AG29,"내국인","내국인","내국인","내국인","외국인","외국인","외국인","외국인")</f>
        <v>#VALUE!</v>
      </c>
      <c r="AI29" s="190" t="e">
        <f t="shared" ref="AI29:AI47" si="38">IF(AH29="외국인","고용허가체크","")</f>
        <v>#VALUE!</v>
      </c>
      <c r="AJ29" s="190" t="e">
        <f t="shared" ref="AJ29:AJ47" si="39">IF(LEN(CLEAN(D29))=12,MOD(MID(D29,7,1)*10+MID(D29,8,1),2),MOD(MID(D29,8,1)*10+MID(D29,9,1),2))</f>
        <v>#VALUE!</v>
      </c>
      <c r="AK29" s="190" t="e">
        <f t="shared" ref="AK29:AK47" si="40">IF(AJ29=0,"OK","")</f>
        <v>#VALUE!</v>
      </c>
      <c r="AL29" s="190">
        <f t="shared" ref="AL29:AL47" si="41">LEN(CLEAN(D29))</f>
        <v>0</v>
      </c>
    </row>
    <row r="30" spans="1:38" ht="23.25" customHeight="1" x14ac:dyDescent="0.15">
      <c r="A30" s="260">
        <f t="shared" ref="A30:A48" si="42">A29+1</f>
        <v>23</v>
      </c>
      <c r="B30" s="282" t="str">
        <f t="shared" si="3"/>
        <v>A팀</v>
      </c>
      <c r="C30" s="232"/>
      <c r="D30" s="233"/>
      <c r="E30" s="248" t="str">
        <f t="shared" ref="E30:E47" si="43">IF(C30="","",$E$8)</f>
        <v/>
      </c>
      <c r="F30" s="248"/>
      <c r="G30" s="246" t="str">
        <f t="shared" si="4"/>
        <v/>
      </c>
      <c r="H30" s="281" t="str">
        <f t="shared" ref="H30:H47" si="44">IF(C30="","",$H$8)</f>
        <v/>
      </c>
      <c r="I30" s="265" t="str">
        <f t="shared" ref="I30:I47" si="45">IF(C30="","",$I$8)</f>
        <v/>
      </c>
      <c r="J30" s="247" t="str">
        <f t="shared" si="5"/>
        <v/>
      </c>
      <c r="K30" s="239"/>
      <c r="L30" s="240">
        <f t="shared" si="0"/>
        <v>0</v>
      </c>
      <c r="M30" s="241">
        <f t="shared" si="6"/>
        <v>0.03</v>
      </c>
      <c r="N30" s="242">
        <f t="shared" si="27"/>
        <v>0</v>
      </c>
      <c r="O30" s="242">
        <f t="shared" si="28"/>
        <v>0</v>
      </c>
      <c r="P30" s="243">
        <f t="shared" si="29"/>
        <v>0</v>
      </c>
      <c r="Q30" s="243">
        <f t="shared" si="30"/>
        <v>0</v>
      </c>
      <c r="S30" s="225">
        <f t="shared" si="1"/>
        <v>0</v>
      </c>
      <c r="T30" s="226">
        <f t="shared" si="2"/>
        <v>0</v>
      </c>
      <c r="V30" s="123"/>
      <c r="W30" s="123"/>
      <c r="X30" s="123"/>
      <c r="Y30" s="123"/>
      <c r="AA30" s="190" t="e">
        <f t="shared" si="31"/>
        <v>#VALUE!</v>
      </c>
      <c r="AB30" s="190" t="e">
        <f t="shared" si="32"/>
        <v>#VALUE!</v>
      </c>
      <c r="AC30" s="191" t="e">
        <f t="shared" ca="1" si="33"/>
        <v>#VALUE!</v>
      </c>
      <c r="AD30" s="192">
        <f t="shared" ca="1" si="14"/>
        <v>44387</v>
      </c>
      <c r="AE30" s="191" t="e">
        <f t="shared" ca="1" si="34"/>
        <v>#VALUE!</v>
      </c>
      <c r="AF30" s="190" t="e">
        <f t="shared" si="35"/>
        <v>#VALUE!</v>
      </c>
      <c r="AG30" s="190" t="e">
        <f t="shared" si="36"/>
        <v>#VALUE!</v>
      </c>
      <c r="AH30" s="190" t="e">
        <f t="shared" si="37"/>
        <v>#VALUE!</v>
      </c>
      <c r="AI30" s="190" t="e">
        <f t="shared" si="38"/>
        <v>#VALUE!</v>
      </c>
      <c r="AJ30" s="190" t="e">
        <f t="shared" si="39"/>
        <v>#VALUE!</v>
      </c>
      <c r="AK30" s="190" t="e">
        <f t="shared" si="40"/>
        <v>#VALUE!</v>
      </c>
      <c r="AL30" s="190">
        <f t="shared" si="41"/>
        <v>0</v>
      </c>
    </row>
    <row r="31" spans="1:38" ht="23.25" customHeight="1" x14ac:dyDescent="0.15">
      <c r="A31" s="260">
        <f t="shared" si="42"/>
        <v>24</v>
      </c>
      <c r="B31" s="282" t="str">
        <f t="shared" si="3"/>
        <v>A팀</v>
      </c>
      <c r="C31" s="232"/>
      <c r="D31" s="233"/>
      <c r="E31" s="248" t="str">
        <f t="shared" si="43"/>
        <v/>
      </c>
      <c r="F31" s="248"/>
      <c r="G31" s="246" t="str">
        <f t="shared" si="4"/>
        <v/>
      </c>
      <c r="H31" s="281" t="str">
        <f t="shared" si="44"/>
        <v/>
      </c>
      <c r="I31" s="265" t="str">
        <f t="shared" si="45"/>
        <v/>
      </c>
      <c r="J31" s="247" t="str">
        <f t="shared" si="5"/>
        <v/>
      </c>
      <c r="K31" s="239"/>
      <c r="L31" s="240">
        <f t="shared" si="0"/>
        <v>0</v>
      </c>
      <c r="M31" s="241">
        <f t="shared" si="6"/>
        <v>0.03</v>
      </c>
      <c r="N31" s="242">
        <f t="shared" si="27"/>
        <v>0</v>
      </c>
      <c r="O31" s="242">
        <f t="shared" si="28"/>
        <v>0</v>
      </c>
      <c r="P31" s="243">
        <f t="shared" si="29"/>
        <v>0</v>
      </c>
      <c r="Q31" s="243">
        <f t="shared" si="30"/>
        <v>0</v>
      </c>
      <c r="S31" s="225">
        <f t="shared" si="1"/>
        <v>0</v>
      </c>
      <c r="T31" s="226">
        <f t="shared" si="2"/>
        <v>0</v>
      </c>
      <c r="V31" s="123"/>
      <c r="W31" s="123"/>
      <c r="X31" s="123"/>
      <c r="Y31" s="123"/>
      <c r="AA31" s="190" t="e">
        <f t="shared" si="31"/>
        <v>#VALUE!</v>
      </c>
      <c r="AB31" s="190" t="e">
        <f t="shared" si="32"/>
        <v>#VALUE!</v>
      </c>
      <c r="AC31" s="191" t="e">
        <f t="shared" ca="1" si="33"/>
        <v>#VALUE!</v>
      </c>
      <c r="AD31" s="192">
        <f t="shared" ca="1" si="14"/>
        <v>44387</v>
      </c>
      <c r="AE31" s="191" t="e">
        <f t="shared" ca="1" si="34"/>
        <v>#VALUE!</v>
      </c>
      <c r="AF31" s="190" t="e">
        <f t="shared" si="35"/>
        <v>#VALUE!</v>
      </c>
      <c r="AG31" s="190" t="e">
        <f t="shared" si="36"/>
        <v>#VALUE!</v>
      </c>
      <c r="AH31" s="190" t="e">
        <f t="shared" si="37"/>
        <v>#VALUE!</v>
      </c>
      <c r="AI31" s="190" t="e">
        <f t="shared" si="38"/>
        <v>#VALUE!</v>
      </c>
      <c r="AJ31" s="190" t="e">
        <f t="shared" si="39"/>
        <v>#VALUE!</v>
      </c>
      <c r="AK31" s="190" t="e">
        <f t="shared" si="40"/>
        <v>#VALUE!</v>
      </c>
      <c r="AL31" s="190">
        <f t="shared" si="41"/>
        <v>0</v>
      </c>
    </row>
    <row r="32" spans="1:38" ht="23.25" customHeight="1" x14ac:dyDescent="0.15">
      <c r="A32" s="260">
        <f t="shared" si="42"/>
        <v>25</v>
      </c>
      <c r="B32" s="282" t="str">
        <f t="shared" si="3"/>
        <v>A팀</v>
      </c>
      <c r="C32" s="232"/>
      <c r="D32" s="233"/>
      <c r="E32" s="248" t="str">
        <f t="shared" si="43"/>
        <v/>
      </c>
      <c r="F32" s="248"/>
      <c r="G32" s="246" t="str">
        <f t="shared" si="4"/>
        <v/>
      </c>
      <c r="H32" s="281" t="str">
        <f t="shared" si="44"/>
        <v/>
      </c>
      <c r="I32" s="265" t="str">
        <f t="shared" si="45"/>
        <v/>
      </c>
      <c r="J32" s="247" t="str">
        <f t="shared" si="5"/>
        <v/>
      </c>
      <c r="K32" s="239"/>
      <c r="L32" s="240">
        <f t="shared" si="0"/>
        <v>0</v>
      </c>
      <c r="M32" s="241">
        <f t="shared" si="6"/>
        <v>0.03</v>
      </c>
      <c r="N32" s="242">
        <f t="shared" si="27"/>
        <v>0</v>
      </c>
      <c r="O32" s="242">
        <f t="shared" si="28"/>
        <v>0</v>
      </c>
      <c r="P32" s="243">
        <f t="shared" si="29"/>
        <v>0</v>
      </c>
      <c r="Q32" s="243">
        <f t="shared" si="30"/>
        <v>0</v>
      </c>
      <c r="S32" s="225">
        <f t="shared" si="1"/>
        <v>0</v>
      </c>
      <c r="T32" s="226">
        <f t="shared" si="2"/>
        <v>0</v>
      </c>
      <c r="V32" s="123"/>
      <c r="W32" s="123"/>
      <c r="X32" s="123"/>
      <c r="Y32" s="123"/>
      <c r="AA32" s="190" t="e">
        <f t="shared" si="31"/>
        <v>#VALUE!</v>
      </c>
      <c r="AB32" s="190" t="e">
        <f t="shared" si="32"/>
        <v>#VALUE!</v>
      </c>
      <c r="AC32" s="191" t="e">
        <f t="shared" ca="1" si="33"/>
        <v>#VALUE!</v>
      </c>
      <c r="AD32" s="192">
        <f t="shared" ca="1" si="14"/>
        <v>44387</v>
      </c>
      <c r="AE32" s="191" t="e">
        <f t="shared" ca="1" si="34"/>
        <v>#VALUE!</v>
      </c>
      <c r="AF32" s="190" t="e">
        <f t="shared" si="35"/>
        <v>#VALUE!</v>
      </c>
      <c r="AG32" s="190" t="e">
        <f t="shared" si="36"/>
        <v>#VALUE!</v>
      </c>
      <c r="AH32" s="190" t="e">
        <f t="shared" si="37"/>
        <v>#VALUE!</v>
      </c>
      <c r="AI32" s="190" t="e">
        <f t="shared" si="38"/>
        <v>#VALUE!</v>
      </c>
      <c r="AJ32" s="190" t="e">
        <f t="shared" si="39"/>
        <v>#VALUE!</v>
      </c>
      <c r="AK32" s="190" t="e">
        <f t="shared" si="40"/>
        <v>#VALUE!</v>
      </c>
      <c r="AL32" s="190">
        <f t="shared" si="41"/>
        <v>0</v>
      </c>
    </row>
    <row r="33" spans="1:38" ht="23.25" customHeight="1" x14ac:dyDescent="0.15">
      <c r="A33" s="260">
        <f t="shared" si="42"/>
        <v>26</v>
      </c>
      <c r="B33" s="282" t="str">
        <f t="shared" si="3"/>
        <v>A팀</v>
      </c>
      <c r="C33" s="232"/>
      <c r="D33" s="233"/>
      <c r="E33" s="248" t="str">
        <f t="shared" si="43"/>
        <v/>
      </c>
      <c r="F33" s="248"/>
      <c r="G33" s="246" t="str">
        <f t="shared" si="4"/>
        <v/>
      </c>
      <c r="H33" s="281" t="str">
        <f t="shared" si="44"/>
        <v/>
      </c>
      <c r="I33" s="265" t="str">
        <f t="shared" si="45"/>
        <v/>
      </c>
      <c r="J33" s="247" t="str">
        <f t="shared" si="5"/>
        <v/>
      </c>
      <c r="K33" s="239"/>
      <c r="L33" s="240">
        <f t="shared" si="0"/>
        <v>0</v>
      </c>
      <c r="M33" s="241">
        <f t="shared" si="6"/>
        <v>0.03</v>
      </c>
      <c r="N33" s="242">
        <f t="shared" si="27"/>
        <v>0</v>
      </c>
      <c r="O33" s="242">
        <f t="shared" si="28"/>
        <v>0</v>
      </c>
      <c r="P33" s="243">
        <f t="shared" si="29"/>
        <v>0</v>
      </c>
      <c r="Q33" s="243">
        <f t="shared" si="30"/>
        <v>0</v>
      </c>
      <c r="S33" s="225">
        <f t="shared" si="1"/>
        <v>0</v>
      </c>
      <c r="T33" s="226">
        <f t="shared" si="2"/>
        <v>0</v>
      </c>
      <c r="V33" s="123"/>
      <c r="W33" s="123"/>
      <c r="X33" s="123"/>
      <c r="Y33" s="123"/>
      <c r="AA33" s="190" t="e">
        <f t="shared" si="31"/>
        <v>#VALUE!</v>
      </c>
      <c r="AB33" s="190" t="e">
        <f t="shared" si="32"/>
        <v>#VALUE!</v>
      </c>
      <c r="AC33" s="191" t="e">
        <f t="shared" ca="1" si="33"/>
        <v>#VALUE!</v>
      </c>
      <c r="AD33" s="192">
        <f t="shared" ca="1" si="14"/>
        <v>44387</v>
      </c>
      <c r="AE33" s="191" t="e">
        <f t="shared" ca="1" si="34"/>
        <v>#VALUE!</v>
      </c>
      <c r="AF33" s="190" t="e">
        <f t="shared" si="35"/>
        <v>#VALUE!</v>
      </c>
      <c r="AG33" s="190" t="e">
        <f t="shared" si="36"/>
        <v>#VALUE!</v>
      </c>
      <c r="AH33" s="190" t="e">
        <f t="shared" si="37"/>
        <v>#VALUE!</v>
      </c>
      <c r="AI33" s="190" t="e">
        <f t="shared" si="38"/>
        <v>#VALUE!</v>
      </c>
      <c r="AJ33" s="190" t="e">
        <f t="shared" si="39"/>
        <v>#VALUE!</v>
      </c>
      <c r="AK33" s="190" t="e">
        <f t="shared" si="40"/>
        <v>#VALUE!</v>
      </c>
      <c r="AL33" s="190">
        <f t="shared" si="41"/>
        <v>0</v>
      </c>
    </row>
    <row r="34" spans="1:38" ht="23.25" customHeight="1" x14ac:dyDescent="0.15">
      <c r="A34" s="260">
        <f t="shared" si="42"/>
        <v>27</v>
      </c>
      <c r="B34" s="282" t="str">
        <f t="shared" si="3"/>
        <v>A팀</v>
      </c>
      <c r="C34" s="232"/>
      <c r="D34" s="233"/>
      <c r="E34" s="248" t="str">
        <f t="shared" si="43"/>
        <v/>
      </c>
      <c r="F34" s="248"/>
      <c r="G34" s="246" t="str">
        <f t="shared" si="4"/>
        <v/>
      </c>
      <c r="H34" s="281" t="str">
        <f t="shared" si="44"/>
        <v/>
      </c>
      <c r="I34" s="265" t="str">
        <f t="shared" si="45"/>
        <v/>
      </c>
      <c r="J34" s="247" t="str">
        <f t="shared" si="5"/>
        <v/>
      </c>
      <c r="K34" s="239"/>
      <c r="L34" s="240">
        <f t="shared" si="0"/>
        <v>0</v>
      </c>
      <c r="M34" s="241">
        <f t="shared" si="6"/>
        <v>0.03</v>
      </c>
      <c r="N34" s="242">
        <f t="shared" si="27"/>
        <v>0</v>
      </c>
      <c r="O34" s="242">
        <f t="shared" si="28"/>
        <v>0</v>
      </c>
      <c r="P34" s="243">
        <f t="shared" si="29"/>
        <v>0</v>
      </c>
      <c r="Q34" s="243">
        <f t="shared" si="30"/>
        <v>0</v>
      </c>
      <c r="S34" s="225">
        <f t="shared" si="1"/>
        <v>0</v>
      </c>
      <c r="T34" s="226">
        <f t="shared" si="2"/>
        <v>0</v>
      </c>
      <c r="V34" s="123"/>
      <c r="W34" s="123"/>
      <c r="X34" s="123"/>
      <c r="Y34" s="123"/>
      <c r="AA34" s="190" t="e">
        <f t="shared" si="31"/>
        <v>#VALUE!</v>
      </c>
      <c r="AB34" s="190" t="e">
        <f t="shared" si="32"/>
        <v>#VALUE!</v>
      </c>
      <c r="AC34" s="191" t="e">
        <f t="shared" ca="1" si="33"/>
        <v>#VALUE!</v>
      </c>
      <c r="AD34" s="192">
        <f t="shared" ca="1" si="14"/>
        <v>44387</v>
      </c>
      <c r="AE34" s="191" t="e">
        <f t="shared" ca="1" si="34"/>
        <v>#VALUE!</v>
      </c>
      <c r="AF34" s="190" t="e">
        <f t="shared" si="35"/>
        <v>#VALUE!</v>
      </c>
      <c r="AG34" s="190" t="e">
        <f t="shared" si="36"/>
        <v>#VALUE!</v>
      </c>
      <c r="AH34" s="190" t="e">
        <f t="shared" si="37"/>
        <v>#VALUE!</v>
      </c>
      <c r="AI34" s="190" t="e">
        <f t="shared" si="38"/>
        <v>#VALUE!</v>
      </c>
      <c r="AJ34" s="190" t="e">
        <f t="shared" si="39"/>
        <v>#VALUE!</v>
      </c>
      <c r="AK34" s="190" t="e">
        <f t="shared" si="40"/>
        <v>#VALUE!</v>
      </c>
      <c r="AL34" s="190">
        <f t="shared" si="41"/>
        <v>0</v>
      </c>
    </row>
    <row r="35" spans="1:38" ht="23.25" customHeight="1" x14ac:dyDescent="0.15">
      <c r="A35" s="260">
        <f t="shared" si="42"/>
        <v>28</v>
      </c>
      <c r="B35" s="282" t="str">
        <f t="shared" si="3"/>
        <v>A팀</v>
      </c>
      <c r="C35" s="232"/>
      <c r="D35" s="233"/>
      <c r="E35" s="248" t="str">
        <f t="shared" si="43"/>
        <v/>
      </c>
      <c r="F35" s="248"/>
      <c r="G35" s="246" t="str">
        <f t="shared" si="4"/>
        <v/>
      </c>
      <c r="H35" s="281" t="str">
        <f t="shared" si="44"/>
        <v/>
      </c>
      <c r="I35" s="265" t="str">
        <f t="shared" si="45"/>
        <v/>
      </c>
      <c r="J35" s="247" t="str">
        <f t="shared" si="5"/>
        <v/>
      </c>
      <c r="K35" s="239"/>
      <c r="L35" s="240">
        <f t="shared" si="0"/>
        <v>0</v>
      </c>
      <c r="M35" s="241">
        <f t="shared" si="6"/>
        <v>0.03</v>
      </c>
      <c r="N35" s="242">
        <f t="shared" si="27"/>
        <v>0</v>
      </c>
      <c r="O35" s="242">
        <f t="shared" si="28"/>
        <v>0</v>
      </c>
      <c r="P35" s="243">
        <f t="shared" si="29"/>
        <v>0</v>
      </c>
      <c r="Q35" s="243">
        <f t="shared" si="30"/>
        <v>0</v>
      </c>
      <c r="S35" s="225">
        <f t="shared" si="1"/>
        <v>0</v>
      </c>
      <c r="T35" s="226">
        <f t="shared" si="2"/>
        <v>0</v>
      </c>
      <c r="V35" s="123"/>
      <c r="W35" s="123"/>
      <c r="X35" s="123"/>
      <c r="Y35" s="123"/>
      <c r="AA35" s="190" t="e">
        <f t="shared" si="31"/>
        <v>#VALUE!</v>
      </c>
      <c r="AB35" s="190" t="e">
        <f t="shared" si="32"/>
        <v>#VALUE!</v>
      </c>
      <c r="AC35" s="191" t="e">
        <f t="shared" ca="1" si="33"/>
        <v>#VALUE!</v>
      </c>
      <c r="AD35" s="192">
        <f t="shared" ca="1" si="14"/>
        <v>44387</v>
      </c>
      <c r="AE35" s="191" t="e">
        <f t="shared" ca="1" si="34"/>
        <v>#VALUE!</v>
      </c>
      <c r="AF35" s="190" t="e">
        <f t="shared" si="35"/>
        <v>#VALUE!</v>
      </c>
      <c r="AG35" s="190" t="e">
        <f t="shared" si="36"/>
        <v>#VALUE!</v>
      </c>
      <c r="AH35" s="190" t="e">
        <f t="shared" si="37"/>
        <v>#VALUE!</v>
      </c>
      <c r="AI35" s="190" t="e">
        <f t="shared" si="38"/>
        <v>#VALUE!</v>
      </c>
      <c r="AJ35" s="190" t="e">
        <f t="shared" si="39"/>
        <v>#VALUE!</v>
      </c>
      <c r="AK35" s="190" t="e">
        <f t="shared" si="40"/>
        <v>#VALUE!</v>
      </c>
      <c r="AL35" s="190">
        <f t="shared" si="41"/>
        <v>0</v>
      </c>
    </row>
    <row r="36" spans="1:38" ht="23.25" customHeight="1" x14ac:dyDescent="0.15">
      <c r="A36" s="260">
        <f t="shared" si="42"/>
        <v>29</v>
      </c>
      <c r="B36" s="282" t="str">
        <f t="shared" si="3"/>
        <v>A팀</v>
      </c>
      <c r="C36" s="232"/>
      <c r="D36" s="233"/>
      <c r="E36" s="248" t="str">
        <f t="shared" si="43"/>
        <v/>
      </c>
      <c r="F36" s="248"/>
      <c r="G36" s="246" t="str">
        <f t="shared" si="4"/>
        <v/>
      </c>
      <c r="H36" s="281" t="str">
        <f t="shared" si="44"/>
        <v/>
      </c>
      <c r="I36" s="265" t="str">
        <f t="shared" si="45"/>
        <v/>
      </c>
      <c r="J36" s="247" t="str">
        <f t="shared" si="5"/>
        <v/>
      </c>
      <c r="K36" s="239"/>
      <c r="L36" s="240">
        <f t="shared" si="0"/>
        <v>0</v>
      </c>
      <c r="M36" s="241">
        <f t="shared" si="6"/>
        <v>0.03</v>
      </c>
      <c r="N36" s="242">
        <f t="shared" si="27"/>
        <v>0</v>
      </c>
      <c r="O36" s="242">
        <f t="shared" si="28"/>
        <v>0</v>
      </c>
      <c r="P36" s="243">
        <f t="shared" si="29"/>
        <v>0</v>
      </c>
      <c r="Q36" s="243">
        <f t="shared" si="30"/>
        <v>0</v>
      </c>
      <c r="S36" s="225">
        <f t="shared" si="1"/>
        <v>0</v>
      </c>
      <c r="T36" s="226">
        <f t="shared" si="2"/>
        <v>0</v>
      </c>
      <c r="V36" s="123"/>
      <c r="W36" s="123"/>
      <c r="X36" s="123"/>
      <c r="Y36" s="123"/>
      <c r="AA36" s="190" t="e">
        <f t="shared" si="31"/>
        <v>#VALUE!</v>
      </c>
      <c r="AB36" s="190" t="e">
        <f t="shared" si="32"/>
        <v>#VALUE!</v>
      </c>
      <c r="AC36" s="191" t="e">
        <f t="shared" ca="1" si="33"/>
        <v>#VALUE!</v>
      </c>
      <c r="AD36" s="192">
        <f t="shared" ca="1" si="14"/>
        <v>44387</v>
      </c>
      <c r="AE36" s="191" t="e">
        <f t="shared" ca="1" si="34"/>
        <v>#VALUE!</v>
      </c>
      <c r="AF36" s="190" t="e">
        <f t="shared" si="35"/>
        <v>#VALUE!</v>
      </c>
      <c r="AG36" s="190" t="e">
        <f t="shared" si="36"/>
        <v>#VALUE!</v>
      </c>
      <c r="AH36" s="190" t="e">
        <f t="shared" si="37"/>
        <v>#VALUE!</v>
      </c>
      <c r="AI36" s="190" t="e">
        <f t="shared" si="38"/>
        <v>#VALUE!</v>
      </c>
      <c r="AJ36" s="190" t="e">
        <f t="shared" si="39"/>
        <v>#VALUE!</v>
      </c>
      <c r="AK36" s="190" t="e">
        <f t="shared" si="40"/>
        <v>#VALUE!</v>
      </c>
      <c r="AL36" s="190">
        <f t="shared" si="41"/>
        <v>0</v>
      </c>
    </row>
    <row r="37" spans="1:38" ht="23.25" customHeight="1" x14ac:dyDescent="0.15">
      <c r="A37" s="260">
        <f t="shared" si="42"/>
        <v>30</v>
      </c>
      <c r="B37" s="282" t="str">
        <f t="shared" si="3"/>
        <v>A팀</v>
      </c>
      <c r="C37" s="232"/>
      <c r="D37" s="233"/>
      <c r="E37" s="248" t="str">
        <f t="shared" si="43"/>
        <v/>
      </c>
      <c r="F37" s="248"/>
      <c r="G37" s="246" t="str">
        <f t="shared" si="4"/>
        <v/>
      </c>
      <c r="H37" s="281" t="str">
        <f t="shared" si="44"/>
        <v/>
      </c>
      <c r="I37" s="265" t="str">
        <f t="shared" si="45"/>
        <v/>
      </c>
      <c r="J37" s="247" t="str">
        <f t="shared" si="5"/>
        <v/>
      </c>
      <c r="K37" s="239"/>
      <c r="L37" s="240">
        <f t="shared" si="0"/>
        <v>0</v>
      </c>
      <c r="M37" s="241">
        <f t="shared" si="6"/>
        <v>0.03</v>
      </c>
      <c r="N37" s="242">
        <f t="shared" si="27"/>
        <v>0</v>
      </c>
      <c r="O37" s="242">
        <f t="shared" si="28"/>
        <v>0</v>
      </c>
      <c r="P37" s="243">
        <f t="shared" si="29"/>
        <v>0</v>
      </c>
      <c r="Q37" s="243">
        <f t="shared" si="30"/>
        <v>0</v>
      </c>
      <c r="S37" s="225">
        <f t="shared" si="1"/>
        <v>0</v>
      </c>
      <c r="T37" s="226">
        <f t="shared" si="2"/>
        <v>0</v>
      </c>
      <c r="V37" s="123"/>
      <c r="W37" s="123"/>
      <c r="X37" s="123"/>
      <c r="Y37" s="123"/>
      <c r="AA37" s="190" t="e">
        <f t="shared" si="31"/>
        <v>#VALUE!</v>
      </c>
      <c r="AB37" s="190" t="e">
        <f t="shared" si="32"/>
        <v>#VALUE!</v>
      </c>
      <c r="AC37" s="191" t="e">
        <f t="shared" ca="1" si="33"/>
        <v>#VALUE!</v>
      </c>
      <c r="AD37" s="192">
        <f t="shared" ca="1" si="14"/>
        <v>44387</v>
      </c>
      <c r="AE37" s="191" t="e">
        <f t="shared" ca="1" si="34"/>
        <v>#VALUE!</v>
      </c>
      <c r="AF37" s="190" t="e">
        <f t="shared" si="35"/>
        <v>#VALUE!</v>
      </c>
      <c r="AG37" s="190" t="e">
        <f t="shared" si="36"/>
        <v>#VALUE!</v>
      </c>
      <c r="AH37" s="190" t="e">
        <f t="shared" si="37"/>
        <v>#VALUE!</v>
      </c>
      <c r="AI37" s="190" t="e">
        <f t="shared" si="38"/>
        <v>#VALUE!</v>
      </c>
      <c r="AJ37" s="190" t="e">
        <f t="shared" si="39"/>
        <v>#VALUE!</v>
      </c>
      <c r="AK37" s="190" t="e">
        <f t="shared" si="40"/>
        <v>#VALUE!</v>
      </c>
      <c r="AL37" s="190">
        <f t="shared" si="41"/>
        <v>0</v>
      </c>
    </row>
    <row r="38" spans="1:38" ht="23.25" customHeight="1" x14ac:dyDescent="0.15">
      <c r="A38" s="260">
        <f t="shared" si="42"/>
        <v>31</v>
      </c>
      <c r="B38" s="282" t="str">
        <f t="shared" si="3"/>
        <v>A팀</v>
      </c>
      <c r="C38" s="232"/>
      <c r="D38" s="233"/>
      <c r="E38" s="248" t="str">
        <f t="shared" si="43"/>
        <v/>
      </c>
      <c r="F38" s="248"/>
      <c r="G38" s="246" t="str">
        <f t="shared" si="4"/>
        <v/>
      </c>
      <c r="H38" s="281" t="str">
        <f t="shared" si="44"/>
        <v/>
      </c>
      <c r="I38" s="265" t="str">
        <f t="shared" si="45"/>
        <v/>
      </c>
      <c r="J38" s="247" t="str">
        <f t="shared" si="5"/>
        <v/>
      </c>
      <c r="K38" s="239"/>
      <c r="L38" s="240">
        <f t="shared" si="0"/>
        <v>0</v>
      </c>
      <c r="M38" s="241">
        <f t="shared" si="6"/>
        <v>0.03</v>
      </c>
      <c r="N38" s="242">
        <f t="shared" si="27"/>
        <v>0</v>
      </c>
      <c r="O38" s="242">
        <f t="shared" si="28"/>
        <v>0</v>
      </c>
      <c r="P38" s="243">
        <f t="shared" si="29"/>
        <v>0</v>
      </c>
      <c r="Q38" s="243">
        <f t="shared" si="30"/>
        <v>0</v>
      </c>
      <c r="S38" s="225">
        <f t="shared" si="1"/>
        <v>0</v>
      </c>
      <c r="T38" s="226">
        <f t="shared" si="2"/>
        <v>0</v>
      </c>
      <c r="V38" s="123"/>
      <c r="W38" s="123"/>
      <c r="X38" s="123"/>
      <c r="Y38" s="123"/>
      <c r="AA38" s="190" t="e">
        <f t="shared" si="31"/>
        <v>#VALUE!</v>
      </c>
      <c r="AB38" s="190" t="e">
        <f t="shared" si="32"/>
        <v>#VALUE!</v>
      </c>
      <c r="AC38" s="191" t="e">
        <f t="shared" ca="1" si="33"/>
        <v>#VALUE!</v>
      </c>
      <c r="AD38" s="192">
        <f t="shared" ca="1" si="14"/>
        <v>44387</v>
      </c>
      <c r="AE38" s="191" t="e">
        <f t="shared" ca="1" si="34"/>
        <v>#VALUE!</v>
      </c>
      <c r="AF38" s="190" t="e">
        <f t="shared" si="35"/>
        <v>#VALUE!</v>
      </c>
      <c r="AG38" s="190" t="e">
        <f t="shared" si="36"/>
        <v>#VALUE!</v>
      </c>
      <c r="AH38" s="190" t="e">
        <f t="shared" si="37"/>
        <v>#VALUE!</v>
      </c>
      <c r="AI38" s="190" t="e">
        <f t="shared" si="38"/>
        <v>#VALUE!</v>
      </c>
      <c r="AJ38" s="190" t="e">
        <f t="shared" si="39"/>
        <v>#VALUE!</v>
      </c>
      <c r="AK38" s="190" t="e">
        <f t="shared" si="40"/>
        <v>#VALUE!</v>
      </c>
      <c r="AL38" s="190">
        <f t="shared" si="41"/>
        <v>0</v>
      </c>
    </row>
    <row r="39" spans="1:38" ht="23.25" customHeight="1" x14ac:dyDescent="0.15">
      <c r="A39" s="260">
        <f t="shared" si="42"/>
        <v>32</v>
      </c>
      <c r="B39" s="282" t="str">
        <f t="shared" si="3"/>
        <v>A팀</v>
      </c>
      <c r="C39" s="232"/>
      <c r="D39" s="233"/>
      <c r="E39" s="248" t="str">
        <f t="shared" si="43"/>
        <v/>
      </c>
      <c r="F39" s="248"/>
      <c r="G39" s="246" t="str">
        <f t="shared" si="4"/>
        <v/>
      </c>
      <c r="H39" s="281" t="str">
        <f t="shared" si="44"/>
        <v/>
      </c>
      <c r="I39" s="265" t="str">
        <f t="shared" si="45"/>
        <v/>
      </c>
      <c r="J39" s="247" t="str">
        <f t="shared" si="5"/>
        <v/>
      </c>
      <c r="K39" s="239"/>
      <c r="L39" s="240">
        <f t="shared" si="0"/>
        <v>0</v>
      </c>
      <c r="M39" s="241">
        <f t="shared" si="6"/>
        <v>0.03</v>
      </c>
      <c r="N39" s="242">
        <f t="shared" si="27"/>
        <v>0</v>
      </c>
      <c r="O39" s="242">
        <f t="shared" si="28"/>
        <v>0</v>
      </c>
      <c r="P39" s="243">
        <f t="shared" si="29"/>
        <v>0</v>
      </c>
      <c r="Q39" s="243">
        <f t="shared" si="30"/>
        <v>0</v>
      </c>
      <c r="S39" s="225">
        <f t="shared" si="1"/>
        <v>0</v>
      </c>
      <c r="T39" s="226">
        <f t="shared" si="2"/>
        <v>0</v>
      </c>
      <c r="V39" s="123"/>
      <c r="W39" s="123"/>
      <c r="X39" s="123"/>
      <c r="Y39" s="123"/>
      <c r="AA39" s="190" t="e">
        <f t="shared" si="31"/>
        <v>#VALUE!</v>
      </c>
      <c r="AB39" s="190" t="e">
        <f t="shared" si="32"/>
        <v>#VALUE!</v>
      </c>
      <c r="AC39" s="191" t="e">
        <f t="shared" ca="1" si="33"/>
        <v>#VALUE!</v>
      </c>
      <c r="AD39" s="192">
        <f t="shared" ca="1" si="14"/>
        <v>44387</v>
      </c>
      <c r="AE39" s="191" t="e">
        <f t="shared" ca="1" si="34"/>
        <v>#VALUE!</v>
      </c>
      <c r="AF39" s="190" t="e">
        <f t="shared" si="35"/>
        <v>#VALUE!</v>
      </c>
      <c r="AG39" s="190" t="e">
        <f t="shared" si="36"/>
        <v>#VALUE!</v>
      </c>
      <c r="AH39" s="190" t="e">
        <f t="shared" si="37"/>
        <v>#VALUE!</v>
      </c>
      <c r="AI39" s="190" t="e">
        <f t="shared" si="38"/>
        <v>#VALUE!</v>
      </c>
      <c r="AJ39" s="190" t="e">
        <f t="shared" si="39"/>
        <v>#VALUE!</v>
      </c>
      <c r="AK39" s="190" t="e">
        <f t="shared" si="40"/>
        <v>#VALUE!</v>
      </c>
      <c r="AL39" s="190">
        <f t="shared" si="41"/>
        <v>0</v>
      </c>
    </row>
    <row r="40" spans="1:38" ht="23.25" customHeight="1" x14ac:dyDescent="0.15">
      <c r="A40" s="260">
        <f t="shared" si="42"/>
        <v>33</v>
      </c>
      <c r="B40" s="282" t="str">
        <f t="shared" si="3"/>
        <v>A팀</v>
      </c>
      <c r="C40" s="232"/>
      <c r="D40" s="233"/>
      <c r="E40" s="248" t="str">
        <f t="shared" si="43"/>
        <v/>
      </c>
      <c r="F40" s="248"/>
      <c r="G40" s="246" t="str">
        <f t="shared" si="4"/>
        <v/>
      </c>
      <c r="H40" s="281" t="str">
        <f t="shared" si="44"/>
        <v/>
      </c>
      <c r="I40" s="265" t="str">
        <f t="shared" si="45"/>
        <v/>
      </c>
      <c r="J40" s="247" t="str">
        <f t="shared" si="5"/>
        <v/>
      </c>
      <c r="K40" s="239"/>
      <c r="L40" s="240">
        <f t="shared" si="0"/>
        <v>0</v>
      </c>
      <c r="M40" s="241">
        <f t="shared" si="6"/>
        <v>0.03</v>
      </c>
      <c r="N40" s="242">
        <f t="shared" si="27"/>
        <v>0</v>
      </c>
      <c r="O40" s="242">
        <f t="shared" si="28"/>
        <v>0</v>
      </c>
      <c r="P40" s="243">
        <f t="shared" si="29"/>
        <v>0</v>
      </c>
      <c r="Q40" s="243">
        <f t="shared" si="30"/>
        <v>0</v>
      </c>
      <c r="S40" s="225">
        <f t="shared" si="1"/>
        <v>0</v>
      </c>
      <c r="T40" s="226">
        <f t="shared" si="2"/>
        <v>0</v>
      </c>
      <c r="V40" s="123"/>
      <c r="W40" s="123"/>
      <c r="X40" s="123"/>
      <c r="Y40" s="123"/>
      <c r="AA40" s="190" t="e">
        <f t="shared" si="31"/>
        <v>#VALUE!</v>
      </c>
      <c r="AB40" s="190" t="e">
        <f t="shared" si="32"/>
        <v>#VALUE!</v>
      </c>
      <c r="AC40" s="191" t="e">
        <f t="shared" ca="1" si="33"/>
        <v>#VALUE!</v>
      </c>
      <c r="AD40" s="192">
        <f t="shared" ca="1" si="14"/>
        <v>44387</v>
      </c>
      <c r="AE40" s="191" t="e">
        <f t="shared" ca="1" si="34"/>
        <v>#VALUE!</v>
      </c>
      <c r="AF40" s="190" t="e">
        <f t="shared" si="35"/>
        <v>#VALUE!</v>
      </c>
      <c r="AG40" s="190" t="e">
        <f t="shared" si="36"/>
        <v>#VALUE!</v>
      </c>
      <c r="AH40" s="190" t="e">
        <f t="shared" si="37"/>
        <v>#VALUE!</v>
      </c>
      <c r="AI40" s="190" t="e">
        <f t="shared" si="38"/>
        <v>#VALUE!</v>
      </c>
      <c r="AJ40" s="190" t="e">
        <f t="shared" si="39"/>
        <v>#VALUE!</v>
      </c>
      <c r="AK40" s="190" t="e">
        <f t="shared" si="40"/>
        <v>#VALUE!</v>
      </c>
      <c r="AL40" s="190">
        <f t="shared" si="41"/>
        <v>0</v>
      </c>
    </row>
    <row r="41" spans="1:38" ht="23.25" customHeight="1" x14ac:dyDescent="0.15">
      <c r="A41" s="260">
        <f t="shared" si="42"/>
        <v>34</v>
      </c>
      <c r="B41" s="282" t="str">
        <f t="shared" si="3"/>
        <v>A팀</v>
      </c>
      <c r="C41" s="232"/>
      <c r="D41" s="233"/>
      <c r="E41" s="248" t="str">
        <f t="shared" si="43"/>
        <v/>
      </c>
      <c r="F41" s="248"/>
      <c r="G41" s="246" t="str">
        <f t="shared" si="4"/>
        <v/>
      </c>
      <c r="H41" s="281" t="str">
        <f t="shared" si="44"/>
        <v/>
      </c>
      <c r="I41" s="265" t="str">
        <f t="shared" si="45"/>
        <v/>
      </c>
      <c r="J41" s="247" t="str">
        <f t="shared" si="5"/>
        <v/>
      </c>
      <c r="K41" s="239"/>
      <c r="L41" s="240">
        <f t="shared" si="0"/>
        <v>0</v>
      </c>
      <c r="M41" s="241">
        <f t="shared" si="6"/>
        <v>0.03</v>
      </c>
      <c r="N41" s="242">
        <f t="shared" si="27"/>
        <v>0</v>
      </c>
      <c r="O41" s="242">
        <f t="shared" si="28"/>
        <v>0</v>
      </c>
      <c r="P41" s="243">
        <f t="shared" si="29"/>
        <v>0</v>
      </c>
      <c r="Q41" s="243">
        <f t="shared" si="30"/>
        <v>0</v>
      </c>
      <c r="S41" s="225">
        <f t="shared" si="1"/>
        <v>0</v>
      </c>
      <c r="T41" s="226">
        <f t="shared" si="2"/>
        <v>0</v>
      </c>
      <c r="V41" s="123"/>
      <c r="W41" s="123"/>
      <c r="X41" s="123"/>
      <c r="Y41" s="123"/>
      <c r="AA41" s="190" t="e">
        <f t="shared" si="31"/>
        <v>#VALUE!</v>
      </c>
      <c r="AB41" s="190" t="e">
        <f t="shared" si="32"/>
        <v>#VALUE!</v>
      </c>
      <c r="AC41" s="191" t="e">
        <f t="shared" ca="1" si="33"/>
        <v>#VALUE!</v>
      </c>
      <c r="AD41" s="192">
        <f t="shared" ca="1" si="14"/>
        <v>44387</v>
      </c>
      <c r="AE41" s="191" t="e">
        <f t="shared" ca="1" si="34"/>
        <v>#VALUE!</v>
      </c>
      <c r="AF41" s="190" t="e">
        <f t="shared" si="35"/>
        <v>#VALUE!</v>
      </c>
      <c r="AG41" s="190" t="e">
        <f t="shared" si="36"/>
        <v>#VALUE!</v>
      </c>
      <c r="AH41" s="190" t="e">
        <f t="shared" si="37"/>
        <v>#VALUE!</v>
      </c>
      <c r="AI41" s="190" t="e">
        <f t="shared" si="38"/>
        <v>#VALUE!</v>
      </c>
      <c r="AJ41" s="190" t="e">
        <f t="shared" si="39"/>
        <v>#VALUE!</v>
      </c>
      <c r="AK41" s="190" t="e">
        <f t="shared" si="40"/>
        <v>#VALUE!</v>
      </c>
      <c r="AL41" s="190">
        <f t="shared" si="41"/>
        <v>0</v>
      </c>
    </row>
    <row r="42" spans="1:38" ht="23.25" customHeight="1" x14ac:dyDescent="0.15">
      <c r="A42" s="260">
        <f t="shared" si="42"/>
        <v>35</v>
      </c>
      <c r="B42" s="282" t="str">
        <f t="shared" si="3"/>
        <v>A팀</v>
      </c>
      <c r="C42" s="232"/>
      <c r="D42" s="233"/>
      <c r="E42" s="248" t="str">
        <f t="shared" si="43"/>
        <v/>
      </c>
      <c r="F42" s="248"/>
      <c r="G42" s="246" t="str">
        <f t="shared" si="4"/>
        <v/>
      </c>
      <c r="H42" s="281" t="str">
        <f t="shared" si="44"/>
        <v/>
      </c>
      <c r="I42" s="265" t="str">
        <f t="shared" si="45"/>
        <v/>
      </c>
      <c r="J42" s="247" t="str">
        <f t="shared" si="5"/>
        <v/>
      </c>
      <c r="K42" s="239"/>
      <c r="L42" s="240">
        <f t="shared" si="0"/>
        <v>0</v>
      </c>
      <c r="M42" s="241">
        <f t="shared" si="6"/>
        <v>0.03</v>
      </c>
      <c r="N42" s="242">
        <f t="shared" si="27"/>
        <v>0</v>
      </c>
      <c r="O42" s="242">
        <f t="shared" si="28"/>
        <v>0</v>
      </c>
      <c r="P42" s="243">
        <f t="shared" si="29"/>
        <v>0</v>
      </c>
      <c r="Q42" s="243">
        <f t="shared" si="30"/>
        <v>0</v>
      </c>
      <c r="S42" s="225">
        <f t="shared" si="1"/>
        <v>0</v>
      </c>
      <c r="T42" s="226">
        <f t="shared" si="2"/>
        <v>0</v>
      </c>
      <c r="V42" s="123"/>
      <c r="W42" s="123"/>
      <c r="X42" s="123"/>
      <c r="Y42" s="123"/>
      <c r="AA42" s="190" t="e">
        <f t="shared" si="31"/>
        <v>#VALUE!</v>
      </c>
      <c r="AB42" s="190" t="e">
        <f t="shared" si="32"/>
        <v>#VALUE!</v>
      </c>
      <c r="AC42" s="191" t="e">
        <f t="shared" ca="1" si="33"/>
        <v>#VALUE!</v>
      </c>
      <c r="AD42" s="192">
        <f t="shared" ca="1" si="14"/>
        <v>44387</v>
      </c>
      <c r="AE42" s="191" t="e">
        <f t="shared" ca="1" si="34"/>
        <v>#VALUE!</v>
      </c>
      <c r="AF42" s="190" t="e">
        <f t="shared" si="35"/>
        <v>#VALUE!</v>
      </c>
      <c r="AG42" s="190" t="e">
        <f t="shared" si="36"/>
        <v>#VALUE!</v>
      </c>
      <c r="AH42" s="190" t="e">
        <f t="shared" si="37"/>
        <v>#VALUE!</v>
      </c>
      <c r="AI42" s="190" t="e">
        <f t="shared" si="38"/>
        <v>#VALUE!</v>
      </c>
      <c r="AJ42" s="190" t="e">
        <f t="shared" si="39"/>
        <v>#VALUE!</v>
      </c>
      <c r="AK42" s="190" t="e">
        <f t="shared" si="40"/>
        <v>#VALUE!</v>
      </c>
      <c r="AL42" s="190">
        <f t="shared" si="41"/>
        <v>0</v>
      </c>
    </row>
    <row r="43" spans="1:38" ht="23.25" customHeight="1" x14ac:dyDescent="0.15">
      <c r="A43" s="260">
        <f t="shared" si="42"/>
        <v>36</v>
      </c>
      <c r="B43" s="282" t="str">
        <f t="shared" si="3"/>
        <v>A팀</v>
      </c>
      <c r="C43" s="232"/>
      <c r="D43" s="233"/>
      <c r="E43" s="248" t="str">
        <f t="shared" si="43"/>
        <v/>
      </c>
      <c r="F43" s="248"/>
      <c r="G43" s="246" t="str">
        <f t="shared" si="4"/>
        <v/>
      </c>
      <c r="H43" s="281" t="str">
        <f t="shared" si="44"/>
        <v/>
      </c>
      <c r="I43" s="265" t="str">
        <f t="shared" si="45"/>
        <v/>
      </c>
      <c r="J43" s="247" t="str">
        <f t="shared" si="5"/>
        <v/>
      </c>
      <c r="K43" s="239"/>
      <c r="L43" s="240">
        <f t="shared" si="0"/>
        <v>0</v>
      </c>
      <c r="M43" s="241">
        <f t="shared" si="6"/>
        <v>0.03</v>
      </c>
      <c r="N43" s="242">
        <f t="shared" si="27"/>
        <v>0</v>
      </c>
      <c r="O43" s="242">
        <f t="shared" si="28"/>
        <v>0</v>
      </c>
      <c r="P43" s="243">
        <f t="shared" si="29"/>
        <v>0</v>
      </c>
      <c r="Q43" s="243">
        <f t="shared" si="30"/>
        <v>0</v>
      </c>
      <c r="S43" s="225">
        <f t="shared" si="1"/>
        <v>0</v>
      </c>
      <c r="T43" s="226">
        <f t="shared" si="2"/>
        <v>0</v>
      </c>
      <c r="V43" s="123"/>
      <c r="W43" s="123"/>
      <c r="X43" s="123"/>
      <c r="Y43" s="123"/>
      <c r="AA43" s="190" t="e">
        <f t="shared" si="31"/>
        <v>#VALUE!</v>
      </c>
      <c r="AB43" s="190" t="e">
        <f t="shared" si="32"/>
        <v>#VALUE!</v>
      </c>
      <c r="AC43" s="191" t="e">
        <f t="shared" ca="1" si="33"/>
        <v>#VALUE!</v>
      </c>
      <c r="AD43" s="192">
        <f t="shared" ca="1" si="14"/>
        <v>44387</v>
      </c>
      <c r="AE43" s="191" t="e">
        <f t="shared" ca="1" si="34"/>
        <v>#VALUE!</v>
      </c>
      <c r="AF43" s="190" t="e">
        <f t="shared" si="35"/>
        <v>#VALUE!</v>
      </c>
      <c r="AG43" s="190" t="e">
        <f t="shared" si="36"/>
        <v>#VALUE!</v>
      </c>
      <c r="AH43" s="190" t="e">
        <f t="shared" si="37"/>
        <v>#VALUE!</v>
      </c>
      <c r="AI43" s="190" t="e">
        <f t="shared" si="38"/>
        <v>#VALUE!</v>
      </c>
      <c r="AJ43" s="190" t="e">
        <f t="shared" si="39"/>
        <v>#VALUE!</v>
      </c>
      <c r="AK43" s="190" t="e">
        <f t="shared" si="40"/>
        <v>#VALUE!</v>
      </c>
      <c r="AL43" s="190">
        <f t="shared" si="41"/>
        <v>0</v>
      </c>
    </row>
    <row r="44" spans="1:38" ht="23.25" customHeight="1" x14ac:dyDescent="0.15">
      <c r="A44" s="260">
        <f t="shared" si="42"/>
        <v>37</v>
      </c>
      <c r="B44" s="282" t="str">
        <f t="shared" si="3"/>
        <v>A팀</v>
      </c>
      <c r="C44" s="232"/>
      <c r="D44" s="233"/>
      <c r="E44" s="248" t="str">
        <f t="shared" si="43"/>
        <v/>
      </c>
      <c r="F44" s="248"/>
      <c r="G44" s="246" t="str">
        <f t="shared" si="4"/>
        <v/>
      </c>
      <c r="H44" s="281" t="str">
        <f t="shared" si="44"/>
        <v/>
      </c>
      <c r="I44" s="265" t="str">
        <f t="shared" si="45"/>
        <v/>
      </c>
      <c r="J44" s="247" t="str">
        <f t="shared" si="5"/>
        <v/>
      </c>
      <c r="K44" s="239"/>
      <c r="L44" s="240">
        <f t="shared" si="0"/>
        <v>0</v>
      </c>
      <c r="M44" s="241">
        <f t="shared" si="6"/>
        <v>0.03</v>
      </c>
      <c r="N44" s="242">
        <f t="shared" si="27"/>
        <v>0</v>
      </c>
      <c r="O44" s="242">
        <f t="shared" si="28"/>
        <v>0</v>
      </c>
      <c r="P44" s="243">
        <f t="shared" si="29"/>
        <v>0</v>
      </c>
      <c r="Q44" s="243">
        <f t="shared" si="30"/>
        <v>0</v>
      </c>
      <c r="S44" s="225">
        <f t="shared" si="1"/>
        <v>0</v>
      </c>
      <c r="T44" s="226">
        <f t="shared" si="2"/>
        <v>0</v>
      </c>
      <c r="V44" s="123"/>
      <c r="W44" s="123"/>
      <c r="X44" s="123"/>
      <c r="Y44" s="123"/>
      <c r="AA44" s="190" t="e">
        <f t="shared" si="31"/>
        <v>#VALUE!</v>
      </c>
      <c r="AB44" s="190" t="e">
        <f t="shared" si="32"/>
        <v>#VALUE!</v>
      </c>
      <c r="AC44" s="191" t="e">
        <f t="shared" ca="1" si="33"/>
        <v>#VALUE!</v>
      </c>
      <c r="AD44" s="192">
        <f t="shared" ca="1" si="14"/>
        <v>44387</v>
      </c>
      <c r="AE44" s="191" t="e">
        <f t="shared" ca="1" si="34"/>
        <v>#VALUE!</v>
      </c>
      <c r="AF44" s="190" t="e">
        <f t="shared" si="35"/>
        <v>#VALUE!</v>
      </c>
      <c r="AG44" s="190" t="e">
        <f t="shared" si="36"/>
        <v>#VALUE!</v>
      </c>
      <c r="AH44" s="190" t="e">
        <f t="shared" si="37"/>
        <v>#VALUE!</v>
      </c>
      <c r="AI44" s="190" t="e">
        <f t="shared" si="38"/>
        <v>#VALUE!</v>
      </c>
      <c r="AJ44" s="190" t="e">
        <f t="shared" si="39"/>
        <v>#VALUE!</v>
      </c>
      <c r="AK44" s="190" t="e">
        <f t="shared" si="40"/>
        <v>#VALUE!</v>
      </c>
      <c r="AL44" s="190">
        <f t="shared" si="41"/>
        <v>0</v>
      </c>
    </row>
    <row r="45" spans="1:38" ht="23.25" customHeight="1" x14ac:dyDescent="0.15">
      <c r="A45" s="260">
        <f t="shared" si="42"/>
        <v>38</v>
      </c>
      <c r="B45" s="282" t="str">
        <f t="shared" si="3"/>
        <v>A팀</v>
      </c>
      <c r="C45" s="232"/>
      <c r="D45" s="233"/>
      <c r="E45" s="248" t="str">
        <f t="shared" si="43"/>
        <v/>
      </c>
      <c r="F45" s="248"/>
      <c r="G45" s="246" t="str">
        <f t="shared" si="4"/>
        <v/>
      </c>
      <c r="H45" s="281" t="str">
        <f t="shared" si="44"/>
        <v/>
      </c>
      <c r="I45" s="265" t="str">
        <f t="shared" si="45"/>
        <v/>
      </c>
      <c r="J45" s="247" t="str">
        <f t="shared" si="5"/>
        <v/>
      </c>
      <c r="K45" s="239"/>
      <c r="L45" s="240">
        <f t="shared" si="0"/>
        <v>0</v>
      </c>
      <c r="M45" s="241">
        <f t="shared" si="6"/>
        <v>0.03</v>
      </c>
      <c r="N45" s="242">
        <f t="shared" si="27"/>
        <v>0</v>
      </c>
      <c r="O45" s="242">
        <f t="shared" si="28"/>
        <v>0</v>
      </c>
      <c r="P45" s="243">
        <f t="shared" si="29"/>
        <v>0</v>
      </c>
      <c r="Q45" s="243">
        <f t="shared" si="30"/>
        <v>0</v>
      </c>
      <c r="S45" s="225">
        <f t="shared" si="1"/>
        <v>0</v>
      </c>
      <c r="T45" s="226">
        <f t="shared" si="2"/>
        <v>0</v>
      </c>
      <c r="V45" s="123"/>
      <c r="W45" s="123"/>
      <c r="X45" s="123"/>
      <c r="Y45" s="123"/>
      <c r="AA45" s="190" t="e">
        <f t="shared" si="31"/>
        <v>#VALUE!</v>
      </c>
      <c r="AB45" s="190" t="e">
        <f t="shared" si="32"/>
        <v>#VALUE!</v>
      </c>
      <c r="AC45" s="191" t="e">
        <f t="shared" ca="1" si="33"/>
        <v>#VALUE!</v>
      </c>
      <c r="AD45" s="192">
        <f t="shared" ca="1" si="14"/>
        <v>44387</v>
      </c>
      <c r="AE45" s="191" t="e">
        <f t="shared" ca="1" si="34"/>
        <v>#VALUE!</v>
      </c>
      <c r="AF45" s="190" t="e">
        <f t="shared" si="35"/>
        <v>#VALUE!</v>
      </c>
      <c r="AG45" s="190" t="e">
        <f t="shared" si="36"/>
        <v>#VALUE!</v>
      </c>
      <c r="AH45" s="190" t="e">
        <f t="shared" si="37"/>
        <v>#VALUE!</v>
      </c>
      <c r="AI45" s="190" t="e">
        <f t="shared" si="38"/>
        <v>#VALUE!</v>
      </c>
      <c r="AJ45" s="190" t="e">
        <f t="shared" si="39"/>
        <v>#VALUE!</v>
      </c>
      <c r="AK45" s="190" t="e">
        <f t="shared" si="40"/>
        <v>#VALUE!</v>
      </c>
      <c r="AL45" s="190">
        <f t="shared" si="41"/>
        <v>0</v>
      </c>
    </row>
    <row r="46" spans="1:38" ht="23.25" customHeight="1" x14ac:dyDescent="0.15">
      <c r="A46" s="260">
        <f t="shared" si="42"/>
        <v>39</v>
      </c>
      <c r="B46" s="282" t="str">
        <f t="shared" si="3"/>
        <v>A팀</v>
      </c>
      <c r="C46" s="232"/>
      <c r="D46" s="233"/>
      <c r="E46" s="248" t="str">
        <f t="shared" si="43"/>
        <v/>
      </c>
      <c r="F46" s="248"/>
      <c r="G46" s="246" t="str">
        <f t="shared" si="4"/>
        <v/>
      </c>
      <c r="H46" s="281" t="str">
        <f t="shared" si="44"/>
        <v/>
      </c>
      <c r="I46" s="265" t="str">
        <f t="shared" si="45"/>
        <v/>
      </c>
      <c r="J46" s="247" t="str">
        <f t="shared" si="5"/>
        <v/>
      </c>
      <c r="K46" s="239"/>
      <c r="L46" s="240">
        <f t="shared" si="0"/>
        <v>0</v>
      </c>
      <c r="M46" s="241">
        <f t="shared" si="6"/>
        <v>0.03</v>
      </c>
      <c r="N46" s="242">
        <f t="shared" si="27"/>
        <v>0</v>
      </c>
      <c r="O46" s="242">
        <f t="shared" si="28"/>
        <v>0</v>
      </c>
      <c r="P46" s="243">
        <f t="shared" si="29"/>
        <v>0</v>
      </c>
      <c r="Q46" s="243">
        <f t="shared" si="30"/>
        <v>0</v>
      </c>
      <c r="S46" s="225">
        <f t="shared" si="1"/>
        <v>0</v>
      </c>
      <c r="T46" s="226">
        <f t="shared" si="2"/>
        <v>0</v>
      </c>
      <c r="V46" s="123"/>
      <c r="W46" s="123"/>
      <c r="X46" s="123"/>
      <c r="Y46" s="123"/>
      <c r="AA46" s="190" t="e">
        <f t="shared" si="31"/>
        <v>#VALUE!</v>
      </c>
      <c r="AB46" s="190" t="e">
        <f t="shared" si="32"/>
        <v>#VALUE!</v>
      </c>
      <c r="AC46" s="191" t="e">
        <f t="shared" ca="1" si="33"/>
        <v>#VALUE!</v>
      </c>
      <c r="AD46" s="192">
        <f t="shared" ca="1" si="14"/>
        <v>44387</v>
      </c>
      <c r="AE46" s="191" t="e">
        <f t="shared" ca="1" si="34"/>
        <v>#VALUE!</v>
      </c>
      <c r="AF46" s="190" t="e">
        <f t="shared" si="35"/>
        <v>#VALUE!</v>
      </c>
      <c r="AG46" s="190" t="e">
        <f t="shared" si="36"/>
        <v>#VALUE!</v>
      </c>
      <c r="AH46" s="190" t="e">
        <f t="shared" si="37"/>
        <v>#VALUE!</v>
      </c>
      <c r="AI46" s="190" t="e">
        <f t="shared" si="38"/>
        <v>#VALUE!</v>
      </c>
      <c r="AJ46" s="190" t="e">
        <f t="shared" si="39"/>
        <v>#VALUE!</v>
      </c>
      <c r="AK46" s="190" t="e">
        <f t="shared" si="40"/>
        <v>#VALUE!</v>
      </c>
      <c r="AL46" s="190">
        <f t="shared" si="41"/>
        <v>0</v>
      </c>
    </row>
    <row r="47" spans="1:38" ht="23.25" customHeight="1" x14ac:dyDescent="0.15">
      <c r="A47" s="260">
        <f t="shared" si="42"/>
        <v>40</v>
      </c>
      <c r="B47" s="282" t="str">
        <f t="shared" si="3"/>
        <v>A팀</v>
      </c>
      <c r="C47" s="232"/>
      <c r="D47" s="233"/>
      <c r="E47" s="248" t="str">
        <f t="shared" si="43"/>
        <v/>
      </c>
      <c r="F47" s="248"/>
      <c r="G47" s="246" t="str">
        <f t="shared" si="4"/>
        <v/>
      </c>
      <c r="H47" s="281" t="str">
        <f t="shared" si="44"/>
        <v/>
      </c>
      <c r="I47" s="265" t="str">
        <f t="shared" si="45"/>
        <v/>
      </c>
      <c r="J47" s="247" t="str">
        <f t="shared" si="5"/>
        <v/>
      </c>
      <c r="K47" s="239"/>
      <c r="L47" s="240">
        <f t="shared" si="0"/>
        <v>0</v>
      </c>
      <c r="M47" s="241">
        <f t="shared" si="6"/>
        <v>0.03</v>
      </c>
      <c r="N47" s="242">
        <f t="shared" si="27"/>
        <v>0</v>
      </c>
      <c r="O47" s="242">
        <f t="shared" si="28"/>
        <v>0</v>
      </c>
      <c r="P47" s="243">
        <f t="shared" si="29"/>
        <v>0</v>
      </c>
      <c r="Q47" s="243">
        <f t="shared" si="30"/>
        <v>0</v>
      </c>
      <c r="S47" s="225">
        <f t="shared" si="1"/>
        <v>0</v>
      </c>
      <c r="T47" s="226">
        <f t="shared" si="2"/>
        <v>0</v>
      </c>
      <c r="V47" s="123"/>
      <c r="W47" s="123"/>
      <c r="X47" s="123"/>
      <c r="Y47" s="123"/>
      <c r="AA47" s="190" t="e">
        <f t="shared" si="31"/>
        <v>#VALUE!</v>
      </c>
      <c r="AB47" s="190" t="e">
        <f t="shared" si="32"/>
        <v>#VALUE!</v>
      </c>
      <c r="AC47" s="191" t="e">
        <f t="shared" ca="1" si="33"/>
        <v>#VALUE!</v>
      </c>
      <c r="AD47" s="192">
        <f t="shared" ca="1" si="14"/>
        <v>44387</v>
      </c>
      <c r="AE47" s="191" t="e">
        <f t="shared" ca="1" si="34"/>
        <v>#VALUE!</v>
      </c>
      <c r="AF47" s="190" t="e">
        <f t="shared" si="35"/>
        <v>#VALUE!</v>
      </c>
      <c r="AG47" s="190" t="e">
        <f t="shared" si="36"/>
        <v>#VALUE!</v>
      </c>
      <c r="AH47" s="190" t="e">
        <f t="shared" si="37"/>
        <v>#VALUE!</v>
      </c>
      <c r="AI47" s="190" t="e">
        <f t="shared" si="38"/>
        <v>#VALUE!</v>
      </c>
      <c r="AJ47" s="190" t="e">
        <f t="shared" si="39"/>
        <v>#VALUE!</v>
      </c>
      <c r="AK47" s="190" t="e">
        <f t="shared" si="40"/>
        <v>#VALUE!</v>
      </c>
      <c r="AL47" s="190">
        <f t="shared" si="41"/>
        <v>0</v>
      </c>
    </row>
    <row r="48" spans="1:38" ht="23.25" customHeight="1" x14ac:dyDescent="0.15">
      <c r="A48" s="260">
        <f t="shared" si="42"/>
        <v>41</v>
      </c>
      <c r="B48" s="282" t="str">
        <f t="shared" si="3"/>
        <v>A팀</v>
      </c>
      <c r="C48" s="232"/>
      <c r="D48" s="233"/>
      <c r="E48" s="232"/>
      <c r="F48" s="232"/>
      <c r="G48" s="246" t="str">
        <f t="shared" si="4"/>
        <v/>
      </c>
      <c r="H48" s="281"/>
      <c r="I48" s="265"/>
      <c r="J48" s="247" t="str">
        <f t="shared" si="5"/>
        <v>토</v>
      </c>
      <c r="K48" s="239"/>
      <c r="L48" s="240">
        <f t="shared" si="0"/>
        <v>0</v>
      </c>
      <c r="M48" s="241">
        <f>$M$7</f>
        <v>0.03</v>
      </c>
      <c r="N48" s="242">
        <f>IF(L48&gt;33330,TRUNC(L48*$M$7,-1),0)</f>
        <v>0</v>
      </c>
      <c r="O48" s="242">
        <f>TRUNC(N48*10%,-1)</f>
        <v>0</v>
      </c>
      <c r="P48" s="243">
        <f>SUM(N48:O48)</f>
        <v>0</v>
      </c>
      <c r="Q48" s="243">
        <f>L48-P48</f>
        <v>0</v>
      </c>
      <c r="S48" s="225">
        <f t="shared" si="1"/>
        <v>0</v>
      </c>
      <c r="T48" s="226">
        <f t="shared" si="2"/>
        <v>0</v>
      </c>
      <c r="V48" s="123"/>
      <c r="W48" s="123"/>
      <c r="X48" s="123"/>
      <c r="Y48" s="123"/>
      <c r="AA48" s="190" t="e">
        <f>IF(LEN(CLEAN(D48))=10,IF(AND(VALUE(MID(D48,4,1))&gt;=1,VALUE(MID(D48,4,1))&lt;=4),MOD(11-MOD(0*2+0*3+0*4+MID(D48,1,1)*5+MID(D48,2,1)*6+MID(D48,3,1)*7+MID(D48,4,1)*8+MID(D48,5,1)*9+MID(D48,6,1)*2+MID(D48,7,1)*3+MID(D48,8,1)*4+MID(D48,9,1)*5,11),10),IF(AND(VALUE(MID(D48,4,1))&gt;=5,VALUE(MID(D48,4,1))&lt;=8),MOD(11-MOD(0*2+0*3+0*4+MID(D48,1,1)*5+MID(D48,2,1)*6+MID(D48,3,1)*7+MID(D48,4,1)*8+MID(D48,5,1)*9+MID(D48,6,1)*2+MID(D48,7,1)*3+MID(D48,8,1)*4+MID(D48,9,1)*5,11),10),"오류")),IF(LEN(CLEAN(D48))=11,IF(AND(VALUE(MID(D48,5,1))&gt;=1,VALUE(MID(D48,5,1))&lt;=4),MOD(11-MOD(0*2+0*3+MID(D48,1,1)*4+MID(D48,2,1)*5+MID(D48,3,1)*6+MID(D48,4,1)*7+MID(D48,5,1)*8+MID(D48,6,1)*9+MID(D48,7,1)*2+MID(D48,8,1)*3+MID(D48,9,1)*4+MID(D48,10,1)*5,11),10),IF(AND(VALUE(MID(D48,5,1))&gt;=5,VALUE(MID(D48,5,1))&lt;=8),MOD(11-MOD(0*2+0*3+MID(D48,1,1)*4+MID(D48,2,1)*5+MID(D48,3,1)*6+MID(D48,4,1)*7+MID(D48,5,1)*8+MID(D48,6,1)*9+MID(D48,7,1)*2+MID(D48,8,1)*3+MID(D48,9,1)*4+MID(D48,10,1)*5,11),10),"오류")),IF(LEN(CLEAN(D48))=12,IF(AND(VALUE(MID(D48,6,1))&gt;=1,VALUE(MID(D48,6,1))&lt;=4),MOD(11-MOD(0*2+MID(D48,1,1)*3+MID(D48,2,1)*4+MID(D48,3,1)*5+MID(D48,4,1)*6+MID(D48,5,1)*7+MID(D48,6,1)*8+MID(D48,7,1)*9+MID(D48,8,1)*2+MID(D48,9,1)*3+MID(D48,10,1)*4+MID(D48,11,1)*5,11),10),IF(AND(VALUE(MID(D48,7,1))&gt;=5,VALUE(MID(D48,7,1))&lt;=8),MOD(11-MOD(0*2+MID(D48,1,1)*3+MID(D48,2,1)*4+MID(D48,3,1)*5+MID(D48,4,1)*6+MID(D48,5,1)*7+MID(D48,6,1)*8+MID(D48,7,1)*9+MID(D48,8,1)*2+MID(D48,9,1)*3+MID(D48,10,1)*4+MID(D48,11,1)*5,11),10),"오류")),IF(AND(VALUE(MID(D48,7,1))&gt;=1,VALUE(MID(D48,7,1))&lt;=4),MOD(11-MOD(MID(D48,1,1)*2+MID(D48,2,1)*3+MID(D48,3,1)*4+MID(D48,4,1)*5+MID(D48,5,1)*6+MID(D48,6,1)*7+MID(D48,7,1)*8+MID(D48,8,1)*9+MID(D48,9,1)*2+MID(D48,10,1)*3+MID(D48,11,1)*4+MID(D48,12,1)*5,11),10),IF(AND(VALUE(MID(D48,7,1))&gt;=5,VALUE(MID(D48,7,1))&lt;=8),IF(LEN(CLEAN(D48))=12,MOD(MOD(11-MOD(0*2+MID(D48,1,1)*3+MID(D48,2,1)*4+MID(D48,3,1)*5+MID(D48,4,1)*6+MID(D48,5,1)*7+MID(D48,6,1)*8+MID(D48,7,1)*9+MID(D48,8,1)*2+MID(D48,9,1)*3+MID(D48,10,1)*4+MID(D48,11,1)*5,11),10)+2,10),MOD(MOD(11-MOD(MID(D48,1,1)*2+MID(D48,2,1)*3+MID(D48,3,1)*4+MID(D48,4,1)*5+MID(D48,5,1)*6+MID(D48,6,1)*7+MID(D48,7,1)*8+MID(D48,8,1)*9+MID(D48,9,1)*2+MID(D48,10,1)*3+MID(D48,11,1)*4+MID(D48,12,1)*5,11),10)+2,10)))))))</f>
        <v>#VALUE!</v>
      </c>
      <c r="AB48" s="190" t="e">
        <f>IF(INT(RIGHT(D48,1))=AA48,"OK","주민오류")</f>
        <v>#VALUE!</v>
      </c>
      <c r="AC48" s="191" t="e">
        <f ca="1">DATEDIF(IF(OR(MID(D48,LEN(CLEAN(D48))-6,1)&lt;="2",MID(D48,LEN(CLEAN(D48))-6,1)="5",MID(D48,LEN(CLEAN(D48))-6,1)="6"),DATE(MID(D48,1,2),MID(D48,3,2),MID(D48,5,2)),CHOOSE(14-LEN(CLEAN(D48)), DATE(MID(D48,1,2)+100,MID(D48,3,2),MID(D48,5,2)), DATE(MID(D48,1,1)+100,MID(D48,2,2),MID(D48,4,2)),DATE(2000,MID(D48,1,2),MID(D48,3,2)),DATE(2000,MID(D48,1,1),MID(D48,2,2)))),TODAY(),"y")</f>
        <v>#VALUE!</v>
      </c>
      <c r="AD48" s="192">
        <f ca="1">TODAY()</f>
        <v>44387</v>
      </c>
      <c r="AE48" s="191" t="e">
        <f ca="1">DATEDIF(IF(OR(MID(D48,LEN(CLEAN(D48))-6,1)&lt;="2",MID(D48,LEN(CLEAN(D48))-6,1)="5",MID(D48,LEN(CLEAN(D48))-6,1)="6"),DATE(MID(D48,1,2),MID(D48,3,2),MID(D48,5,2)),CHOOSE(14-LEN(CLEAN(D48)), DATE(MID(D48,1,2)+100,MID(D48,3,2),MID(D48,5,2)), DATE(MID(D48,1,1)+100,MID(D48,2,2),MID(D48,4,2)),DATE(2000,MID(D48,1,2),MID(D48,3,2)),DATE(2000,MID(D48,1,1),MID(D48,2,2)))),AD48,"y")</f>
        <v>#VALUE!</v>
      </c>
      <c r="AF48" s="190" t="e">
        <f>CHOOSE(14-LEN(CLEAN(D48)),CHOOSE(MID(D48,7,1),"남","여","남","여","남","여","남","여","남","여"),CHOOSE(MID(D48,6,1),"남","여","남","여","남","여","남","여","남","여"),CHOOSE(MID(D48,5,1),"남","여","남","여","남","여","남","여","남","여"),CHOOSE(MID(D48,4,1),"남","여","남","여","남","여","남","여","남","여"),CHOOSE(MID(D48,3,1),"남","여","남","여","남","여","남","여","남","여"))</f>
        <v>#VALUE!</v>
      </c>
      <c r="AG48" s="190" t="e">
        <f>CHOOSE(14-LEN(CLEAN(D48)),MID(D48,7,1),MID(D48,6,1),MID(D48,5,1),MID(D48,4,1))</f>
        <v>#VALUE!</v>
      </c>
      <c r="AH48" s="190" t="e">
        <f>CHOOSE(AG48,"내국인","내국인","내국인","내국인","외국인","외국인","외국인","외국인")</f>
        <v>#VALUE!</v>
      </c>
      <c r="AI48" s="190" t="e">
        <f>IF(AH48="외국인","고용허가체크","")</f>
        <v>#VALUE!</v>
      </c>
      <c r="AJ48" s="190" t="e">
        <f>IF(LEN(CLEAN(D48))=12,MOD(MID(D48,7,1)*10+MID(D48,8,1),2),MOD(MID(D48,8,1)*10+MID(D48,9,1),2))</f>
        <v>#VALUE!</v>
      </c>
      <c r="AK48" s="190" t="e">
        <f>IF(AJ48=0,"OK","")</f>
        <v>#VALUE!</v>
      </c>
      <c r="AL48" s="190">
        <f>LEN(CLEAN(D48))</f>
        <v>0</v>
      </c>
    </row>
    <row r="49" spans="1:38" ht="23.25" customHeight="1" x14ac:dyDescent="0.15">
      <c r="A49" s="260">
        <f>A48+1</f>
        <v>42</v>
      </c>
      <c r="B49" s="282" t="str">
        <f t="shared" si="3"/>
        <v>A팀</v>
      </c>
      <c r="C49" s="232"/>
      <c r="D49" s="233"/>
      <c r="E49" s="248" t="str">
        <f>IF(C49="","",$E$8)</f>
        <v/>
      </c>
      <c r="F49" s="248"/>
      <c r="G49" s="246" t="str">
        <f t="shared" si="4"/>
        <v/>
      </c>
      <c r="H49" s="281" t="str">
        <f>IF(C49="","",$H$8)</f>
        <v/>
      </c>
      <c r="I49" s="265" t="str">
        <f>IF(C49="","",$I$8)</f>
        <v/>
      </c>
      <c r="J49" s="247" t="str">
        <f t="shared" si="5"/>
        <v/>
      </c>
      <c r="K49" s="239"/>
      <c r="L49" s="240">
        <f t="shared" si="0"/>
        <v>0</v>
      </c>
      <c r="M49" s="241">
        <f t="shared" si="6"/>
        <v>0.03</v>
      </c>
      <c r="N49" s="242">
        <f t="shared" ref="N49:N67" si="46">IF(L49&gt;33330,TRUNC(L49*$M$7,-1),0)</f>
        <v>0</v>
      </c>
      <c r="O49" s="242">
        <f t="shared" ref="O49:O67" si="47">TRUNC(N49*10%,-1)</f>
        <v>0</v>
      </c>
      <c r="P49" s="243">
        <f t="shared" ref="P49:P67" si="48">SUM(N49:O49)</f>
        <v>0</v>
      </c>
      <c r="Q49" s="243">
        <f t="shared" ref="Q49:Q67" si="49">L49-P49</f>
        <v>0</v>
      </c>
      <c r="S49" s="225">
        <f t="shared" si="1"/>
        <v>0</v>
      </c>
      <c r="T49" s="226">
        <f t="shared" si="2"/>
        <v>0</v>
      </c>
      <c r="V49" s="123"/>
      <c r="W49" s="123"/>
      <c r="X49" s="123"/>
      <c r="Y49" s="123"/>
      <c r="AA49" s="190" t="e">
        <f t="shared" ref="AA49:AA67" si="50">IF(LEN(CLEAN(D49))=10,IF(AND(VALUE(MID(D49,4,1))&gt;=1,VALUE(MID(D49,4,1))&lt;=4),MOD(11-MOD(0*2+0*3+0*4+MID(D49,1,1)*5+MID(D49,2,1)*6+MID(D49,3,1)*7+MID(D49,4,1)*8+MID(D49,5,1)*9+MID(D49,6,1)*2+MID(D49,7,1)*3+MID(D49,8,1)*4+MID(D49,9,1)*5,11),10),IF(AND(VALUE(MID(D49,4,1))&gt;=5,VALUE(MID(D49,4,1))&lt;=8),MOD(11-MOD(0*2+0*3+0*4+MID(D49,1,1)*5+MID(D49,2,1)*6+MID(D49,3,1)*7+MID(D49,4,1)*8+MID(D49,5,1)*9+MID(D49,6,1)*2+MID(D49,7,1)*3+MID(D49,8,1)*4+MID(D49,9,1)*5,11),10),"오류")),IF(LEN(CLEAN(D49))=11,IF(AND(VALUE(MID(D49,5,1))&gt;=1,VALUE(MID(D49,5,1))&lt;=4),MOD(11-MOD(0*2+0*3+MID(D49,1,1)*4+MID(D49,2,1)*5+MID(D49,3,1)*6+MID(D49,4,1)*7+MID(D49,5,1)*8+MID(D49,6,1)*9+MID(D49,7,1)*2+MID(D49,8,1)*3+MID(D49,9,1)*4+MID(D49,10,1)*5,11),10),IF(AND(VALUE(MID(D49,5,1))&gt;=5,VALUE(MID(D49,5,1))&lt;=8),MOD(11-MOD(0*2+0*3+MID(D49,1,1)*4+MID(D49,2,1)*5+MID(D49,3,1)*6+MID(D49,4,1)*7+MID(D49,5,1)*8+MID(D49,6,1)*9+MID(D49,7,1)*2+MID(D49,8,1)*3+MID(D49,9,1)*4+MID(D49,10,1)*5,11),10),"오류")),IF(LEN(CLEAN(D49))=12,IF(AND(VALUE(MID(D49,6,1))&gt;=1,VALUE(MID(D49,6,1))&lt;=4),MOD(11-MOD(0*2+MID(D49,1,1)*3+MID(D49,2,1)*4+MID(D49,3,1)*5+MID(D49,4,1)*6+MID(D49,5,1)*7+MID(D49,6,1)*8+MID(D49,7,1)*9+MID(D49,8,1)*2+MID(D49,9,1)*3+MID(D49,10,1)*4+MID(D49,11,1)*5,11),10),IF(AND(VALUE(MID(D49,7,1))&gt;=5,VALUE(MID(D49,7,1))&lt;=8),MOD(11-MOD(0*2+MID(D49,1,1)*3+MID(D49,2,1)*4+MID(D49,3,1)*5+MID(D49,4,1)*6+MID(D49,5,1)*7+MID(D49,6,1)*8+MID(D49,7,1)*9+MID(D49,8,1)*2+MID(D49,9,1)*3+MID(D49,10,1)*4+MID(D49,11,1)*5,11),10),"오류")),IF(AND(VALUE(MID(D49,7,1))&gt;=1,VALUE(MID(D49,7,1))&lt;=4),MOD(11-MOD(MID(D49,1,1)*2+MID(D49,2,1)*3+MID(D49,3,1)*4+MID(D49,4,1)*5+MID(D49,5,1)*6+MID(D49,6,1)*7+MID(D49,7,1)*8+MID(D49,8,1)*9+MID(D49,9,1)*2+MID(D49,10,1)*3+MID(D49,11,1)*4+MID(D49,12,1)*5,11),10),IF(AND(VALUE(MID(D49,7,1))&gt;=5,VALUE(MID(D49,7,1))&lt;=8),IF(LEN(CLEAN(D49))=12,MOD(MOD(11-MOD(0*2+MID(D49,1,1)*3+MID(D49,2,1)*4+MID(D49,3,1)*5+MID(D49,4,1)*6+MID(D49,5,1)*7+MID(D49,6,1)*8+MID(D49,7,1)*9+MID(D49,8,1)*2+MID(D49,9,1)*3+MID(D49,10,1)*4+MID(D49,11,1)*5,11),10)+2,10),MOD(MOD(11-MOD(MID(D49,1,1)*2+MID(D49,2,1)*3+MID(D49,3,1)*4+MID(D49,4,1)*5+MID(D49,5,1)*6+MID(D49,6,1)*7+MID(D49,7,1)*8+MID(D49,8,1)*9+MID(D49,9,1)*2+MID(D49,10,1)*3+MID(D49,11,1)*4+MID(D49,12,1)*5,11),10)+2,10)))))))</f>
        <v>#VALUE!</v>
      </c>
      <c r="AB49" s="190" t="e">
        <f t="shared" ref="AB49:AB67" si="51">IF(INT(RIGHT(D49,1))=AA49,"OK","주민오류")</f>
        <v>#VALUE!</v>
      </c>
      <c r="AC49" s="191" t="e">
        <f t="shared" ref="AC49:AC67" ca="1" si="52">DATEDIF(IF(OR(MID(D49,LEN(CLEAN(D49))-6,1)&lt;="2",MID(D49,LEN(CLEAN(D49))-6,1)="5",MID(D49,LEN(CLEAN(D49))-6,1)="6"),DATE(MID(D49,1,2),MID(D49,3,2),MID(D49,5,2)),CHOOSE(14-LEN(CLEAN(D49)), DATE(MID(D49,1,2)+100,MID(D49,3,2),MID(D49,5,2)), DATE(MID(D49,1,1)+100,MID(D49,2,2),MID(D49,4,2)),DATE(2000,MID(D49,1,2),MID(D49,3,2)),DATE(2000,MID(D49,1,1),MID(D49,2,2)))),TODAY(),"y")</f>
        <v>#VALUE!</v>
      </c>
      <c r="AD49" s="192">
        <f t="shared" ca="1" si="14"/>
        <v>44387</v>
      </c>
      <c r="AE49" s="191" t="e">
        <f t="shared" ref="AE49:AE67" ca="1" si="53">DATEDIF(IF(OR(MID(D49,LEN(CLEAN(D49))-6,1)&lt;="2",MID(D49,LEN(CLEAN(D49))-6,1)="5",MID(D49,LEN(CLEAN(D49))-6,1)="6"),DATE(MID(D49,1,2),MID(D49,3,2),MID(D49,5,2)),CHOOSE(14-LEN(CLEAN(D49)), DATE(MID(D49,1,2)+100,MID(D49,3,2),MID(D49,5,2)), DATE(MID(D49,1,1)+100,MID(D49,2,2),MID(D49,4,2)),DATE(2000,MID(D49,1,2),MID(D49,3,2)),DATE(2000,MID(D49,1,1),MID(D49,2,2)))),AD49,"y")</f>
        <v>#VALUE!</v>
      </c>
      <c r="AF49" s="190" t="e">
        <f t="shared" ref="AF49:AF67" si="54">CHOOSE(14-LEN(CLEAN(D49)),CHOOSE(MID(D49,7,1),"남","여","남","여","남","여","남","여","남","여"),CHOOSE(MID(D49,6,1),"남","여","남","여","남","여","남","여","남","여"),CHOOSE(MID(D49,5,1),"남","여","남","여","남","여","남","여","남","여"),CHOOSE(MID(D49,4,1),"남","여","남","여","남","여","남","여","남","여"),CHOOSE(MID(D49,3,1),"남","여","남","여","남","여","남","여","남","여"))</f>
        <v>#VALUE!</v>
      </c>
      <c r="AG49" s="190" t="e">
        <f t="shared" ref="AG49:AG67" si="55">CHOOSE(14-LEN(CLEAN(D49)),MID(D49,7,1),MID(D49,6,1),MID(D49,5,1),MID(D49,4,1))</f>
        <v>#VALUE!</v>
      </c>
      <c r="AH49" s="190" t="e">
        <f t="shared" ref="AH49:AH67" si="56">CHOOSE(AG49,"내국인","내국인","내국인","내국인","외국인","외국인","외국인","외국인")</f>
        <v>#VALUE!</v>
      </c>
      <c r="AI49" s="190" t="e">
        <f t="shared" ref="AI49:AI67" si="57">IF(AH49="외국인","고용허가체크","")</f>
        <v>#VALUE!</v>
      </c>
      <c r="AJ49" s="190" t="e">
        <f t="shared" ref="AJ49:AJ67" si="58">IF(LEN(CLEAN(D49))=12,MOD(MID(D49,7,1)*10+MID(D49,8,1),2),MOD(MID(D49,8,1)*10+MID(D49,9,1),2))</f>
        <v>#VALUE!</v>
      </c>
      <c r="AK49" s="190" t="e">
        <f t="shared" ref="AK49:AK67" si="59">IF(AJ49=0,"OK","")</f>
        <v>#VALUE!</v>
      </c>
      <c r="AL49" s="190">
        <f t="shared" ref="AL49:AL67" si="60">LEN(CLEAN(D49))</f>
        <v>0</v>
      </c>
    </row>
    <row r="50" spans="1:38" ht="23.25" customHeight="1" x14ac:dyDescent="0.15">
      <c r="A50" s="260">
        <f t="shared" ref="A50:A68" si="61">A49+1</f>
        <v>43</v>
      </c>
      <c r="B50" s="282" t="str">
        <f t="shared" si="3"/>
        <v>A팀</v>
      </c>
      <c r="C50" s="232"/>
      <c r="D50" s="233"/>
      <c r="E50" s="248" t="str">
        <f t="shared" ref="E50:E67" si="62">IF(C50="","",$E$8)</f>
        <v/>
      </c>
      <c r="F50" s="248"/>
      <c r="G50" s="246" t="str">
        <f t="shared" si="4"/>
        <v/>
      </c>
      <c r="H50" s="281" t="str">
        <f t="shared" ref="H50:H67" si="63">IF(C50="","",$H$8)</f>
        <v/>
      </c>
      <c r="I50" s="265" t="str">
        <f t="shared" ref="I50:I67" si="64">IF(C50="","",$I$8)</f>
        <v/>
      </c>
      <c r="J50" s="247" t="str">
        <f t="shared" si="5"/>
        <v/>
      </c>
      <c r="K50" s="239"/>
      <c r="L50" s="240">
        <f t="shared" si="0"/>
        <v>0</v>
      </c>
      <c r="M50" s="241">
        <f t="shared" si="6"/>
        <v>0.03</v>
      </c>
      <c r="N50" s="242">
        <f t="shared" si="46"/>
        <v>0</v>
      </c>
      <c r="O50" s="242">
        <f t="shared" si="47"/>
        <v>0</v>
      </c>
      <c r="P50" s="243">
        <f t="shared" si="48"/>
        <v>0</v>
      </c>
      <c r="Q50" s="243">
        <f t="shared" si="49"/>
        <v>0</v>
      </c>
      <c r="S50" s="225">
        <f t="shared" si="1"/>
        <v>0</v>
      </c>
      <c r="T50" s="226">
        <f t="shared" si="2"/>
        <v>0</v>
      </c>
      <c r="V50" s="123"/>
      <c r="W50" s="123"/>
      <c r="X50" s="123"/>
      <c r="Y50" s="123"/>
      <c r="AA50" s="190" t="e">
        <f t="shared" si="50"/>
        <v>#VALUE!</v>
      </c>
      <c r="AB50" s="190" t="e">
        <f t="shared" si="51"/>
        <v>#VALUE!</v>
      </c>
      <c r="AC50" s="191" t="e">
        <f t="shared" ca="1" si="52"/>
        <v>#VALUE!</v>
      </c>
      <c r="AD50" s="192">
        <f t="shared" ca="1" si="14"/>
        <v>44387</v>
      </c>
      <c r="AE50" s="191" t="e">
        <f t="shared" ca="1" si="53"/>
        <v>#VALUE!</v>
      </c>
      <c r="AF50" s="190" t="e">
        <f t="shared" si="54"/>
        <v>#VALUE!</v>
      </c>
      <c r="AG50" s="190" t="e">
        <f t="shared" si="55"/>
        <v>#VALUE!</v>
      </c>
      <c r="AH50" s="190" t="e">
        <f t="shared" si="56"/>
        <v>#VALUE!</v>
      </c>
      <c r="AI50" s="190" t="e">
        <f t="shared" si="57"/>
        <v>#VALUE!</v>
      </c>
      <c r="AJ50" s="190" t="e">
        <f t="shared" si="58"/>
        <v>#VALUE!</v>
      </c>
      <c r="AK50" s="190" t="e">
        <f t="shared" si="59"/>
        <v>#VALUE!</v>
      </c>
      <c r="AL50" s="190">
        <f t="shared" si="60"/>
        <v>0</v>
      </c>
    </row>
    <row r="51" spans="1:38" ht="23.25" customHeight="1" x14ac:dyDescent="0.15">
      <c r="A51" s="260">
        <f t="shared" si="61"/>
        <v>44</v>
      </c>
      <c r="B51" s="282" t="str">
        <f t="shared" si="3"/>
        <v>A팀</v>
      </c>
      <c r="C51" s="232"/>
      <c r="D51" s="233"/>
      <c r="E51" s="248" t="str">
        <f t="shared" si="62"/>
        <v/>
      </c>
      <c r="F51" s="248"/>
      <c r="G51" s="246" t="str">
        <f t="shared" si="4"/>
        <v/>
      </c>
      <c r="H51" s="281" t="str">
        <f t="shared" si="63"/>
        <v/>
      </c>
      <c r="I51" s="265" t="str">
        <f t="shared" si="64"/>
        <v/>
      </c>
      <c r="J51" s="247" t="str">
        <f t="shared" si="5"/>
        <v/>
      </c>
      <c r="K51" s="239"/>
      <c r="L51" s="240">
        <f t="shared" si="0"/>
        <v>0</v>
      </c>
      <c r="M51" s="241">
        <f t="shared" si="6"/>
        <v>0.03</v>
      </c>
      <c r="N51" s="242">
        <f t="shared" si="46"/>
        <v>0</v>
      </c>
      <c r="O51" s="242">
        <f t="shared" si="47"/>
        <v>0</v>
      </c>
      <c r="P51" s="243">
        <f t="shared" si="48"/>
        <v>0</v>
      </c>
      <c r="Q51" s="243">
        <f t="shared" si="49"/>
        <v>0</v>
      </c>
      <c r="S51" s="225">
        <f t="shared" si="1"/>
        <v>0</v>
      </c>
      <c r="T51" s="226">
        <f t="shared" si="2"/>
        <v>0</v>
      </c>
      <c r="V51" s="123"/>
      <c r="W51" s="123"/>
      <c r="X51" s="123"/>
      <c r="Y51" s="123"/>
      <c r="AA51" s="190" t="e">
        <f t="shared" si="50"/>
        <v>#VALUE!</v>
      </c>
      <c r="AB51" s="190" t="e">
        <f t="shared" si="51"/>
        <v>#VALUE!</v>
      </c>
      <c r="AC51" s="191" t="e">
        <f t="shared" ca="1" si="52"/>
        <v>#VALUE!</v>
      </c>
      <c r="AD51" s="192">
        <f t="shared" ca="1" si="14"/>
        <v>44387</v>
      </c>
      <c r="AE51" s="191" t="e">
        <f t="shared" ca="1" si="53"/>
        <v>#VALUE!</v>
      </c>
      <c r="AF51" s="190" t="e">
        <f t="shared" si="54"/>
        <v>#VALUE!</v>
      </c>
      <c r="AG51" s="190" t="e">
        <f t="shared" si="55"/>
        <v>#VALUE!</v>
      </c>
      <c r="AH51" s="190" t="e">
        <f t="shared" si="56"/>
        <v>#VALUE!</v>
      </c>
      <c r="AI51" s="190" t="e">
        <f t="shared" si="57"/>
        <v>#VALUE!</v>
      </c>
      <c r="AJ51" s="190" t="e">
        <f t="shared" si="58"/>
        <v>#VALUE!</v>
      </c>
      <c r="AK51" s="190" t="e">
        <f t="shared" si="59"/>
        <v>#VALUE!</v>
      </c>
      <c r="AL51" s="190">
        <f t="shared" si="60"/>
        <v>0</v>
      </c>
    </row>
    <row r="52" spans="1:38" ht="23.25" customHeight="1" x14ac:dyDescent="0.15">
      <c r="A52" s="260">
        <f t="shared" si="61"/>
        <v>45</v>
      </c>
      <c r="B52" s="282" t="str">
        <f t="shared" si="3"/>
        <v>A팀</v>
      </c>
      <c r="C52" s="232"/>
      <c r="D52" s="233"/>
      <c r="E52" s="248" t="str">
        <f t="shared" si="62"/>
        <v/>
      </c>
      <c r="F52" s="248"/>
      <c r="G52" s="246" t="str">
        <f t="shared" si="4"/>
        <v/>
      </c>
      <c r="H52" s="281" t="str">
        <f t="shared" si="63"/>
        <v/>
      </c>
      <c r="I52" s="265" t="str">
        <f t="shared" si="64"/>
        <v/>
      </c>
      <c r="J52" s="247" t="str">
        <f t="shared" si="5"/>
        <v/>
      </c>
      <c r="K52" s="239"/>
      <c r="L52" s="240">
        <f t="shared" si="0"/>
        <v>0</v>
      </c>
      <c r="M52" s="241">
        <f t="shared" si="6"/>
        <v>0.03</v>
      </c>
      <c r="N52" s="242">
        <f t="shared" si="46"/>
        <v>0</v>
      </c>
      <c r="O52" s="242">
        <f t="shared" si="47"/>
        <v>0</v>
      </c>
      <c r="P52" s="243">
        <f t="shared" si="48"/>
        <v>0</v>
      </c>
      <c r="Q52" s="243">
        <f t="shared" si="49"/>
        <v>0</v>
      </c>
      <c r="S52" s="225">
        <f t="shared" si="1"/>
        <v>0</v>
      </c>
      <c r="T52" s="226">
        <f t="shared" si="2"/>
        <v>0</v>
      </c>
      <c r="V52" s="123"/>
      <c r="W52" s="123"/>
      <c r="X52" s="123"/>
      <c r="Y52" s="123"/>
      <c r="AA52" s="190" t="e">
        <f t="shared" si="50"/>
        <v>#VALUE!</v>
      </c>
      <c r="AB52" s="190" t="e">
        <f t="shared" si="51"/>
        <v>#VALUE!</v>
      </c>
      <c r="AC52" s="191" t="e">
        <f t="shared" ca="1" si="52"/>
        <v>#VALUE!</v>
      </c>
      <c r="AD52" s="192">
        <f t="shared" ca="1" si="14"/>
        <v>44387</v>
      </c>
      <c r="AE52" s="191" t="e">
        <f t="shared" ca="1" si="53"/>
        <v>#VALUE!</v>
      </c>
      <c r="AF52" s="190" t="e">
        <f t="shared" si="54"/>
        <v>#VALUE!</v>
      </c>
      <c r="AG52" s="190" t="e">
        <f t="shared" si="55"/>
        <v>#VALUE!</v>
      </c>
      <c r="AH52" s="190" t="e">
        <f t="shared" si="56"/>
        <v>#VALUE!</v>
      </c>
      <c r="AI52" s="190" t="e">
        <f t="shared" si="57"/>
        <v>#VALUE!</v>
      </c>
      <c r="AJ52" s="190" t="e">
        <f t="shared" si="58"/>
        <v>#VALUE!</v>
      </c>
      <c r="AK52" s="190" t="e">
        <f t="shared" si="59"/>
        <v>#VALUE!</v>
      </c>
      <c r="AL52" s="190">
        <f t="shared" si="60"/>
        <v>0</v>
      </c>
    </row>
    <row r="53" spans="1:38" ht="23.25" customHeight="1" x14ac:dyDescent="0.15">
      <c r="A53" s="260">
        <f t="shared" si="61"/>
        <v>46</v>
      </c>
      <c r="B53" s="282" t="str">
        <f t="shared" si="3"/>
        <v>A팀</v>
      </c>
      <c r="C53" s="232"/>
      <c r="D53" s="233"/>
      <c r="E53" s="248" t="str">
        <f t="shared" si="62"/>
        <v/>
      </c>
      <c r="F53" s="248"/>
      <c r="G53" s="246" t="str">
        <f t="shared" si="4"/>
        <v/>
      </c>
      <c r="H53" s="281" t="str">
        <f t="shared" si="63"/>
        <v/>
      </c>
      <c r="I53" s="265" t="str">
        <f t="shared" si="64"/>
        <v/>
      </c>
      <c r="J53" s="247" t="str">
        <f t="shared" si="5"/>
        <v/>
      </c>
      <c r="K53" s="239"/>
      <c r="L53" s="240">
        <f t="shared" si="0"/>
        <v>0</v>
      </c>
      <c r="M53" s="241">
        <f t="shared" si="6"/>
        <v>0.03</v>
      </c>
      <c r="N53" s="242">
        <f t="shared" si="46"/>
        <v>0</v>
      </c>
      <c r="O53" s="242">
        <f t="shared" si="47"/>
        <v>0</v>
      </c>
      <c r="P53" s="243">
        <f t="shared" si="48"/>
        <v>0</v>
      </c>
      <c r="Q53" s="243">
        <f t="shared" si="49"/>
        <v>0</v>
      </c>
      <c r="S53" s="225">
        <f t="shared" si="1"/>
        <v>0</v>
      </c>
      <c r="T53" s="226">
        <f t="shared" si="2"/>
        <v>0</v>
      </c>
      <c r="V53" s="123"/>
      <c r="W53" s="123"/>
      <c r="X53" s="123"/>
      <c r="Y53" s="123"/>
      <c r="AA53" s="190" t="e">
        <f t="shared" si="50"/>
        <v>#VALUE!</v>
      </c>
      <c r="AB53" s="190" t="e">
        <f t="shared" si="51"/>
        <v>#VALUE!</v>
      </c>
      <c r="AC53" s="191" t="e">
        <f t="shared" ca="1" si="52"/>
        <v>#VALUE!</v>
      </c>
      <c r="AD53" s="192">
        <f t="shared" ca="1" si="14"/>
        <v>44387</v>
      </c>
      <c r="AE53" s="191" t="e">
        <f t="shared" ca="1" si="53"/>
        <v>#VALUE!</v>
      </c>
      <c r="AF53" s="190" t="e">
        <f t="shared" si="54"/>
        <v>#VALUE!</v>
      </c>
      <c r="AG53" s="190" t="e">
        <f t="shared" si="55"/>
        <v>#VALUE!</v>
      </c>
      <c r="AH53" s="190" t="e">
        <f t="shared" si="56"/>
        <v>#VALUE!</v>
      </c>
      <c r="AI53" s="190" t="e">
        <f t="shared" si="57"/>
        <v>#VALUE!</v>
      </c>
      <c r="AJ53" s="190" t="e">
        <f t="shared" si="58"/>
        <v>#VALUE!</v>
      </c>
      <c r="AK53" s="190" t="e">
        <f t="shared" si="59"/>
        <v>#VALUE!</v>
      </c>
      <c r="AL53" s="190">
        <f t="shared" si="60"/>
        <v>0</v>
      </c>
    </row>
    <row r="54" spans="1:38" ht="23.25" customHeight="1" x14ac:dyDescent="0.15">
      <c r="A54" s="260">
        <f t="shared" si="61"/>
        <v>47</v>
      </c>
      <c r="B54" s="282" t="str">
        <f t="shared" si="3"/>
        <v>A팀</v>
      </c>
      <c r="C54" s="232"/>
      <c r="D54" s="233"/>
      <c r="E54" s="248" t="str">
        <f t="shared" si="62"/>
        <v/>
      </c>
      <c r="F54" s="248"/>
      <c r="G54" s="246" t="str">
        <f t="shared" si="4"/>
        <v/>
      </c>
      <c r="H54" s="281" t="str">
        <f t="shared" si="63"/>
        <v/>
      </c>
      <c r="I54" s="265" t="str">
        <f t="shared" si="64"/>
        <v/>
      </c>
      <c r="J54" s="247" t="str">
        <f t="shared" si="5"/>
        <v/>
      </c>
      <c r="K54" s="239"/>
      <c r="L54" s="240">
        <f t="shared" si="0"/>
        <v>0</v>
      </c>
      <c r="M54" s="241">
        <f t="shared" si="6"/>
        <v>0.03</v>
      </c>
      <c r="N54" s="242">
        <f t="shared" si="46"/>
        <v>0</v>
      </c>
      <c r="O54" s="242">
        <f t="shared" si="47"/>
        <v>0</v>
      </c>
      <c r="P54" s="243">
        <f t="shared" si="48"/>
        <v>0</v>
      </c>
      <c r="Q54" s="243">
        <f t="shared" si="49"/>
        <v>0</v>
      </c>
      <c r="S54" s="225">
        <f t="shared" si="1"/>
        <v>0</v>
      </c>
      <c r="T54" s="226">
        <f t="shared" si="2"/>
        <v>0</v>
      </c>
      <c r="V54" s="123"/>
      <c r="W54" s="123"/>
      <c r="X54" s="123"/>
      <c r="Y54" s="123"/>
      <c r="AA54" s="190" t="e">
        <f t="shared" si="50"/>
        <v>#VALUE!</v>
      </c>
      <c r="AB54" s="190" t="e">
        <f t="shared" si="51"/>
        <v>#VALUE!</v>
      </c>
      <c r="AC54" s="191" t="e">
        <f t="shared" ca="1" si="52"/>
        <v>#VALUE!</v>
      </c>
      <c r="AD54" s="192">
        <f t="shared" ca="1" si="14"/>
        <v>44387</v>
      </c>
      <c r="AE54" s="191" t="e">
        <f t="shared" ca="1" si="53"/>
        <v>#VALUE!</v>
      </c>
      <c r="AF54" s="190" t="e">
        <f t="shared" si="54"/>
        <v>#VALUE!</v>
      </c>
      <c r="AG54" s="190" t="e">
        <f t="shared" si="55"/>
        <v>#VALUE!</v>
      </c>
      <c r="AH54" s="190" t="e">
        <f t="shared" si="56"/>
        <v>#VALUE!</v>
      </c>
      <c r="AI54" s="190" t="e">
        <f t="shared" si="57"/>
        <v>#VALUE!</v>
      </c>
      <c r="AJ54" s="190" t="e">
        <f t="shared" si="58"/>
        <v>#VALUE!</v>
      </c>
      <c r="AK54" s="190" t="e">
        <f t="shared" si="59"/>
        <v>#VALUE!</v>
      </c>
      <c r="AL54" s="190">
        <f t="shared" si="60"/>
        <v>0</v>
      </c>
    </row>
    <row r="55" spans="1:38" ht="23.25" customHeight="1" x14ac:dyDescent="0.15">
      <c r="A55" s="260">
        <f t="shared" si="61"/>
        <v>48</v>
      </c>
      <c r="B55" s="282" t="str">
        <f t="shared" si="3"/>
        <v>A팀</v>
      </c>
      <c r="C55" s="232"/>
      <c r="D55" s="233"/>
      <c r="E55" s="248" t="str">
        <f t="shared" si="62"/>
        <v/>
      </c>
      <c r="F55" s="248"/>
      <c r="G55" s="246" t="str">
        <f t="shared" si="4"/>
        <v/>
      </c>
      <c r="H55" s="281" t="str">
        <f t="shared" si="63"/>
        <v/>
      </c>
      <c r="I55" s="265" t="str">
        <f t="shared" si="64"/>
        <v/>
      </c>
      <c r="J55" s="247" t="str">
        <f t="shared" si="5"/>
        <v/>
      </c>
      <c r="K55" s="239"/>
      <c r="L55" s="240">
        <f t="shared" si="0"/>
        <v>0</v>
      </c>
      <c r="M55" s="241">
        <f t="shared" si="6"/>
        <v>0.03</v>
      </c>
      <c r="N55" s="242">
        <f t="shared" si="46"/>
        <v>0</v>
      </c>
      <c r="O55" s="242">
        <f t="shared" si="47"/>
        <v>0</v>
      </c>
      <c r="P55" s="243">
        <f t="shared" si="48"/>
        <v>0</v>
      </c>
      <c r="Q55" s="243">
        <f t="shared" si="49"/>
        <v>0</v>
      </c>
      <c r="S55" s="225">
        <f t="shared" si="1"/>
        <v>0</v>
      </c>
      <c r="T55" s="226">
        <f t="shared" si="2"/>
        <v>0</v>
      </c>
      <c r="V55" s="123"/>
      <c r="W55" s="123"/>
      <c r="X55" s="123"/>
      <c r="Y55" s="123"/>
      <c r="AA55" s="190" t="e">
        <f t="shared" si="50"/>
        <v>#VALUE!</v>
      </c>
      <c r="AB55" s="190" t="e">
        <f t="shared" si="51"/>
        <v>#VALUE!</v>
      </c>
      <c r="AC55" s="191" t="e">
        <f t="shared" ca="1" si="52"/>
        <v>#VALUE!</v>
      </c>
      <c r="AD55" s="192">
        <f t="shared" ca="1" si="14"/>
        <v>44387</v>
      </c>
      <c r="AE55" s="191" t="e">
        <f t="shared" ca="1" si="53"/>
        <v>#VALUE!</v>
      </c>
      <c r="AF55" s="190" t="e">
        <f t="shared" si="54"/>
        <v>#VALUE!</v>
      </c>
      <c r="AG55" s="190" t="e">
        <f t="shared" si="55"/>
        <v>#VALUE!</v>
      </c>
      <c r="AH55" s="190" t="e">
        <f t="shared" si="56"/>
        <v>#VALUE!</v>
      </c>
      <c r="AI55" s="190" t="e">
        <f t="shared" si="57"/>
        <v>#VALUE!</v>
      </c>
      <c r="AJ55" s="190" t="e">
        <f t="shared" si="58"/>
        <v>#VALUE!</v>
      </c>
      <c r="AK55" s="190" t="e">
        <f t="shared" si="59"/>
        <v>#VALUE!</v>
      </c>
      <c r="AL55" s="190">
        <f t="shared" si="60"/>
        <v>0</v>
      </c>
    </row>
    <row r="56" spans="1:38" ht="23.25" customHeight="1" x14ac:dyDescent="0.15">
      <c r="A56" s="260">
        <f t="shared" si="61"/>
        <v>49</v>
      </c>
      <c r="B56" s="282" t="str">
        <f t="shared" si="3"/>
        <v>A팀</v>
      </c>
      <c r="C56" s="232"/>
      <c r="D56" s="233"/>
      <c r="E56" s="248" t="str">
        <f t="shared" si="62"/>
        <v/>
      </c>
      <c r="F56" s="248"/>
      <c r="G56" s="246" t="str">
        <f t="shared" si="4"/>
        <v/>
      </c>
      <c r="H56" s="281" t="str">
        <f t="shared" si="63"/>
        <v/>
      </c>
      <c r="I56" s="265" t="str">
        <f t="shared" si="64"/>
        <v/>
      </c>
      <c r="J56" s="247" t="str">
        <f t="shared" si="5"/>
        <v/>
      </c>
      <c r="K56" s="239"/>
      <c r="L56" s="240">
        <f t="shared" si="0"/>
        <v>0</v>
      </c>
      <c r="M56" s="241">
        <f t="shared" si="6"/>
        <v>0.03</v>
      </c>
      <c r="N56" s="242">
        <f t="shared" si="46"/>
        <v>0</v>
      </c>
      <c r="O56" s="242">
        <f t="shared" si="47"/>
        <v>0</v>
      </c>
      <c r="P56" s="243">
        <f t="shared" si="48"/>
        <v>0</v>
      </c>
      <c r="Q56" s="243">
        <f t="shared" si="49"/>
        <v>0</v>
      </c>
      <c r="S56" s="225">
        <f t="shared" si="1"/>
        <v>0</v>
      </c>
      <c r="T56" s="226">
        <f t="shared" si="2"/>
        <v>0</v>
      </c>
      <c r="V56" s="123"/>
      <c r="W56" s="123"/>
      <c r="X56" s="123"/>
      <c r="Y56" s="123"/>
      <c r="AA56" s="190" t="e">
        <f t="shared" si="50"/>
        <v>#VALUE!</v>
      </c>
      <c r="AB56" s="190" t="e">
        <f t="shared" si="51"/>
        <v>#VALUE!</v>
      </c>
      <c r="AC56" s="191" t="e">
        <f t="shared" ca="1" si="52"/>
        <v>#VALUE!</v>
      </c>
      <c r="AD56" s="192">
        <f t="shared" ca="1" si="14"/>
        <v>44387</v>
      </c>
      <c r="AE56" s="191" t="e">
        <f t="shared" ca="1" si="53"/>
        <v>#VALUE!</v>
      </c>
      <c r="AF56" s="190" t="e">
        <f t="shared" si="54"/>
        <v>#VALUE!</v>
      </c>
      <c r="AG56" s="190" t="e">
        <f t="shared" si="55"/>
        <v>#VALUE!</v>
      </c>
      <c r="AH56" s="190" t="e">
        <f t="shared" si="56"/>
        <v>#VALUE!</v>
      </c>
      <c r="AI56" s="190" t="e">
        <f t="shared" si="57"/>
        <v>#VALUE!</v>
      </c>
      <c r="AJ56" s="190" t="e">
        <f t="shared" si="58"/>
        <v>#VALUE!</v>
      </c>
      <c r="AK56" s="190" t="e">
        <f t="shared" si="59"/>
        <v>#VALUE!</v>
      </c>
      <c r="AL56" s="190">
        <f t="shared" si="60"/>
        <v>0</v>
      </c>
    </row>
    <row r="57" spans="1:38" ht="23.25" customHeight="1" x14ac:dyDescent="0.15">
      <c r="A57" s="260">
        <f t="shared" si="61"/>
        <v>50</v>
      </c>
      <c r="B57" s="282" t="str">
        <f t="shared" si="3"/>
        <v>A팀</v>
      </c>
      <c r="C57" s="232"/>
      <c r="D57" s="233"/>
      <c r="E57" s="248" t="str">
        <f t="shared" si="62"/>
        <v/>
      </c>
      <c r="F57" s="248"/>
      <c r="G57" s="246" t="str">
        <f t="shared" si="4"/>
        <v/>
      </c>
      <c r="H57" s="281" t="str">
        <f t="shared" si="63"/>
        <v/>
      </c>
      <c r="I57" s="265" t="str">
        <f t="shared" si="64"/>
        <v/>
      </c>
      <c r="J57" s="247" t="str">
        <f t="shared" si="5"/>
        <v/>
      </c>
      <c r="K57" s="239"/>
      <c r="L57" s="240">
        <f t="shared" si="0"/>
        <v>0</v>
      </c>
      <c r="M57" s="241">
        <f t="shared" si="6"/>
        <v>0.03</v>
      </c>
      <c r="N57" s="242">
        <f t="shared" si="46"/>
        <v>0</v>
      </c>
      <c r="O57" s="242">
        <f t="shared" si="47"/>
        <v>0</v>
      </c>
      <c r="P57" s="243">
        <f t="shared" si="48"/>
        <v>0</v>
      </c>
      <c r="Q57" s="243">
        <f t="shared" si="49"/>
        <v>0</v>
      </c>
      <c r="S57" s="225">
        <f t="shared" si="1"/>
        <v>0</v>
      </c>
      <c r="T57" s="226">
        <f t="shared" si="2"/>
        <v>0</v>
      </c>
      <c r="V57" s="123"/>
      <c r="W57" s="123"/>
      <c r="X57" s="123"/>
      <c r="Y57" s="123"/>
      <c r="AA57" s="190" t="e">
        <f t="shared" si="50"/>
        <v>#VALUE!</v>
      </c>
      <c r="AB57" s="190" t="e">
        <f t="shared" si="51"/>
        <v>#VALUE!</v>
      </c>
      <c r="AC57" s="191" t="e">
        <f t="shared" ca="1" si="52"/>
        <v>#VALUE!</v>
      </c>
      <c r="AD57" s="192">
        <f t="shared" ca="1" si="14"/>
        <v>44387</v>
      </c>
      <c r="AE57" s="191" t="e">
        <f t="shared" ca="1" si="53"/>
        <v>#VALUE!</v>
      </c>
      <c r="AF57" s="190" t="e">
        <f t="shared" si="54"/>
        <v>#VALUE!</v>
      </c>
      <c r="AG57" s="190" t="e">
        <f t="shared" si="55"/>
        <v>#VALUE!</v>
      </c>
      <c r="AH57" s="190" t="e">
        <f t="shared" si="56"/>
        <v>#VALUE!</v>
      </c>
      <c r="AI57" s="190" t="e">
        <f t="shared" si="57"/>
        <v>#VALUE!</v>
      </c>
      <c r="AJ57" s="190" t="e">
        <f t="shared" si="58"/>
        <v>#VALUE!</v>
      </c>
      <c r="AK57" s="190" t="e">
        <f t="shared" si="59"/>
        <v>#VALUE!</v>
      </c>
      <c r="AL57" s="190">
        <f t="shared" si="60"/>
        <v>0</v>
      </c>
    </row>
    <row r="58" spans="1:38" ht="23.25" customHeight="1" x14ac:dyDescent="0.15">
      <c r="A58" s="260">
        <f t="shared" si="61"/>
        <v>51</v>
      </c>
      <c r="B58" s="282" t="str">
        <f t="shared" si="3"/>
        <v>A팀</v>
      </c>
      <c r="C58" s="232"/>
      <c r="D58" s="233"/>
      <c r="E58" s="248" t="str">
        <f t="shared" si="62"/>
        <v/>
      </c>
      <c r="F58" s="248"/>
      <c r="G58" s="246" t="str">
        <f t="shared" si="4"/>
        <v/>
      </c>
      <c r="H58" s="281" t="str">
        <f t="shared" si="63"/>
        <v/>
      </c>
      <c r="I58" s="265" t="str">
        <f t="shared" si="64"/>
        <v/>
      </c>
      <c r="J58" s="247" t="str">
        <f t="shared" si="5"/>
        <v/>
      </c>
      <c r="K58" s="239"/>
      <c r="L58" s="240">
        <f t="shared" si="0"/>
        <v>0</v>
      </c>
      <c r="M58" s="241">
        <f t="shared" si="6"/>
        <v>0.03</v>
      </c>
      <c r="N58" s="242">
        <f t="shared" si="46"/>
        <v>0</v>
      </c>
      <c r="O58" s="242">
        <f t="shared" si="47"/>
        <v>0</v>
      </c>
      <c r="P58" s="243">
        <f t="shared" si="48"/>
        <v>0</v>
      </c>
      <c r="Q58" s="243">
        <f t="shared" si="49"/>
        <v>0</v>
      </c>
      <c r="S58" s="225">
        <f t="shared" si="1"/>
        <v>0</v>
      </c>
      <c r="T58" s="226">
        <f t="shared" si="2"/>
        <v>0</v>
      </c>
      <c r="V58" s="123"/>
      <c r="W58" s="123"/>
      <c r="X58" s="123"/>
      <c r="Y58" s="123"/>
      <c r="AA58" s="190" t="e">
        <f t="shared" si="50"/>
        <v>#VALUE!</v>
      </c>
      <c r="AB58" s="190" t="e">
        <f t="shared" si="51"/>
        <v>#VALUE!</v>
      </c>
      <c r="AC58" s="191" t="e">
        <f t="shared" ca="1" si="52"/>
        <v>#VALUE!</v>
      </c>
      <c r="AD58" s="192">
        <f t="shared" ca="1" si="14"/>
        <v>44387</v>
      </c>
      <c r="AE58" s="191" t="e">
        <f t="shared" ca="1" si="53"/>
        <v>#VALUE!</v>
      </c>
      <c r="AF58" s="190" t="e">
        <f t="shared" si="54"/>
        <v>#VALUE!</v>
      </c>
      <c r="AG58" s="190" t="e">
        <f t="shared" si="55"/>
        <v>#VALUE!</v>
      </c>
      <c r="AH58" s="190" t="e">
        <f t="shared" si="56"/>
        <v>#VALUE!</v>
      </c>
      <c r="AI58" s="190" t="e">
        <f t="shared" si="57"/>
        <v>#VALUE!</v>
      </c>
      <c r="AJ58" s="190" t="e">
        <f t="shared" si="58"/>
        <v>#VALUE!</v>
      </c>
      <c r="AK58" s="190" t="e">
        <f t="shared" si="59"/>
        <v>#VALUE!</v>
      </c>
      <c r="AL58" s="190">
        <f t="shared" si="60"/>
        <v>0</v>
      </c>
    </row>
    <row r="59" spans="1:38" ht="23.25" customHeight="1" x14ac:dyDescent="0.15">
      <c r="A59" s="260">
        <f t="shared" si="61"/>
        <v>52</v>
      </c>
      <c r="B59" s="282" t="str">
        <f t="shared" si="3"/>
        <v>A팀</v>
      </c>
      <c r="C59" s="232"/>
      <c r="D59" s="233"/>
      <c r="E59" s="248" t="str">
        <f t="shared" si="62"/>
        <v/>
      </c>
      <c r="F59" s="248"/>
      <c r="G59" s="246" t="str">
        <f t="shared" si="4"/>
        <v/>
      </c>
      <c r="H59" s="281" t="str">
        <f t="shared" si="63"/>
        <v/>
      </c>
      <c r="I59" s="265" t="str">
        <f t="shared" si="64"/>
        <v/>
      </c>
      <c r="J59" s="247" t="str">
        <f t="shared" si="5"/>
        <v/>
      </c>
      <c r="K59" s="239"/>
      <c r="L59" s="240">
        <f t="shared" si="0"/>
        <v>0</v>
      </c>
      <c r="M59" s="241">
        <f t="shared" si="6"/>
        <v>0.03</v>
      </c>
      <c r="N59" s="242">
        <f t="shared" si="46"/>
        <v>0</v>
      </c>
      <c r="O59" s="242">
        <f t="shared" si="47"/>
        <v>0</v>
      </c>
      <c r="P59" s="243">
        <f t="shared" si="48"/>
        <v>0</v>
      </c>
      <c r="Q59" s="243">
        <f t="shared" si="49"/>
        <v>0</v>
      </c>
      <c r="S59" s="225">
        <f t="shared" si="1"/>
        <v>0</v>
      </c>
      <c r="T59" s="226">
        <f t="shared" si="2"/>
        <v>0</v>
      </c>
      <c r="V59" s="123"/>
      <c r="W59" s="123"/>
      <c r="X59" s="123"/>
      <c r="Y59" s="123"/>
      <c r="AA59" s="190" t="e">
        <f t="shared" si="50"/>
        <v>#VALUE!</v>
      </c>
      <c r="AB59" s="190" t="e">
        <f t="shared" si="51"/>
        <v>#VALUE!</v>
      </c>
      <c r="AC59" s="191" t="e">
        <f t="shared" ca="1" si="52"/>
        <v>#VALUE!</v>
      </c>
      <c r="AD59" s="192">
        <f t="shared" ca="1" si="14"/>
        <v>44387</v>
      </c>
      <c r="AE59" s="191" t="e">
        <f t="shared" ca="1" si="53"/>
        <v>#VALUE!</v>
      </c>
      <c r="AF59" s="190" t="e">
        <f t="shared" si="54"/>
        <v>#VALUE!</v>
      </c>
      <c r="AG59" s="190" t="e">
        <f t="shared" si="55"/>
        <v>#VALUE!</v>
      </c>
      <c r="AH59" s="190" t="e">
        <f t="shared" si="56"/>
        <v>#VALUE!</v>
      </c>
      <c r="AI59" s="190" t="e">
        <f t="shared" si="57"/>
        <v>#VALUE!</v>
      </c>
      <c r="AJ59" s="190" t="e">
        <f t="shared" si="58"/>
        <v>#VALUE!</v>
      </c>
      <c r="AK59" s="190" t="e">
        <f t="shared" si="59"/>
        <v>#VALUE!</v>
      </c>
      <c r="AL59" s="190">
        <f t="shared" si="60"/>
        <v>0</v>
      </c>
    </row>
    <row r="60" spans="1:38" ht="23.25" customHeight="1" x14ac:dyDescent="0.15">
      <c r="A60" s="260">
        <f t="shared" si="61"/>
        <v>53</v>
      </c>
      <c r="B60" s="282" t="str">
        <f t="shared" si="3"/>
        <v>A팀</v>
      </c>
      <c r="C60" s="232"/>
      <c r="D60" s="233"/>
      <c r="E60" s="248" t="str">
        <f t="shared" si="62"/>
        <v/>
      </c>
      <c r="F60" s="248"/>
      <c r="G60" s="246" t="str">
        <f t="shared" si="4"/>
        <v/>
      </c>
      <c r="H60" s="281" t="str">
        <f t="shared" si="63"/>
        <v/>
      </c>
      <c r="I60" s="265" t="str">
        <f t="shared" si="64"/>
        <v/>
      </c>
      <c r="J60" s="247" t="str">
        <f t="shared" si="5"/>
        <v/>
      </c>
      <c r="K60" s="239"/>
      <c r="L60" s="240">
        <f t="shared" si="0"/>
        <v>0</v>
      </c>
      <c r="M60" s="241">
        <f t="shared" si="6"/>
        <v>0.03</v>
      </c>
      <c r="N60" s="242">
        <f t="shared" si="46"/>
        <v>0</v>
      </c>
      <c r="O60" s="242">
        <f t="shared" si="47"/>
        <v>0</v>
      </c>
      <c r="P60" s="243">
        <f t="shared" si="48"/>
        <v>0</v>
      </c>
      <c r="Q60" s="243">
        <f t="shared" si="49"/>
        <v>0</v>
      </c>
      <c r="S60" s="225">
        <f t="shared" si="1"/>
        <v>0</v>
      </c>
      <c r="T60" s="226">
        <f t="shared" si="2"/>
        <v>0</v>
      </c>
      <c r="V60" s="123"/>
      <c r="W60" s="123"/>
      <c r="X60" s="123"/>
      <c r="Y60" s="123"/>
      <c r="AA60" s="190" t="e">
        <f t="shared" si="50"/>
        <v>#VALUE!</v>
      </c>
      <c r="AB60" s="190" t="e">
        <f t="shared" si="51"/>
        <v>#VALUE!</v>
      </c>
      <c r="AC60" s="191" t="e">
        <f t="shared" ca="1" si="52"/>
        <v>#VALUE!</v>
      </c>
      <c r="AD60" s="192">
        <f t="shared" ca="1" si="14"/>
        <v>44387</v>
      </c>
      <c r="AE60" s="191" t="e">
        <f t="shared" ca="1" si="53"/>
        <v>#VALUE!</v>
      </c>
      <c r="AF60" s="190" t="e">
        <f t="shared" si="54"/>
        <v>#VALUE!</v>
      </c>
      <c r="AG60" s="190" t="e">
        <f t="shared" si="55"/>
        <v>#VALUE!</v>
      </c>
      <c r="AH60" s="190" t="e">
        <f t="shared" si="56"/>
        <v>#VALUE!</v>
      </c>
      <c r="AI60" s="190" t="e">
        <f t="shared" si="57"/>
        <v>#VALUE!</v>
      </c>
      <c r="AJ60" s="190" t="e">
        <f t="shared" si="58"/>
        <v>#VALUE!</v>
      </c>
      <c r="AK60" s="190" t="e">
        <f t="shared" si="59"/>
        <v>#VALUE!</v>
      </c>
      <c r="AL60" s="190">
        <f t="shared" si="60"/>
        <v>0</v>
      </c>
    </row>
    <row r="61" spans="1:38" ht="23.25" customHeight="1" x14ac:dyDescent="0.15">
      <c r="A61" s="260">
        <f t="shared" si="61"/>
        <v>54</v>
      </c>
      <c r="B61" s="282" t="str">
        <f t="shared" si="3"/>
        <v>A팀</v>
      </c>
      <c r="C61" s="232"/>
      <c r="D61" s="233"/>
      <c r="E61" s="248" t="str">
        <f t="shared" si="62"/>
        <v/>
      </c>
      <c r="F61" s="248"/>
      <c r="G61" s="246" t="str">
        <f t="shared" si="4"/>
        <v/>
      </c>
      <c r="H61" s="281" t="str">
        <f t="shared" si="63"/>
        <v/>
      </c>
      <c r="I61" s="265" t="str">
        <f t="shared" si="64"/>
        <v/>
      </c>
      <c r="J61" s="247" t="str">
        <f t="shared" si="5"/>
        <v/>
      </c>
      <c r="K61" s="239"/>
      <c r="L61" s="240">
        <f t="shared" si="0"/>
        <v>0</v>
      </c>
      <c r="M61" s="241">
        <f t="shared" si="6"/>
        <v>0.03</v>
      </c>
      <c r="N61" s="242">
        <f t="shared" si="46"/>
        <v>0</v>
      </c>
      <c r="O61" s="242">
        <f t="shared" si="47"/>
        <v>0</v>
      </c>
      <c r="P61" s="243">
        <f t="shared" si="48"/>
        <v>0</v>
      </c>
      <c r="Q61" s="243">
        <f t="shared" si="49"/>
        <v>0</v>
      </c>
      <c r="S61" s="225">
        <f t="shared" si="1"/>
        <v>0</v>
      </c>
      <c r="T61" s="226">
        <f t="shared" si="2"/>
        <v>0</v>
      </c>
      <c r="V61" s="123"/>
      <c r="W61" s="123"/>
      <c r="X61" s="123"/>
      <c r="Y61" s="123"/>
      <c r="AA61" s="190" t="e">
        <f t="shared" si="50"/>
        <v>#VALUE!</v>
      </c>
      <c r="AB61" s="190" t="e">
        <f t="shared" si="51"/>
        <v>#VALUE!</v>
      </c>
      <c r="AC61" s="191" t="e">
        <f t="shared" ca="1" si="52"/>
        <v>#VALUE!</v>
      </c>
      <c r="AD61" s="192">
        <f t="shared" ca="1" si="14"/>
        <v>44387</v>
      </c>
      <c r="AE61" s="191" t="e">
        <f t="shared" ca="1" si="53"/>
        <v>#VALUE!</v>
      </c>
      <c r="AF61" s="190" t="e">
        <f t="shared" si="54"/>
        <v>#VALUE!</v>
      </c>
      <c r="AG61" s="190" t="e">
        <f t="shared" si="55"/>
        <v>#VALUE!</v>
      </c>
      <c r="AH61" s="190" t="e">
        <f t="shared" si="56"/>
        <v>#VALUE!</v>
      </c>
      <c r="AI61" s="190" t="e">
        <f t="shared" si="57"/>
        <v>#VALUE!</v>
      </c>
      <c r="AJ61" s="190" t="e">
        <f t="shared" si="58"/>
        <v>#VALUE!</v>
      </c>
      <c r="AK61" s="190" t="e">
        <f t="shared" si="59"/>
        <v>#VALUE!</v>
      </c>
      <c r="AL61" s="190">
        <f t="shared" si="60"/>
        <v>0</v>
      </c>
    </row>
    <row r="62" spans="1:38" ht="23.25" customHeight="1" x14ac:dyDescent="0.15">
      <c r="A62" s="260">
        <f t="shared" si="61"/>
        <v>55</v>
      </c>
      <c r="B62" s="282" t="str">
        <f t="shared" si="3"/>
        <v>A팀</v>
      </c>
      <c r="C62" s="232"/>
      <c r="D62" s="233"/>
      <c r="E62" s="248" t="str">
        <f t="shared" si="62"/>
        <v/>
      </c>
      <c r="F62" s="248"/>
      <c r="G62" s="246" t="str">
        <f t="shared" si="4"/>
        <v/>
      </c>
      <c r="H62" s="281" t="str">
        <f t="shared" si="63"/>
        <v/>
      </c>
      <c r="I62" s="265" t="str">
        <f t="shared" si="64"/>
        <v/>
      </c>
      <c r="J62" s="247" t="str">
        <f t="shared" si="5"/>
        <v/>
      </c>
      <c r="K62" s="239"/>
      <c r="L62" s="240">
        <f t="shared" si="0"/>
        <v>0</v>
      </c>
      <c r="M62" s="241">
        <f t="shared" si="6"/>
        <v>0.03</v>
      </c>
      <c r="N62" s="242">
        <f t="shared" si="46"/>
        <v>0</v>
      </c>
      <c r="O62" s="242">
        <f t="shared" si="47"/>
        <v>0</v>
      </c>
      <c r="P62" s="243">
        <f t="shared" si="48"/>
        <v>0</v>
      </c>
      <c r="Q62" s="243">
        <f t="shared" si="49"/>
        <v>0</v>
      </c>
      <c r="S62" s="225">
        <f t="shared" si="1"/>
        <v>0</v>
      </c>
      <c r="T62" s="226">
        <f t="shared" si="2"/>
        <v>0</v>
      </c>
      <c r="V62" s="123"/>
      <c r="W62" s="123"/>
      <c r="X62" s="123"/>
      <c r="Y62" s="123"/>
      <c r="AA62" s="190" t="e">
        <f t="shared" si="50"/>
        <v>#VALUE!</v>
      </c>
      <c r="AB62" s="190" t="e">
        <f t="shared" si="51"/>
        <v>#VALUE!</v>
      </c>
      <c r="AC62" s="191" t="e">
        <f t="shared" ca="1" si="52"/>
        <v>#VALUE!</v>
      </c>
      <c r="AD62" s="192">
        <f t="shared" ca="1" si="14"/>
        <v>44387</v>
      </c>
      <c r="AE62" s="191" t="e">
        <f t="shared" ca="1" si="53"/>
        <v>#VALUE!</v>
      </c>
      <c r="AF62" s="190" t="e">
        <f t="shared" si="54"/>
        <v>#VALUE!</v>
      </c>
      <c r="AG62" s="190" t="e">
        <f t="shared" si="55"/>
        <v>#VALUE!</v>
      </c>
      <c r="AH62" s="190" t="e">
        <f t="shared" si="56"/>
        <v>#VALUE!</v>
      </c>
      <c r="AI62" s="190" t="e">
        <f t="shared" si="57"/>
        <v>#VALUE!</v>
      </c>
      <c r="AJ62" s="190" t="e">
        <f t="shared" si="58"/>
        <v>#VALUE!</v>
      </c>
      <c r="AK62" s="190" t="e">
        <f t="shared" si="59"/>
        <v>#VALUE!</v>
      </c>
      <c r="AL62" s="190">
        <f t="shared" si="60"/>
        <v>0</v>
      </c>
    </row>
    <row r="63" spans="1:38" ht="23.25" customHeight="1" x14ac:dyDescent="0.15">
      <c r="A63" s="260">
        <f t="shared" si="61"/>
        <v>56</v>
      </c>
      <c r="B63" s="282" t="str">
        <f t="shared" si="3"/>
        <v>A팀</v>
      </c>
      <c r="C63" s="232"/>
      <c r="D63" s="233"/>
      <c r="E63" s="248" t="str">
        <f t="shared" si="62"/>
        <v/>
      </c>
      <c r="F63" s="248"/>
      <c r="G63" s="246" t="str">
        <f t="shared" si="4"/>
        <v/>
      </c>
      <c r="H63" s="281" t="str">
        <f t="shared" si="63"/>
        <v/>
      </c>
      <c r="I63" s="265" t="str">
        <f t="shared" si="64"/>
        <v/>
      </c>
      <c r="J63" s="247" t="str">
        <f t="shared" si="5"/>
        <v/>
      </c>
      <c r="K63" s="239"/>
      <c r="L63" s="240">
        <f t="shared" si="0"/>
        <v>0</v>
      </c>
      <c r="M63" s="241">
        <f t="shared" si="6"/>
        <v>0.03</v>
      </c>
      <c r="N63" s="242">
        <f t="shared" si="46"/>
        <v>0</v>
      </c>
      <c r="O63" s="242">
        <f t="shared" si="47"/>
        <v>0</v>
      </c>
      <c r="P63" s="243">
        <f t="shared" si="48"/>
        <v>0</v>
      </c>
      <c r="Q63" s="243">
        <f t="shared" si="49"/>
        <v>0</v>
      </c>
      <c r="S63" s="225">
        <f t="shared" si="1"/>
        <v>0</v>
      </c>
      <c r="T63" s="226">
        <f t="shared" si="2"/>
        <v>0</v>
      </c>
      <c r="V63" s="123"/>
      <c r="W63" s="123"/>
      <c r="X63" s="123"/>
      <c r="Y63" s="123"/>
      <c r="AA63" s="190" t="e">
        <f t="shared" si="50"/>
        <v>#VALUE!</v>
      </c>
      <c r="AB63" s="190" t="e">
        <f t="shared" si="51"/>
        <v>#VALUE!</v>
      </c>
      <c r="AC63" s="191" t="e">
        <f t="shared" ca="1" si="52"/>
        <v>#VALUE!</v>
      </c>
      <c r="AD63" s="192">
        <f t="shared" ca="1" si="14"/>
        <v>44387</v>
      </c>
      <c r="AE63" s="191" t="e">
        <f t="shared" ca="1" si="53"/>
        <v>#VALUE!</v>
      </c>
      <c r="AF63" s="190" t="e">
        <f t="shared" si="54"/>
        <v>#VALUE!</v>
      </c>
      <c r="AG63" s="190" t="e">
        <f t="shared" si="55"/>
        <v>#VALUE!</v>
      </c>
      <c r="AH63" s="190" t="e">
        <f t="shared" si="56"/>
        <v>#VALUE!</v>
      </c>
      <c r="AI63" s="190" t="e">
        <f t="shared" si="57"/>
        <v>#VALUE!</v>
      </c>
      <c r="AJ63" s="190" t="e">
        <f t="shared" si="58"/>
        <v>#VALUE!</v>
      </c>
      <c r="AK63" s="190" t="e">
        <f t="shared" si="59"/>
        <v>#VALUE!</v>
      </c>
      <c r="AL63" s="190">
        <f t="shared" si="60"/>
        <v>0</v>
      </c>
    </row>
    <row r="64" spans="1:38" ht="23.25" customHeight="1" x14ac:dyDescent="0.15">
      <c r="A64" s="260">
        <f t="shared" si="61"/>
        <v>57</v>
      </c>
      <c r="B64" s="282" t="str">
        <f t="shared" si="3"/>
        <v>A팀</v>
      </c>
      <c r="C64" s="232"/>
      <c r="D64" s="233"/>
      <c r="E64" s="248" t="str">
        <f t="shared" si="62"/>
        <v/>
      </c>
      <c r="F64" s="248"/>
      <c r="G64" s="246" t="str">
        <f t="shared" si="4"/>
        <v/>
      </c>
      <c r="H64" s="281" t="str">
        <f t="shared" si="63"/>
        <v/>
      </c>
      <c r="I64" s="265" t="str">
        <f t="shared" si="64"/>
        <v/>
      </c>
      <c r="J64" s="247" t="str">
        <f t="shared" si="5"/>
        <v/>
      </c>
      <c r="K64" s="239"/>
      <c r="L64" s="240">
        <f t="shared" si="0"/>
        <v>0</v>
      </c>
      <c r="M64" s="241">
        <f t="shared" si="6"/>
        <v>0.03</v>
      </c>
      <c r="N64" s="242">
        <f t="shared" si="46"/>
        <v>0</v>
      </c>
      <c r="O64" s="242">
        <f t="shared" si="47"/>
        <v>0</v>
      </c>
      <c r="P64" s="243">
        <f t="shared" si="48"/>
        <v>0</v>
      </c>
      <c r="Q64" s="243">
        <f t="shared" si="49"/>
        <v>0</v>
      </c>
      <c r="S64" s="225">
        <f t="shared" si="1"/>
        <v>0</v>
      </c>
      <c r="T64" s="226">
        <f t="shared" si="2"/>
        <v>0</v>
      </c>
      <c r="V64" s="123"/>
      <c r="W64" s="123"/>
      <c r="X64" s="123"/>
      <c r="Y64" s="123"/>
      <c r="AA64" s="190" t="e">
        <f t="shared" si="50"/>
        <v>#VALUE!</v>
      </c>
      <c r="AB64" s="190" t="e">
        <f t="shared" si="51"/>
        <v>#VALUE!</v>
      </c>
      <c r="AC64" s="191" t="e">
        <f t="shared" ca="1" si="52"/>
        <v>#VALUE!</v>
      </c>
      <c r="AD64" s="192">
        <f t="shared" ca="1" si="14"/>
        <v>44387</v>
      </c>
      <c r="AE64" s="191" t="e">
        <f t="shared" ca="1" si="53"/>
        <v>#VALUE!</v>
      </c>
      <c r="AF64" s="190" t="e">
        <f t="shared" si="54"/>
        <v>#VALUE!</v>
      </c>
      <c r="AG64" s="190" t="e">
        <f t="shared" si="55"/>
        <v>#VALUE!</v>
      </c>
      <c r="AH64" s="190" t="e">
        <f t="shared" si="56"/>
        <v>#VALUE!</v>
      </c>
      <c r="AI64" s="190" t="e">
        <f t="shared" si="57"/>
        <v>#VALUE!</v>
      </c>
      <c r="AJ64" s="190" t="e">
        <f t="shared" si="58"/>
        <v>#VALUE!</v>
      </c>
      <c r="AK64" s="190" t="e">
        <f t="shared" si="59"/>
        <v>#VALUE!</v>
      </c>
      <c r="AL64" s="190">
        <f t="shared" si="60"/>
        <v>0</v>
      </c>
    </row>
    <row r="65" spans="1:38" ht="23.25" customHeight="1" x14ac:dyDescent="0.15">
      <c r="A65" s="260">
        <f t="shared" si="61"/>
        <v>58</v>
      </c>
      <c r="B65" s="282" t="str">
        <f t="shared" si="3"/>
        <v>A팀</v>
      </c>
      <c r="C65" s="232"/>
      <c r="D65" s="233"/>
      <c r="E65" s="248" t="str">
        <f t="shared" si="62"/>
        <v/>
      </c>
      <c r="F65" s="248"/>
      <c r="G65" s="246" t="str">
        <f t="shared" si="4"/>
        <v/>
      </c>
      <c r="H65" s="281" t="str">
        <f t="shared" si="63"/>
        <v/>
      </c>
      <c r="I65" s="265" t="str">
        <f t="shared" si="64"/>
        <v/>
      </c>
      <c r="J65" s="247" t="str">
        <f t="shared" si="5"/>
        <v/>
      </c>
      <c r="K65" s="239"/>
      <c r="L65" s="240">
        <f t="shared" si="0"/>
        <v>0</v>
      </c>
      <c r="M65" s="241">
        <f t="shared" si="6"/>
        <v>0.03</v>
      </c>
      <c r="N65" s="242">
        <f t="shared" si="46"/>
        <v>0</v>
      </c>
      <c r="O65" s="242">
        <f t="shared" si="47"/>
        <v>0</v>
      </c>
      <c r="P65" s="243">
        <f t="shared" si="48"/>
        <v>0</v>
      </c>
      <c r="Q65" s="243">
        <f t="shared" si="49"/>
        <v>0</v>
      </c>
      <c r="S65" s="225">
        <f t="shared" si="1"/>
        <v>0</v>
      </c>
      <c r="T65" s="226">
        <f t="shared" si="2"/>
        <v>0</v>
      </c>
      <c r="V65" s="123"/>
      <c r="W65" s="123"/>
      <c r="X65" s="123"/>
      <c r="Y65" s="123"/>
      <c r="AA65" s="190" t="e">
        <f t="shared" si="50"/>
        <v>#VALUE!</v>
      </c>
      <c r="AB65" s="190" t="e">
        <f t="shared" si="51"/>
        <v>#VALUE!</v>
      </c>
      <c r="AC65" s="191" t="e">
        <f t="shared" ca="1" si="52"/>
        <v>#VALUE!</v>
      </c>
      <c r="AD65" s="192">
        <f t="shared" ca="1" si="14"/>
        <v>44387</v>
      </c>
      <c r="AE65" s="191" t="e">
        <f t="shared" ca="1" si="53"/>
        <v>#VALUE!</v>
      </c>
      <c r="AF65" s="190" t="e">
        <f t="shared" si="54"/>
        <v>#VALUE!</v>
      </c>
      <c r="AG65" s="190" t="e">
        <f t="shared" si="55"/>
        <v>#VALUE!</v>
      </c>
      <c r="AH65" s="190" t="e">
        <f t="shared" si="56"/>
        <v>#VALUE!</v>
      </c>
      <c r="AI65" s="190" t="e">
        <f t="shared" si="57"/>
        <v>#VALUE!</v>
      </c>
      <c r="AJ65" s="190" t="e">
        <f t="shared" si="58"/>
        <v>#VALUE!</v>
      </c>
      <c r="AK65" s="190" t="e">
        <f t="shared" si="59"/>
        <v>#VALUE!</v>
      </c>
      <c r="AL65" s="190">
        <f t="shared" si="60"/>
        <v>0</v>
      </c>
    </row>
    <row r="66" spans="1:38" ht="23.25" customHeight="1" x14ac:dyDescent="0.15">
      <c r="A66" s="260">
        <f t="shared" si="61"/>
        <v>59</v>
      </c>
      <c r="B66" s="282" t="str">
        <f t="shared" si="3"/>
        <v>A팀</v>
      </c>
      <c r="C66" s="232"/>
      <c r="D66" s="233"/>
      <c r="E66" s="248" t="str">
        <f t="shared" si="62"/>
        <v/>
      </c>
      <c r="F66" s="248"/>
      <c r="G66" s="246" t="str">
        <f t="shared" si="4"/>
        <v/>
      </c>
      <c r="H66" s="281" t="str">
        <f t="shared" si="63"/>
        <v/>
      </c>
      <c r="I66" s="265" t="str">
        <f t="shared" si="64"/>
        <v/>
      </c>
      <c r="J66" s="247" t="str">
        <f t="shared" si="5"/>
        <v/>
      </c>
      <c r="K66" s="239"/>
      <c r="L66" s="240">
        <f t="shared" si="0"/>
        <v>0</v>
      </c>
      <c r="M66" s="241">
        <f t="shared" si="6"/>
        <v>0.03</v>
      </c>
      <c r="N66" s="242">
        <f t="shared" si="46"/>
        <v>0</v>
      </c>
      <c r="O66" s="242">
        <f t="shared" si="47"/>
        <v>0</v>
      </c>
      <c r="P66" s="243">
        <f t="shared" si="48"/>
        <v>0</v>
      </c>
      <c r="Q66" s="243">
        <f t="shared" si="49"/>
        <v>0</v>
      </c>
      <c r="S66" s="225">
        <f t="shared" si="1"/>
        <v>0</v>
      </c>
      <c r="T66" s="226">
        <f t="shared" si="2"/>
        <v>0</v>
      </c>
      <c r="V66" s="123"/>
      <c r="W66" s="123"/>
      <c r="X66" s="123"/>
      <c r="Y66" s="123"/>
      <c r="AA66" s="190" t="e">
        <f t="shared" si="50"/>
        <v>#VALUE!</v>
      </c>
      <c r="AB66" s="190" t="e">
        <f t="shared" si="51"/>
        <v>#VALUE!</v>
      </c>
      <c r="AC66" s="191" t="e">
        <f t="shared" ca="1" si="52"/>
        <v>#VALUE!</v>
      </c>
      <c r="AD66" s="192">
        <f t="shared" ca="1" si="14"/>
        <v>44387</v>
      </c>
      <c r="AE66" s="191" t="e">
        <f t="shared" ca="1" si="53"/>
        <v>#VALUE!</v>
      </c>
      <c r="AF66" s="190" t="e">
        <f t="shared" si="54"/>
        <v>#VALUE!</v>
      </c>
      <c r="AG66" s="190" t="e">
        <f t="shared" si="55"/>
        <v>#VALUE!</v>
      </c>
      <c r="AH66" s="190" t="e">
        <f t="shared" si="56"/>
        <v>#VALUE!</v>
      </c>
      <c r="AI66" s="190" t="e">
        <f t="shared" si="57"/>
        <v>#VALUE!</v>
      </c>
      <c r="AJ66" s="190" t="e">
        <f t="shared" si="58"/>
        <v>#VALUE!</v>
      </c>
      <c r="AK66" s="190" t="e">
        <f t="shared" si="59"/>
        <v>#VALUE!</v>
      </c>
      <c r="AL66" s="190">
        <f t="shared" si="60"/>
        <v>0</v>
      </c>
    </row>
    <row r="67" spans="1:38" ht="23.25" customHeight="1" x14ac:dyDescent="0.15">
      <c r="A67" s="260">
        <f t="shared" si="61"/>
        <v>60</v>
      </c>
      <c r="B67" s="282" t="str">
        <f t="shared" si="3"/>
        <v>A팀</v>
      </c>
      <c r="C67" s="232"/>
      <c r="D67" s="233"/>
      <c r="E67" s="248" t="str">
        <f t="shared" si="62"/>
        <v/>
      </c>
      <c r="F67" s="248"/>
      <c r="G67" s="246" t="str">
        <f t="shared" si="4"/>
        <v/>
      </c>
      <c r="H67" s="281" t="str">
        <f t="shared" si="63"/>
        <v/>
      </c>
      <c r="I67" s="265" t="str">
        <f t="shared" si="64"/>
        <v/>
      </c>
      <c r="J67" s="247" t="str">
        <f t="shared" si="5"/>
        <v/>
      </c>
      <c r="K67" s="239"/>
      <c r="L67" s="240">
        <f t="shared" si="0"/>
        <v>0</v>
      </c>
      <c r="M67" s="241">
        <f t="shared" si="6"/>
        <v>0.03</v>
      </c>
      <c r="N67" s="242">
        <f t="shared" si="46"/>
        <v>0</v>
      </c>
      <c r="O67" s="242">
        <f t="shared" si="47"/>
        <v>0</v>
      </c>
      <c r="P67" s="243">
        <f t="shared" si="48"/>
        <v>0</v>
      </c>
      <c r="Q67" s="243">
        <f t="shared" si="49"/>
        <v>0</v>
      </c>
      <c r="S67" s="225">
        <f t="shared" si="1"/>
        <v>0</v>
      </c>
      <c r="T67" s="226">
        <f t="shared" si="2"/>
        <v>0</v>
      </c>
      <c r="V67" s="123"/>
      <c r="W67" s="123"/>
      <c r="X67" s="123"/>
      <c r="Y67" s="123"/>
      <c r="AA67" s="190" t="e">
        <f t="shared" si="50"/>
        <v>#VALUE!</v>
      </c>
      <c r="AB67" s="190" t="e">
        <f t="shared" si="51"/>
        <v>#VALUE!</v>
      </c>
      <c r="AC67" s="191" t="e">
        <f t="shared" ca="1" si="52"/>
        <v>#VALUE!</v>
      </c>
      <c r="AD67" s="192">
        <f t="shared" ca="1" si="14"/>
        <v>44387</v>
      </c>
      <c r="AE67" s="191" t="e">
        <f t="shared" ca="1" si="53"/>
        <v>#VALUE!</v>
      </c>
      <c r="AF67" s="190" t="e">
        <f t="shared" si="54"/>
        <v>#VALUE!</v>
      </c>
      <c r="AG67" s="190" t="e">
        <f t="shared" si="55"/>
        <v>#VALUE!</v>
      </c>
      <c r="AH67" s="190" t="e">
        <f t="shared" si="56"/>
        <v>#VALUE!</v>
      </c>
      <c r="AI67" s="190" t="e">
        <f t="shared" si="57"/>
        <v>#VALUE!</v>
      </c>
      <c r="AJ67" s="190" t="e">
        <f t="shared" si="58"/>
        <v>#VALUE!</v>
      </c>
      <c r="AK67" s="190" t="e">
        <f t="shared" si="59"/>
        <v>#VALUE!</v>
      </c>
      <c r="AL67" s="190">
        <f t="shared" si="60"/>
        <v>0</v>
      </c>
    </row>
    <row r="68" spans="1:38" ht="23.25" customHeight="1" x14ac:dyDescent="0.15">
      <c r="A68" s="260">
        <f t="shared" si="61"/>
        <v>61</v>
      </c>
      <c r="B68" s="282" t="str">
        <f t="shared" si="3"/>
        <v>A팀</v>
      </c>
      <c r="C68" s="232"/>
      <c r="D68" s="233"/>
      <c r="E68" s="232"/>
      <c r="F68" s="232"/>
      <c r="G68" s="246" t="str">
        <f t="shared" si="4"/>
        <v/>
      </c>
      <c r="H68" s="281"/>
      <c r="I68" s="265"/>
      <c r="J68" s="247" t="str">
        <f t="shared" si="5"/>
        <v>토</v>
      </c>
      <c r="K68" s="239"/>
      <c r="L68" s="240">
        <f t="shared" si="0"/>
        <v>0</v>
      </c>
      <c r="M68" s="241">
        <f>$M$7</f>
        <v>0.03</v>
      </c>
      <c r="N68" s="242">
        <f>IF(L68&gt;33330,TRUNC(L68*$M$7,-1),0)</f>
        <v>0</v>
      </c>
      <c r="O68" s="242">
        <f>TRUNC(N68*10%,-1)</f>
        <v>0</v>
      </c>
      <c r="P68" s="243">
        <f>SUM(N68:O68)</f>
        <v>0</v>
      </c>
      <c r="Q68" s="243">
        <f>L68-P68</f>
        <v>0</v>
      </c>
      <c r="S68" s="225">
        <f t="shared" si="1"/>
        <v>0</v>
      </c>
      <c r="T68" s="226">
        <f t="shared" si="2"/>
        <v>0</v>
      </c>
      <c r="V68" s="123"/>
      <c r="W68" s="123"/>
      <c r="X68" s="123"/>
      <c r="Y68" s="123"/>
      <c r="AA68" s="190" t="e">
        <f>IF(LEN(CLEAN(D68))=10,IF(AND(VALUE(MID(D68,4,1))&gt;=1,VALUE(MID(D68,4,1))&lt;=4),MOD(11-MOD(0*2+0*3+0*4+MID(D68,1,1)*5+MID(D68,2,1)*6+MID(D68,3,1)*7+MID(D68,4,1)*8+MID(D68,5,1)*9+MID(D68,6,1)*2+MID(D68,7,1)*3+MID(D68,8,1)*4+MID(D68,9,1)*5,11),10),IF(AND(VALUE(MID(D68,4,1))&gt;=5,VALUE(MID(D68,4,1))&lt;=8),MOD(11-MOD(0*2+0*3+0*4+MID(D68,1,1)*5+MID(D68,2,1)*6+MID(D68,3,1)*7+MID(D68,4,1)*8+MID(D68,5,1)*9+MID(D68,6,1)*2+MID(D68,7,1)*3+MID(D68,8,1)*4+MID(D68,9,1)*5,11),10),"오류")),IF(LEN(CLEAN(D68))=11,IF(AND(VALUE(MID(D68,5,1))&gt;=1,VALUE(MID(D68,5,1))&lt;=4),MOD(11-MOD(0*2+0*3+MID(D68,1,1)*4+MID(D68,2,1)*5+MID(D68,3,1)*6+MID(D68,4,1)*7+MID(D68,5,1)*8+MID(D68,6,1)*9+MID(D68,7,1)*2+MID(D68,8,1)*3+MID(D68,9,1)*4+MID(D68,10,1)*5,11),10),IF(AND(VALUE(MID(D68,5,1))&gt;=5,VALUE(MID(D68,5,1))&lt;=8),MOD(11-MOD(0*2+0*3+MID(D68,1,1)*4+MID(D68,2,1)*5+MID(D68,3,1)*6+MID(D68,4,1)*7+MID(D68,5,1)*8+MID(D68,6,1)*9+MID(D68,7,1)*2+MID(D68,8,1)*3+MID(D68,9,1)*4+MID(D68,10,1)*5,11),10),"오류")),IF(LEN(CLEAN(D68))=12,IF(AND(VALUE(MID(D68,6,1))&gt;=1,VALUE(MID(D68,6,1))&lt;=4),MOD(11-MOD(0*2+MID(D68,1,1)*3+MID(D68,2,1)*4+MID(D68,3,1)*5+MID(D68,4,1)*6+MID(D68,5,1)*7+MID(D68,6,1)*8+MID(D68,7,1)*9+MID(D68,8,1)*2+MID(D68,9,1)*3+MID(D68,10,1)*4+MID(D68,11,1)*5,11),10),IF(AND(VALUE(MID(D68,7,1))&gt;=5,VALUE(MID(D68,7,1))&lt;=8),MOD(11-MOD(0*2+MID(D68,1,1)*3+MID(D68,2,1)*4+MID(D68,3,1)*5+MID(D68,4,1)*6+MID(D68,5,1)*7+MID(D68,6,1)*8+MID(D68,7,1)*9+MID(D68,8,1)*2+MID(D68,9,1)*3+MID(D68,10,1)*4+MID(D68,11,1)*5,11),10),"오류")),IF(AND(VALUE(MID(D68,7,1))&gt;=1,VALUE(MID(D68,7,1))&lt;=4),MOD(11-MOD(MID(D68,1,1)*2+MID(D68,2,1)*3+MID(D68,3,1)*4+MID(D68,4,1)*5+MID(D68,5,1)*6+MID(D68,6,1)*7+MID(D68,7,1)*8+MID(D68,8,1)*9+MID(D68,9,1)*2+MID(D68,10,1)*3+MID(D68,11,1)*4+MID(D68,12,1)*5,11),10),IF(AND(VALUE(MID(D68,7,1))&gt;=5,VALUE(MID(D68,7,1))&lt;=8),IF(LEN(CLEAN(D68))=12,MOD(MOD(11-MOD(0*2+MID(D68,1,1)*3+MID(D68,2,1)*4+MID(D68,3,1)*5+MID(D68,4,1)*6+MID(D68,5,1)*7+MID(D68,6,1)*8+MID(D68,7,1)*9+MID(D68,8,1)*2+MID(D68,9,1)*3+MID(D68,10,1)*4+MID(D68,11,1)*5,11),10)+2,10),MOD(MOD(11-MOD(MID(D68,1,1)*2+MID(D68,2,1)*3+MID(D68,3,1)*4+MID(D68,4,1)*5+MID(D68,5,1)*6+MID(D68,6,1)*7+MID(D68,7,1)*8+MID(D68,8,1)*9+MID(D68,9,1)*2+MID(D68,10,1)*3+MID(D68,11,1)*4+MID(D68,12,1)*5,11),10)+2,10)))))))</f>
        <v>#VALUE!</v>
      </c>
      <c r="AB68" s="190" t="e">
        <f>IF(INT(RIGHT(D68,1))=AA68,"OK","주민오류")</f>
        <v>#VALUE!</v>
      </c>
      <c r="AC68" s="191" t="e">
        <f ca="1">DATEDIF(IF(OR(MID(D68,LEN(CLEAN(D68))-6,1)&lt;="2",MID(D68,LEN(CLEAN(D68))-6,1)="5",MID(D68,LEN(CLEAN(D68))-6,1)="6"),DATE(MID(D68,1,2),MID(D68,3,2),MID(D68,5,2)),CHOOSE(14-LEN(CLEAN(D68)), DATE(MID(D68,1,2)+100,MID(D68,3,2),MID(D68,5,2)), DATE(MID(D68,1,1)+100,MID(D68,2,2),MID(D68,4,2)),DATE(2000,MID(D68,1,2),MID(D68,3,2)),DATE(2000,MID(D68,1,1),MID(D68,2,2)))),TODAY(),"y")</f>
        <v>#VALUE!</v>
      </c>
      <c r="AD68" s="192">
        <f ca="1">TODAY()</f>
        <v>44387</v>
      </c>
      <c r="AE68" s="191" t="e">
        <f ca="1">DATEDIF(IF(OR(MID(D68,LEN(CLEAN(D68))-6,1)&lt;="2",MID(D68,LEN(CLEAN(D68))-6,1)="5",MID(D68,LEN(CLEAN(D68))-6,1)="6"),DATE(MID(D68,1,2),MID(D68,3,2),MID(D68,5,2)),CHOOSE(14-LEN(CLEAN(D68)), DATE(MID(D68,1,2)+100,MID(D68,3,2),MID(D68,5,2)), DATE(MID(D68,1,1)+100,MID(D68,2,2),MID(D68,4,2)),DATE(2000,MID(D68,1,2),MID(D68,3,2)),DATE(2000,MID(D68,1,1),MID(D68,2,2)))),AD68,"y")</f>
        <v>#VALUE!</v>
      </c>
      <c r="AF68" s="190" t="e">
        <f>CHOOSE(14-LEN(CLEAN(D68)),CHOOSE(MID(D68,7,1),"남","여","남","여","남","여","남","여","남","여"),CHOOSE(MID(D68,6,1),"남","여","남","여","남","여","남","여","남","여"),CHOOSE(MID(D68,5,1),"남","여","남","여","남","여","남","여","남","여"),CHOOSE(MID(D68,4,1),"남","여","남","여","남","여","남","여","남","여"),CHOOSE(MID(D68,3,1),"남","여","남","여","남","여","남","여","남","여"))</f>
        <v>#VALUE!</v>
      </c>
      <c r="AG68" s="190" t="e">
        <f>CHOOSE(14-LEN(CLEAN(D68)),MID(D68,7,1),MID(D68,6,1),MID(D68,5,1),MID(D68,4,1))</f>
        <v>#VALUE!</v>
      </c>
      <c r="AH68" s="190" t="e">
        <f>CHOOSE(AG68,"내국인","내국인","내국인","내국인","외국인","외국인","외국인","외국인")</f>
        <v>#VALUE!</v>
      </c>
      <c r="AI68" s="190" t="e">
        <f>IF(AH68="외국인","고용허가체크","")</f>
        <v>#VALUE!</v>
      </c>
      <c r="AJ68" s="190" t="e">
        <f>IF(LEN(CLEAN(D68))=12,MOD(MID(D68,7,1)*10+MID(D68,8,1),2),MOD(MID(D68,8,1)*10+MID(D68,9,1),2))</f>
        <v>#VALUE!</v>
      </c>
      <c r="AK68" s="190" t="e">
        <f>IF(AJ68=0,"OK","")</f>
        <v>#VALUE!</v>
      </c>
      <c r="AL68" s="190">
        <f>LEN(CLEAN(D68))</f>
        <v>0</v>
      </c>
    </row>
    <row r="69" spans="1:38" ht="23.25" customHeight="1" x14ac:dyDescent="0.15">
      <c r="A69" s="260">
        <f>A68+1</f>
        <v>62</v>
      </c>
      <c r="B69" s="282" t="str">
        <f t="shared" si="3"/>
        <v>A팀</v>
      </c>
      <c r="C69" s="232"/>
      <c r="D69" s="233"/>
      <c r="E69" s="248" t="str">
        <f>IF(C69="","",$E$8)</f>
        <v/>
      </c>
      <c r="F69" s="248"/>
      <c r="G69" s="246" t="str">
        <f t="shared" si="4"/>
        <v/>
      </c>
      <c r="H69" s="281" t="str">
        <f>IF(C69="","",$H$8)</f>
        <v/>
      </c>
      <c r="I69" s="265" t="str">
        <f>IF(C69="","",$I$8)</f>
        <v/>
      </c>
      <c r="J69" s="247" t="str">
        <f t="shared" si="5"/>
        <v/>
      </c>
      <c r="K69" s="239"/>
      <c r="L69" s="240">
        <f t="shared" si="0"/>
        <v>0</v>
      </c>
      <c r="M69" s="241">
        <f t="shared" si="6"/>
        <v>0.03</v>
      </c>
      <c r="N69" s="242">
        <f t="shared" ref="N69:N107" si="65">IF(L69&gt;33330,TRUNC(L69*$M$7,-1),0)</f>
        <v>0</v>
      </c>
      <c r="O69" s="242">
        <f t="shared" ref="O69:O107" si="66">TRUNC(N69*10%,-1)</f>
        <v>0</v>
      </c>
      <c r="P69" s="243">
        <f t="shared" ref="P69:P107" si="67">SUM(N69:O69)</f>
        <v>0</v>
      </c>
      <c r="Q69" s="243">
        <f t="shared" ref="Q69:Q107" si="68">L69-P69</f>
        <v>0</v>
      </c>
      <c r="S69" s="225">
        <f t="shared" si="1"/>
        <v>0</v>
      </c>
      <c r="T69" s="226">
        <f t="shared" si="2"/>
        <v>0</v>
      </c>
      <c r="V69" s="123"/>
      <c r="W69" s="123"/>
      <c r="X69" s="123"/>
      <c r="Y69" s="123"/>
      <c r="AA69" s="190" t="e">
        <f t="shared" ref="AA69:AA107" si="69">IF(LEN(CLEAN(D69))=10,IF(AND(VALUE(MID(D69,4,1))&gt;=1,VALUE(MID(D69,4,1))&lt;=4),MOD(11-MOD(0*2+0*3+0*4+MID(D69,1,1)*5+MID(D69,2,1)*6+MID(D69,3,1)*7+MID(D69,4,1)*8+MID(D69,5,1)*9+MID(D69,6,1)*2+MID(D69,7,1)*3+MID(D69,8,1)*4+MID(D69,9,1)*5,11),10),IF(AND(VALUE(MID(D69,4,1))&gt;=5,VALUE(MID(D69,4,1))&lt;=8),MOD(11-MOD(0*2+0*3+0*4+MID(D69,1,1)*5+MID(D69,2,1)*6+MID(D69,3,1)*7+MID(D69,4,1)*8+MID(D69,5,1)*9+MID(D69,6,1)*2+MID(D69,7,1)*3+MID(D69,8,1)*4+MID(D69,9,1)*5,11),10),"오류")),IF(LEN(CLEAN(D69))=11,IF(AND(VALUE(MID(D69,5,1))&gt;=1,VALUE(MID(D69,5,1))&lt;=4),MOD(11-MOD(0*2+0*3+MID(D69,1,1)*4+MID(D69,2,1)*5+MID(D69,3,1)*6+MID(D69,4,1)*7+MID(D69,5,1)*8+MID(D69,6,1)*9+MID(D69,7,1)*2+MID(D69,8,1)*3+MID(D69,9,1)*4+MID(D69,10,1)*5,11),10),IF(AND(VALUE(MID(D69,5,1))&gt;=5,VALUE(MID(D69,5,1))&lt;=8),MOD(11-MOD(0*2+0*3+MID(D69,1,1)*4+MID(D69,2,1)*5+MID(D69,3,1)*6+MID(D69,4,1)*7+MID(D69,5,1)*8+MID(D69,6,1)*9+MID(D69,7,1)*2+MID(D69,8,1)*3+MID(D69,9,1)*4+MID(D69,10,1)*5,11),10),"오류")),IF(LEN(CLEAN(D69))=12,IF(AND(VALUE(MID(D69,6,1))&gt;=1,VALUE(MID(D69,6,1))&lt;=4),MOD(11-MOD(0*2+MID(D69,1,1)*3+MID(D69,2,1)*4+MID(D69,3,1)*5+MID(D69,4,1)*6+MID(D69,5,1)*7+MID(D69,6,1)*8+MID(D69,7,1)*9+MID(D69,8,1)*2+MID(D69,9,1)*3+MID(D69,10,1)*4+MID(D69,11,1)*5,11),10),IF(AND(VALUE(MID(D69,7,1))&gt;=5,VALUE(MID(D69,7,1))&lt;=8),MOD(11-MOD(0*2+MID(D69,1,1)*3+MID(D69,2,1)*4+MID(D69,3,1)*5+MID(D69,4,1)*6+MID(D69,5,1)*7+MID(D69,6,1)*8+MID(D69,7,1)*9+MID(D69,8,1)*2+MID(D69,9,1)*3+MID(D69,10,1)*4+MID(D69,11,1)*5,11),10),"오류")),IF(AND(VALUE(MID(D69,7,1))&gt;=1,VALUE(MID(D69,7,1))&lt;=4),MOD(11-MOD(MID(D69,1,1)*2+MID(D69,2,1)*3+MID(D69,3,1)*4+MID(D69,4,1)*5+MID(D69,5,1)*6+MID(D69,6,1)*7+MID(D69,7,1)*8+MID(D69,8,1)*9+MID(D69,9,1)*2+MID(D69,10,1)*3+MID(D69,11,1)*4+MID(D69,12,1)*5,11),10),IF(AND(VALUE(MID(D69,7,1))&gt;=5,VALUE(MID(D69,7,1))&lt;=8),IF(LEN(CLEAN(D69))=12,MOD(MOD(11-MOD(0*2+MID(D69,1,1)*3+MID(D69,2,1)*4+MID(D69,3,1)*5+MID(D69,4,1)*6+MID(D69,5,1)*7+MID(D69,6,1)*8+MID(D69,7,1)*9+MID(D69,8,1)*2+MID(D69,9,1)*3+MID(D69,10,1)*4+MID(D69,11,1)*5,11),10)+2,10),MOD(MOD(11-MOD(MID(D69,1,1)*2+MID(D69,2,1)*3+MID(D69,3,1)*4+MID(D69,4,1)*5+MID(D69,5,1)*6+MID(D69,6,1)*7+MID(D69,7,1)*8+MID(D69,8,1)*9+MID(D69,9,1)*2+MID(D69,10,1)*3+MID(D69,11,1)*4+MID(D69,12,1)*5,11),10)+2,10)))))))</f>
        <v>#VALUE!</v>
      </c>
      <c r="AB69" s="190" t="e">
        <f t="shared" ref="AB69:AB107" si="70">IF(INT(RIGHT(D69,1))=AA69,"OK","주민오류")</f>
        <v>#VALUE!</v>
      </c>
      <c r="AC69" s="191" t="e">
        <f t="shared" ref="AC69:AC107" ca="1" si="71">DATEDIF(IF(OR(MID(D69,LEN(CLEAN(D69))-6,1)&lt;="2",MID(D69,LEN(CLEAN(D69))-6,1)="5",MID(D69,LEN(CLEAN(D69))-6,1)="6"),DATE(MID(D69,1,2),MID(D69,3,2),MID(D69,5,2)),CHOOSE(14-LEN(CLEAN(D69)), DATE(MID(D69,1,2)+100,MID(D69,3,2),MID(D69,5,2)), DATE(MID(D69,1,1)+100,MID(D69,2,2),MID(D69,4,2)),DATE(2000,MID(D69,1,2),MID(D69,3,2)),DATE(2000,MID(D69,1,1),MID(D69,2,2)))),TODAY(),"y")</f>
        <v>#VALUE!</v>
      </c>
      <c r="AD69" s="192">
        <f t="shared" ca="1" si="14"/>
        <v>44387</v>
      </c>
      <c r="AE69" s="191" t="e">
        <f t="shared" ref="AE69:AE107" ca="1" si="72">DATEDIF(IF(OR(MID(D69,LEN(CLEAN(D69))-6,1)&lt;="2",MID(D69,LEN(CLEAN(D69))-6,1)="5",MID(D69,LEN(CLEAN(D69))-6,1)="6"),DATE(MID(D69,1,2),MID(D69,3,2),MID(D69,5,2)),CHOOSE(14-LEN(CLEAN(D69)), DATE(MID(D69,1,2)+100,MID(D69,3,2),MID(D69,5,2)), DATE(MID(D69,1,1)+100,MID(D69,2,2),MID(D69,4,2)),DATE(2000,MID(D69,1,2),MID(D69,3,2)),DATE(2000,MID(D69,1,1),MID(D69,2,2)))),AD69,"y")</f>
        <v>#VALUE!</v>
      </c>
      <c r="AF69" s="190" t="e">
        <f t="shared" ref="AF69:AF107" si="73">CHOOSE(14-LEN(CLEAN(D69)),CHOOSE(MID(D69,7,1),"남","여","남","여","남","여","남","여","남","여"),CHOOSE(MID(D69,6,1),"남","여","남","여","남","여","남","여","남","여"),CHOOSE(MID(D69,5,1),"남","여","남","여","남","여","남","여","남","여"),CHOOSE(MID(D69,4,1),"남","여","남","여","남","여","남","여","남","여"),CHOOSE(MID(D69,3,1),"남","여","남","여","남","여","남","여","남","여"))</f>
        <v>#VALUE!</v>
      </c>
      <c r="AG69" s="190" t="e">
        <f t="shared" ref="AG69:AG107" si="74">CHOOSE(14-LEN(CLEAN(D69)),MID(D69,7,1),MID(D69,6,1),MID(D69,5,1),MID(D69,4,1))</f>
        <v>#VALUE!</v>
      </c>
      <c r="AH69" s="190" t="e">
        <f t="shared" ref="AH69:AH107" si="75">CHOOSE(AG69,"내국인","내국인","내국인","내국인","외국인","외국인","외국인","외국인")</f>
        <v>#VALUE!</v>
      </c>
      <c r="AI69" s="190" t="e">
        <f t="shared" ref="AI69:AI107" si="76">IF(AH69="외국인","고용허가체크","")</f>
        <v>#VALUE!</v>
      </c>
      <c r="AJ69" s="190" t="e">
        <f t="shared" ref="AJ69:AJ107" si="77">IF(LEN(CLEAN(D69))=12,MOD(MID(D69,7,1)*10+MID(D69,8,1),2),MOD(MID(D69,8,1)*10+MID(D69,9,1),2))</f>
        <v>#VALUE!</v>
      </c>
      <c r="AK69" s="190" t="e">
        <f t="shared" ref="AK69:AK107" si="78">IF(AJ69=0,"OK","")</f>
        <v>#VALUE!</v>
      </c>
      <c r="AL69" s="190">
        <f t="shared" ref="AL69:AL107" si="79">LEN(CLEAN(D69))</f>
        <v>0</v>
      </c>
    </row>
    <row r="70" spans="1:38" ht="23.25" customHeight="1" x14ac:dyDescent="0.15">
      <c r="A70" s="260">
        <f t="shared" ref="A70:A107" si="80">A69+1</f>
        <v>63</v>
      </c>
      <c r="B70" s="282" t="str">
        <f t="shared" si="3"/>
        <v>A팀</v>
      </c>
      <c r="C70" s="232"/>
      <c r="D70" s="233"/>
      <c r="E70" s="248" t="str">
        <f t="shared" ref="E70:E107" si="81">IF(C70="","",$E$8)</f>
        <v/>
      </c>
      <c r="F70" s="248"/>
      <c r="G70" s="246" t="str">
        <f t="shared" si="4"/>
        <v/>
      </c>
      <c r="H70" s="281" t="str">
        <f t="shared" ref="H70:H107" si="82">IF(C70="","",$H$8)</f>
        <v/>
      </c>
      <c r="I70" s="265" t="str">
        <f t="shared" ref="I70:I107" si="83">IF(C70="","",$I$8)</f>
        <v/>
      </c>
      <c r="J70" s="247" t="str">
        <f t="shared" si="5"/>
        <v/>
      </c>
      <c r="K70" s="239"/>
      <c r="L70" s="240">
        <f t="shared" si="0"/>
        <v>0</v>
      </c>
      <c r="M70" s="241">
        <f t="shared" si="6"/>
        <v>0.03</v>
      </c>
      <c r="N70" s="242">
        <f t="shared" si="65"/>
        <v>0</v>
      </c>
      <c r="O70" s="242">
        <f t="shared" si="66"/>
        <v>0</v>
      </c>
      <c r="P70" s="243">
        <f t="shared" si="67"/>
        <v>0</v>
      </c>
      <c r="Q70" s="243">
        <f t="shared" si="68"/>
        <v>0</v>
      </c>
      <c r="S70" s="225">
        <f t="shared" si="1"/>
        <v>0</v>
      </c>
      <c r="T70" s="226">
        <f t="shared" si="2"/>
        <v>0</v>
      </c>
      <c r="V70" s="123"/>
      <c r="W70" s="123"/>
      <c r="X70" s="123"/>
      <c r="Y70" s="123"/>
      <c r="AA70" s="190" t="e">
        <f t="shared" si="69"/>
        <v>#VALUE!</v>
      </c>
      <c r="AB70" s="190" t="e">
        <f t="shared" si="70"/>
        <v>#VALUE!</v>
      </c>
      <c r="AC70" s="191" t="e">
        <f t="shared" ca="1" si="71"/>
        <v>#VALUE!</v>
      </c>
      <c r="AD70" s="192">
        <f t="shared" ca="1" si="14"/>
        <v>44387</v>
      </c>
      <c r="AE70" s="191" t="e">
        <f t="shared" ca="1" si="72"/>
        <v>#VALUE!</v>
      </c>
      <c r="AF70" s="190" t="e">
        <f t="shared" si="73"/>
        <v>#VALUE!</v>
      </c>
      <c r="AG70" s="190" t="e">
        <f t="shared" si="74"/>
        <v>#VALUE!</v>
      </c>
      <c r="AH70" s="190" t="e">
        <f t="shared" si="75"/>
        <v>#VALUE!</v>
      </c>
      <c r="AI70" s="190" t="e">
        <f t="shared" si="76"/>
        <v>#VALUE!</v>
      </c>
      <c r="AJ70" s="190" t="e">
        <f t="shared" si="77"/>
        <v>#VALUE!</v>
      </c>
      <c r="AK70" s="190" t="e">
        <f t="shared" si="78"/>
        <v>#VALUE!</v>
      </c>
      <c r="AL70" s="190">
        <f t="shared" si="79"/>
        <v>0</v>
      </c>
    </row>
    <row r="71" spans="1:38" ht="23.25" customHeight="1" x14ac:dyDescent="0.15">
      <c r="A71" s="260">
        <f t="shared" si="80"/>
        <v>64</v>
      </c>
      <c r="B71" s="282" t="str">
        <f t="shared" si="3"/>
        <v>A팀</v>
      </c>
      <c r="C71" s="232"/>
      <c r="D71" s="233"/>
      <c r="E71" s="248" t="str">
        <f t="shared" si="81"/>
        <v/>
      </c>
      <c r="F71" s="248"/>
      <c r="G71" s="246" t="str">
        <f t="shared" si="4"/>
        <v/>
      </c>
      <c r="H71" s="281" t="str">
        <f t="shared" si="82"/>
        <v/>
      </c>
      <c r="I71" s="265" t="str">
        <f t="shared" si="83"/>
        <v/>
      </c>
      <c r="J71" s="247" t="str">
        <f t="shared" si="5"/>
        <v/>
      </c>
      <c r="K71" s="239"/>
      <c r="L71" s="240">
        <f t="shared" si="0"/>
        <v>0</v>
      </c>
      <c r="M71" s="241">
        <f t="shared" si="6"/>
        <v>0.03</v>
      </c>
      <c r="N71" s="242">
        <f t="shared" si="65"/>
        <v>0</v>
      </c>
      <c r="O71" s="242">
        <f t="shared" si="66"/>
        <v>0</v>
      </c>
      <c r="P71" s="243">
        <f t="shared" si="67"/>
        <v>0</v>
      </c>
      <c r="Q71" s="243">
        <f t="shared" si="68"/>
        <v>0</v>
      </c>
      <c r="S71" s="225">
        <f t="shared" si="1"/>
        <v>0</v>
      </c>
      <c r="T71" s="226">
        <f t="shared" si="2"/>
        <v>0</v>
      </c>
      <c r="V71" s="123"/>
      <c r="W71" s="123"/>
      <c r="X71" s="123"/>
      <c r="Y71" s="123"/>
      <c r="AA71" s="190" t="e">
        <f t="shared" si="69"/>
        <v>#VALUE!</v>
      </c>
      <c r="AB71" s="190" t="e">
        <f t="shared" si="70"/>
        <v>#VALUE!</v>
      </c>
      <c r="AC71" s="191" t="e">
        <f t="shared" ca="1" si="71"/>
        <v>#VALUE!</v>
      </c>
      <c r="AD71" s="192">
        <f t="shared" ca="1" si="14"/>
        <v>44387</v>
      </c>
      <c r="AE71" s="191" t="e">
        <f t="shared" ca="1" si="72"/>
        <v>#VALUE!</v>
      </c>
      <c r="AF71" s="190" t="e">
        <f t="shared" si="73"/>
        <v>#VALUE!</v>
      </c>
      <c r="AG71" s="190" t="e">
        <f t="shared" si="74"/>
        <v>#VALUE!</v>
      </c>
      <c r="AH71" s="190" t="e">
        <f t="shared" si="75"/>
        <v>#VALUE!</v>
      </c>
      <c r="AI71" s="190" t="e">
        <f t="shared" si="76"/>
        <v>#VALUE!</v>
      </c>
      <c r="AJ71" s="190" t="e">
        <f t="shared" si="77"/>
        <v>#VALUE!</v>
      </c>
      <c r="AK71" s="190" t="e">
        <f t="shared" si="78"/>
        <v>#VALUE!</v>
      </c>
      <c r="AL71" s="190">
        <f t="shared" si="79"/>
        <v>0</v>
      </c>
    </row>
    <row r="72" spans="1:38" ht="23.25" customHeight="1" x14ac:dyDescent="0.15">
      <c r="A72" s="260">
        <f t="shared" si="80"/>
        <v>65</v>
      </c>
      <c r="B72" s="282" t="str">
        <f t="shared" si="3"/>
        <v>A팀</v>
      </c>
      <c r="C72" s="232"/>
      <c r="D72" s="233"/>
      <c r="E72" s="248" t="str">
        <f t="shared" si="81"/>
        <v/>
      </c>
      <c r="F72" s="248"/>
      <c r="G72" s="246" t="str">
        <f t="shared" si="4"/>
        <v/>
      </c>
      <c r="H72" s="281" t="str">
        <f t="shared" si="82"/>
        <v/>
      </c>
      <c r="I72" s="265" t="str">
        <f t="shared" si="83"/>
        <v/>
      </c>
      <c r="J72" s="247" t="str">
        <f t="shared" si="5"/>
        <v/>
      </c>
      <c r="K72" s="239"/>
      <c r="L72" s="240">
        <f t="shared" ref="L72:L107" si="84">IF(OR($N$3=1,K72&lt;=33330),K72,TRUNC(K72/96.7%,-1))</f>
        <v>0</v>
      </c>
      <c r="M72" s="241">
        <f t="shared" si="6"/>
        <v>0.03</v>
      </c>
      <c r="N72" s="242">
        <f t="shared" si="65"/>
        <v>0</v>
      </c>
      <c r="O72" s="242">
        <f t="shared" si="66"/>
        <v>0</v>
      </c>
      <c r="P72" s="243">
        <f t="shared" si="67"/>
        <v>0</v>
      </c>
      <c r="Q72" s="243">
        <f t="shared" si="68"/>
        <v>0</v>
      </c>
      <c r="S72" s="225">
        <f t="shared" ref="S72:S107" si="85">IF($N$3=2,L72-(Q72-K72),0)</f>
        <v>0</v>
      </c>
      <c r="T72" s="226">
        <f t="shared" ref="T72:T107" si="86">IF($N$3=2,S72-L72,0)</f>
        <v>0</v>
      </c>
      <c r="V72" s="123"/>
      <c r="W72" s="123"/>
      <c r="X72" s="123"/>
      <c r="Y72" s="123"/>
      <c r="AA72" s="190" t="e">
        <f t="shared" si="69"/>
        <v>#VALUE!</v>
      </c>
      <c r="AB72" s="190" t="e">
        <f t="shared" si="70"/>
        <v>#VALUE!</v>
      </c>
      <c r="AC72" s="191" t="e">
        <f t="shared" ca="1" si="71"/>
        <v>#VALUE!</v>
      </c>
      <c r="AD72" s="192">
        <f t="shared" ca="1" si="14"/>
        <v>44387</v>
      </c>
      <c r="AE72" s="191" t="e">
        <f t="shared" ca="1" si="72"/>
        <v>#VALUE!</v>
      </c>
      <c r="AF72" s="190" t="e">
        <f t="shared" si="73"/>
        <v>#VALUE!</v>
      </c>
      <c r="AG72" s="190" t="e">
        <f t="shared" si="74"/>
        <v>#VALUE!</v>
      </c>
      <c r="AH72" s="190" t="e">
        <f t="shared" si="75"/>
        <v>#VALUE!</v>
      </c>
      <c r="AI72" s="190" t="e">
        <f t="shared" si="76"/>
        <v>#VALUE!</v>
      </c>
      <c r="AJ72" s="190" t="e">
        <f t="shared" si="77"/>
        <v>#VALUE!</v>
      </c>
      <c r="AK72" s="190" t="e">
        <f t="shared" si="78"/>
        <v>#VALUE!</v>
      </c>
      <c r="AL72" s="190">
        <f t="shared" si="79"/>
        <v>0</v>
      </c>
    </row>
    <row r="73" spans="1:38" ht="23.25" customHeight="1" x14ac:dyDescent="0.15">
      <c r="A73" s="260">
        <f t="shared" si="80"/>
        <v>66</v>
      </c>
      <c r="B73" s="282" t="str">
        <f t="shared" ref="B73:B107" si="87">$N$4</f>
        <v>A팀</v>
      </c>
      <c r="C73" s="232"/>
      <c r="D73" s="233"/>
      <c r="E73" s="248" t="str">
        <f t="shared" si="81"/>
        <v/>
      </c>
      <c r="F73" s="248"/>
      <c r="G73" s="246" t="str">
        <f t="shared" ref="G73:G107" si="88">IF(E73="","",VLOOKUP(E73,종목,2))</f>
        <v/>
      </c>
      <c r="H73" s="281" t="str">
        <f t="shared" si="82"/>
        <v/>
      </c>
      <c r="I73" s="265" t="str">
        <f t="shared" si="83"/>
        <v/>
      </c>
      <c r="J73" s="247" t="str">
        <f t="shared" ref="J73:J107" si="89">TEXT(I73,"aaa")</f>
        <v/>
      </c>
      <c r="K73" s="239"/>
      <c r="L73" s="240">
        <f t="shared" si="84"/>
        <v>0</v>
      </c>
      <c r="M73" s="241">
        <f t="shared" ref="M73:M107" si="90">$M$7</f>
        <v>0.03</v>
      </c>
      <c r="N73" s="242">
        <f t="shared" si="65"/>
        <v>0</v>
      </c>
      <c r="O73" s="242">
        <f t="shared" si="66"/>
        <v>0</v>
      </c>
      <c r="P73" s="243">
        <f t="shared" si="67"/>
        <v>0</v>
      </c>
      <c r="Q73" s="243">
        <f t="shared" si="68"/>
        <v>0</v>
      </c>
      <c r="S73" s="225">
        <f t="shared" si="85"/>
        <v>0</v>
      </c>
      <c r="T73" s="226">
        <f t="shared" si="86"/>
        <v>0</v>
      </c>
      <c r="V73" s="123"/>
      <c r="W73" s="123"/>
      <c r="X73" s="123"/>
      <c r="Y73" s="123"/>
      <c r="AA73" s="190" t="e">
        <f t="shared" si="69"/>
        <v>#VALUE!</v>
      </c>
      <c r="AB73" s="190" t="e">
        <f t="shared" si="70"/>
        <v>#VALUE!</v>
      </c>
      <c r="AC73" s="191" t="e">
        <f t="shared" ca="1" si="71"/>
        <v>#VALUE!</v>
      </c>
      <c r="AD73" s="192">
        <f t="shared" ref="AD73:AD107" ca="1" si="91">TODAY()</f>
        <v>44387</v>
      </c>
      <c r="AE73" s="191" t="e">
        <f t="shared" ca="1" si="72"/>
        <v>#VALUE!</v>
      </c>
      <c r="AF73" s="190" t="e">
        <f t="shared" si="73"/>
        <v>#VALUE!</v>
      </c>
      <c r="AG73" s="190" t="e">
        <f t="shared" si="74"/>
        <v>#VALUE!</v>
      </c>
      <c r="AH73" s="190" t="e">
        <f t="shared" si="75"/>
        <v>#VALUE!</v>
      </c>
      <c r="AI73" s="190" t="e">
        <f t="shared" si="76"/>
        <v>#VALUE!</v>
      </c>
      <c r="AJ73" s="190" t="e">
        <f t="shared" si="77"/>
        <v>#VALUE!</v>
      </c>
      <c r="AK73" s="190" t="e">
        <f t="shared" si="78"/>
        <v>#VALUE!</v>
      </c>
      <c r="AL73" s="190">
        <f t="shared" si="79"/>
        <v>0</v>
      </c>
    </row>
    <row r="74" spans="1:38" ht="23.25" customHeight="1" x14ac:dyDescent="0.15">
      <c r="A74" s="260">
        <f t="shared" si="80"/>
        <v>67</v>
      </c>
      <c r="B74" s="282" t="str">
        <f t="shared" si="87"/>
        <v>A팀</v>
      </c>
      <c r="C74" s="232"/>
      <c r="D74" s="233"/>
      <c r="E74" s="248" t="str">
        <f t="shared" si="81"/>
        <v/>
      </c>
      <c r="F74" s="248"/>
      <c r="G74" s="246" t="str">
        <f t="shared" si="88"/>
        <v/>
      </c>
      <c r="H74" s="281" t="str">
        <f t="shared" si="82"/>
        <v/>
      </c>
      <c r="I74" s="265" t="str">
        <f t="shared" si="83"/>
        <v/>
      </c>
      <c r="J74" s="247" t="str">
        <f t="shared" si="89"/>
        <v/>
      </c>
      <c r="K74" s="239"/>
      <c r="L74" s="240">
        <f t="shared" si="84"/>
        <v>0</v>
      </c>
      <c r="M74" s="241">
        <f t="shared" si="90"/>
        <v>0.03</v>
      </c>
      <c r="N74" s="242">
        <f t="shared" si="65"/>
        <v>0</v>
      </c>
      <c r="O74" s="242">
        <f t="shared" si="66"/>
        <v>0</v>
      </c>
      <c r="P74" s="243">
        <f t="shared" si="67"/>
        <v>0</v>
      </c>
      <c r="Q74" s="243">
        <f t="shared" si="68"/>
        <v>0</v>
      </c>
      <c r="S74" s="225">
        <f t="shared" si="85"/>
        <v>0</v>
      </c>
      <c r="T74" s="226">
        <f t="shared" si="86"/>
        <v>0</v>
      </c>
      <c r="V74" s="123"/>
      <c r="W74" s="123"/>
      <c r="X74" s="123"/>
      <c r="Y74" s="123"/>
      <c r="AA74" s="190" t="e">
        <f t="shared" si="69"/>
        <v>#VALUE!</v>
      </c>
      <c r="AB74" s="190" t="e">
        <f t="shared" si="70"/>
        <v>#VALUE!</v>
      </c>
      <c r="AC74" s="191" t="e">
        <f t="shared" ca="1" si="71"/>
        <v>#VALUE!</v>
      </c>
      <c r="AD74" s="192">
        <f t="shared" ca="1" si="91"/>
        <v>44387</v>
      </c>
      <c r="AE74" s="191" t="e">
        <f t="shared" ca="1" si="72"/>
        <v>#VALUE!</v>
      </c>
      <c r="AF74" s="190" t="e">
        <f t="shared" si="73"/>
        <v>#VALUE!</v>
      </c>
      <c r="AG74" s="190" t="e">
        <f t="shared" si="74"/>
        <v>#VALUE!</v>
      </c>
      <c r="AH74" s="190" t="e">
        <f t="shared" si="75"/>
        <v>#VALUE!</v>
      </c>
      <c r="AI74" s="190" t="e">
        <f t="shared" si="76"/>
        <v>#VALUE!</v>
      </c>
      <c r="AJ74" s="190" t="e">
        <f t="shared" si="77"/>
        <v>#VALUE!</v>
      </c>
      <c r="AK74" s="190" t="e">
        <f t="shared" si="78"/>
        <v>#VALUE!</v>
      </c>
      <c r="AL74" s="190">
        <f t="shared" si="79"/>
        <v>0</v>
      </c>
    </row>
    <row r="75" spans="1:38" ht="23.25" customHeight="1" x14ac:dyDescent="0.15">
      <c r="A75" s="260">
        <f t="shared" si="80"/>
        <v>68</v>
      </c>
      <c r="B75" s="282" t="str">
        <f t="shared" si="87"/>
        <v>A팀</v>
      </c>
      <c r="C75" s="232"/>
      <c r="D75" s="233"/>
      <c r="E75" s="248" t="str">
        <f t="shared" si="81"/>
        <v/>
      </c>
      <c r="F75" s="248"/>
      <c r="G75" s="246" t="str">
        <f t="shared" si="88"/>
        <v/>
      </c>
      <c r="H75" s="281" t="str">
        <f t="shared" si="82"/>
        <v/>
      </c>
      <c r="I75" s="265" t="str">
        <f t="shared" si="83"/>
        <v/>
      </c>
      <c r="J75" s="247" t="str">
        <f t="shared" si="89"/>
        <v/>
      </c>
      <c r="K75" s="239"/>
      <c r="L75" s="240">
        <f t="shared" si="84"/>
        <v>0</v>
      </c>
      <c r="M75" s="241">
        <f t="shared" si="90"/>
        <v>0.03</v>
      </c>
      <c r="N75" s="242">
        <f t="shared" si="65"/>
        <v>0</v>
      </c>
      <c r="O75" s="242">
        <f t="shared" si="66"/>
        <v>0</v>
      </c>
      <c r="P75" s="243">
        <f t="shared" si="67"/>
        <v>0</v>
      </c>
      <c r="Q75" s="243">
        <f t="shared" si="68"/>
        <v>0</v>
      </c>
      <c r="S75" s="225">
        <f t="shared" si="85"/>
        <v>0</v>
      </c>
      <c r="T75" s="226">
        <f t="shared" si="86"/>
        <v>0</v>
      </c>
      <c r="V75" s="123"/>
      <c r="W75" s="123"/>
      <c r="X75" s="123"/>
      <c r="Y75" s="123"/>
      <c r="AA75" s="190" t="e">
        <f t="shared" si="69"/>
        <v>#VALUE!</v>
      </c>
      <c r="AB75" s="190" t="e">
        <f t="shared" si="70"/>
        <v>#VALUE!</v>
      </c>
      <c r="AC75" s="191" t="e">
        <f t="shared" ca="1" si="71"/>
        <v>#VALUE!</v>
      </c>
      <c r="AD75" s="192">
        <f t="shared" ca="1" si="91"/>
        <v>44387</v>
      </c>
      <c r="AE75" s="191" t="e">
        <f t="shared" ca="1" si="72"/>
        <v>#VALUE!</v>
      </c>
      <c r="AF75" s="190" t="e">
        <f t="shared" si="73"/>
        <v>#VALUE!</v>
      </c>
      <c r="AG75" s="190" t="e">
        <f t="shared" si="74"/>
        <v>#VALUE!</v>
      </c>
      <c r="AH75" s="190" t="e">
        <f t="shared" si="75"/>
        <v>#VALUE!</v>
      </c>
      <c r="AI75" s="190" t="e">
        <f t="shared" si="76"/>
        <v>#VALUE!</v>
      </c>
      <c r="AJ75" s="190" t="e">
        <f t="shared" si="77"/>
        <v>#VALUE!</v>
      </c>
      <c r="AK75" s="190" t="e">
        <f t="shared" si="78"/>
        <v>#VALUE!</v>
      </c>
      <c r="AL75" s="190">
        <f t="shared" si="79"/>
        <v>0</v>
      </c>
    </row>
    <row r="76" spans="1:38" ht="23.25" customHeight="1" x14ac:dyDescent="0.15">
      <c r="A76" s="260">
        <f t="shared" si="80"/>
        <v>69</v>
      </c>
      <c r="B76" s="282" t="str">
        <f t="shared" si="87"/>
        <v>A팀</v>
      </c>
      <c r="C76" s="232"/>
      <c r="D76" s="233"/>
      <c r="E76" s="248" t="str">
        <f t="shared" si="81"/>
        <v/>
      </c>
      <c r="F76" s="248"/>
      <c r="G76" s="246" t="str">
        <f t="shared" si="88"/>
        <v/>
      </c>
      <c r="H76" s="281" t="str">
        <f t="shared" si="82"/>
        <v/>
      </c>
      <c r="I76" s="265" t="str">
        <f t="shared" si="83"/>
        <v/>
      </c>
      <c r="J76" s="247" t="str">
        <f t="shared" si="89"/>
        <v/>
      </c>
      <c r="K76" s="239"/>
      <c r="L76" s="240">
        <f t="shared" si="84"/>
        <v>0</v>
      </c>
      <c r="M76" s="241">
        <f t="shared" si="90"/>
        <v>0.03</v>
      </c>
      <c r="N76" s="242">
        <f t="shared" si="65"/>
        <v>0</v>
      </c>
      <c r="O76" s="242">
        <f t="shared" si="66"/>
        <v>0</v>
      </c>
      <c r="P76" s="243">
        <f t="shared" si="67"/>
        <v>0</v>
      </c>
      <c r="Q76" s="243">
        <f t="shared" si="68"/>
        <v>0</v>
      </c>
      <c r="S76" s="225">
        <f t="shared" si="85"/>
        <v>0</v>
      </c>
      <c r="T76" s="226">
        <f t="shared" si="86"/>
        <v>0</v>
      </c>
      <c r="V76" s="123"/>
      <c r="W76" s="123"/>
      <c r="X76" s="123"/>
      <c r="Y76" s="123"/>
      <c r="AA76" s="190" t="e">
        <f t="shared" si="69"/>
        <v>#VALUE!</v>
      </c>
      <c r="AB76" s="190" t="e">
        <f t="shared" si="70"/>
        <v>#VALUE!</v>
      </c>
      <c r="AC76" s="191" t="e">
        <f t="shared" ca="1" si="71"/>
        <v>#VALUE!</v>
      </c>
      <c r="AD76" s="192">
        <f t="shared" ca="1" si="91"/>
        <v>44387</v>
      </c>
      <c r="AE76" s="191" t="e">
        <f t="shared" ca="1" si="72"/>
        <v>#VALUE!</v>
      </c>
      <c r="AF76" s="190" t="e">
        <f t="shared" si="73"/>
        <v>#VALUE!</v>
      </c>
      <c r="AG76" s="190" t="e">
        <f t="shared" si="74"/>
        <v>#VALUE!</v>
      </c>
      <c r="AH76" s="190" t="e">
        <f t="shared" si="75"/>
        <v>#VALUE!</v>
      </c>
      <c r="AI76" s="190" t="e">
        <f t="shared" si="76"/>
        <v>#VALUE!</v>
      </c>
      <c r="AJ76" s="190" t="e">
        <f t="shared" si="77"/>
        <v>#VALUE!</v>
      </c>
      <c r="AK76" s="190" t="e">
        <f t="shared" si="78"/>
        <v>#VALUE!</v>
      </c>
      <c r="AL76" s="190">
        <f t="shared" si="79"/>
        <v>0</v>
      </c>
    </row>
    <row r="77" spans="1:38" ht="23.25" customHeight="1" x14ac:dyDescent="0.15">
      <c r="A77" s="260">
        <f t="shared" si="80"/>
        <v>70</v>
      </c>
      <c r="B77" s="282" t="str">
        <f t="shared" si="87"/>
        <v>A팀</v>
      </c>
      <c r="C77" s="232"/>
      <c r="D77" s="233"/>
      <c r="E77" s="248" t="str">
        <f t="shared" si="81"/>
        <v/>
      </c>
      <c r="F77" s="248"/>
      <c r="G77" s="246" t="str">
        <f t="shared" si="88"/>
        <v/>
      </c>
      <c r="H77" s="281" t="str">
        <f t="shared" si="82"/>
        <v/>
      </c>
      <c r="I77" s="265" t="str">
        <f t="shared" si="83"/>
        <v/>
      </c>
      <c r="J77" s="247" t="str">
        <f t="shared" si="89"/>
        <v/>
      </c>
      <c r="K77" s="239"/>
      <c r="L77" s="240">
        <f t="shared" si="84"/>
        <v>0</v>
      </c>
      <c r="M77" s="241">
        <f t="shared" si="90"/>
        <v>0.03</v>
      </c>
      <c r="N77" s="242">
        <f t="shared" si="65"/>
        <v>0</v>
      </c>
      <c r="O77" s="242">
        <f t="shared" si="66"/>
        <v>0</v>
      </c>
      <c r="P77" s="243">
        <f t="shared" si="67"/>
        <v>0</v>
      </c>
      <c r="Q77" s="243">
        <f t="shared" si="68"/>
        <v>0</v>
      </c>
      <c r="S77" s="225">
        <f t="shared" si="85"/>
        <v>0</v>
      </c>
      <c r="T77" s="226">
        <f t="shared" si="86"/>
        <v>0</v>
      </c>
      <c r="V77" s="123"/>
      <c r="W77" s="123"/>
      <c r="X77" s="123"/>
      <c r="Y77" s="123"/>
      <c r="AA77" s="190" t="e">
        <f t="shared" si="69"/>
        <v>#VALUE!</v>
      </c>
      <c r="AB77" s="190" t="e">
        <f t="shared" si="70"/>
        <v>#VALUE!</v>
      </c>
      <c r="AC77" s="191" t="e">
        <f t="shared" ca="1" si="71"/>
        <v>#VALUE!</v>
      </c>
      <c r="AD77" s="192">
        <f t="shared" ca="1" si="91"/>
        <v>44387</v>
      </c>
      <c r="AE77" s="191" t="e">
        <f t="shared" ca="1" si="72"/>
        <v>#VALUE!</v>
      </c>
      <c r="AF77" s="190" t="e">
        <f t="shared" si="73"/>
        <v>#VALUE!</v>
      </c>
      <c r="AG77" s="190" t="e">
        <f t="shared" si="74"/>
        <v>#VALUE!</v>
      </c>
      <c r="AH77" s="190" t="e">
        <f t="shared" si="75"/>
        <v>#VALUE!</v>
      </c>
      <c r="AI77" s="190" t="e">
        <f t="shared" si="76"/>
        <v>#VALUE!</v>
      </c>
      <c r="AJ77" s="190" t="e">
        <f t="shared" si="77"/>
        <v>#VALUE!</v>
      </c>
      <c r="AK77" s="190" t="e">
        <f t="shared" si="78"/>
        <v>#VALUE!</v>
      </c>
      <c r="AL77" s="190">
        <f t="shared" si="79"/>
        <v>0</v>
      </c>
    </row>
    <row r="78" spans="1:38" ht="23.25" customHeight="1" x14ac:dyDescent="0.15">
      <c r="A78" s="260">
        <f t="shared" si="80"/>
        <v>71</v>
      </c>
      <c r="B78" s="282" t="str">
        <f t="shared" si="87"/>
        <v>A팀</v>
      </c>
      <c r="C78" s="232"/>
      <c r="D78" s="233"/>
      <c r="E78" s="248" t="str">
        <f t="shared" si="81"/>
        <v/>
      </c>
      <c r="F78" s="248"/>
      <c r="G78" s="246" t="str">
        <f t="shared" si="88"/>
        <v/>
      </c>
      <c r="H78" s="281" t="str">
        <f t="shared" si="82"/>
        <v/>
      </c>
      <c r="I78" s="265" t="str">
        <f t="shared" si="83"/>
        <v/>
      </c>
      <c r="J78" s="247" t="str">
        <f t="shared" si="89"/>
        <v/>
      </c>
      <c r="K78" s="239"/>
      <c r="L78" s="240">
        <f t="shared" si="84"/>
        <v>0</v>
      </c>
      <c r="M78" s="241">
        <f t="shared" si="90"/>
        <v>0.03</v>
      </c>
      <c r="N78" s="242">
        <f t="shared" si="65"/>
        <v>0</v>
      </c>
      <c r="O78" s="242">
        <f t="shared" si="66"/>
        <v>0</v>
      </c>
      <c r="P78" s="243">
        <f t="shared" si="67"/>
        <v>0</v>
      </c>
      <c r="Q78" s="243">
        <f t="shared" si="68"/>
        <v>0</v>
      </c>
      <c r="S78" s="225">
        <f t="shared" si="85"/>
        <v>0</v>
      </c>
      <c r="T78" s="226">
        <f t="shared" si="86"/>
        <v>0</v>
      </c>
      <c r="V78" s="123"/>
      <c r="W78" s="123"/>
      <c r="X78" s="123"/>
      <c r="Y78" s="123"/>
      <c r="AA78" s="190" t="e">
        <f t="shared" si="69"/>
        <v>#VALUE!</v>
      </c>
      <c r="AB78" s="190" t="e">
        <f t="shared" si="70"/>
        <v>#VALUE!</v>
      </c>
      <c r="AC78" s="191" t="e">
        <f t="shared" ca="1" si="71"/>
        <v>#VALUE!</v>
      </c>
      <c r="AD78" s="192">
        <f t="shared" ca="1" si="91"/>
        <v>44387</v>
      </c>
      <c r="AE78" s="191" t="e">
        <f t="shared" ca="1" si="72"/>
        <v>#VALUE!</v>
      </c>
      <c r="AF78" s="190" t="e">
        <f t="shared" si="73"/>
        <v>#VALUE!</v>
      </c>
      <c r="AG78" s="190" t="e">
        <f t="shared" si="74"/>
        <v>#VALUE!</v>
      </c>
      <c r="AH78" s="190" t="e">
        <f t="shared" si="75"/>
        <v>#VALUE!</v>
      </c>
      <c r="AI78" s="190" t="e">
        <f t="shared" si="76"/>
        <v>#VALUE!</v>
      </c>
      <c r="AJ78" s="190" t="e">
        <f t="shared" si="77"/>
        <v>#VALUE!</v>
      </c>
      <c r="AK78" s="190" t="e">
        <f t="shared" si="78"/>
        <v>#VALUE!</v>
      </c>
      <c r="AL78" s="190">
        <f t="shared" si="79"/>
        <v>0</v>
      </c>
    </row>
    <row r="79" spans="1:38" ht="23.25" customHeight="1" x14ac:dyDescent="0.15">
      <c r="A79" s="260">
        <f t="shared" si="80"/>
        <v>72</v>
      </c>
      <c r="B79" s="282" t="str">
        <f t="shared" si="87"/>
        <v>A팀</v>
      </c>
      <c r="C79" s="232"/>
      <c r="D79" s="233"/>
      <c r="E79" s="248" t="str">
        <f t="shared" si="81"/>
        <v/>
      </c>
      <c r="F79" s="248"/>
      <c r="G79" s="246" t="str">
        <f t="shared" si="88"/>
        <v/>
      </c>
      <c r="H79" s="281" t="str">
        <f t="shared" si="82"/>
        <v/>
      </c>
      <c r="I79" s="265" t="str">
        <f t="shared" si="83"/>
        <v/>
      </c>
      <c r="J79" s="247" t="str">
        <f t="shared" si="89"/>
        <v/>
      </c>
      <c r="K79" s="239"/>
      <c r="L79" s="240">
        <f t="shared" si="84"/>
        <v>0</v>
      </c>
      <c r="M79" s="241">
        <f t="shared" si="90"/>
        <v>0.03</v>
      </c>
      <c r="N79" s="242">
        <f t="shared" si="65"/>
        <v>0</v>
      </c>
      <c r="O79" s="242">
        <f t="shared" si="66"/>
        <v>0</v>
      </c>
      <c r="P79" s="243">
        <f t="shared" si="67"/>
        <v>0</v>
      </c>
      <c r="Q79" s="243">
        <f t="shared" si="68"/>
        <v>0</v>
      </c>
      <c r="S79" s="225">
        <f t="shared" si="85"/>
        <v>0</v>
      </c>
      <c r="T79" s="226">
        <f t="shared" si="86"/>
        <v>0</v>
      </c>
      <c r="V79" s="123"/>
      <c r="W79" s="123"/>
      <c r="X79" s="123"/>
      <c r="Y79" s="123"/>
      <c r="AA79" s="190" t="e">
        <f t="shared" si="69"/>
        <v>#VALUE!</v>
      </c>
      <c r="AB79" s="190" t="e">
        <f t="shared" si="70"/>
        <v>#VALUE!</v>
      </c>
      <c r="AC79" s="191" t="e">
        <f t="shared" ca="1" si="71"/>
        <v>#VALUE!</v>
      </c>
      <c r="AD79" s="192">
        <f t="shared" ca="1" si="91"/>
        <v>44387</v>
      </c>
      <c r="AE79" s="191" t="e">
        <f t="shared" ca="1" si="72"/>
        <v>#VALUE!</v>
      </c>
      <c r="AF79" s="190" t="e">
        <f t="shared" si="73"/>
        <v>#VALUE!</v>
      </c>
      <c r="AG79" s="190" t="e">
        <f t="shared" si="74"/>
        <v>#VALUE!</v>
      </c>
      <c r="AH79" s="190" t="e">
        <f t="shared" si="75"/>
        <v>#VALUE!</v>
      </c>
      <c r="AI79" s="190" t="e">
        <f t="shared" si="76"/>
        <v>#VALUE!</v>
      </c>
      <c r="AJ79" s="190" t="e">
        <f t="shared" si="77"/>
        <v>#VALUE!</v>
      </c>
      <c r="AK79" s="190" t="e">
        <f t="shared" si="78"/>
        <v>#VALUE!</v>
      </c>
      <c r="AL79" s="190">
        <f t="shared" si="79"/>
        <v>0</v>
      </c>
    </row>
    <row r="80" spans="1:38" ht="23.25" customHeight="1" x14ac:dyDescent="0.15">
      <c r="A80" s="260">
        <f t="shared" si="80"/>
        <v>73</v>
      </c>
      <c r="B80" s="282" t="str">
        <f t="shared" si="87"/>
        <v>A팀</v>
      </c>
      <c r="C80" s="232"/>
      <c r="D80" s="233"/>
      <c r="E80" s="248" t="str">
        <f t="shared" si="81"/>
        <v/>
      </c>
      <c r="F80" s="248"/>
      <c r="G80" s="246" t="str">
        <f t="shared" si="88"/>
        <v/>
      </c>
      <c r="H80" s="281" t="str">
        <f t="shared" si="82"/>
        <v/>
      </c>
      <c r="I80" s="265" t="str">
        <f t="shared" si="83"/>
        <v/>
      </c>
      <c r="J80" s="247" t="str">
        <f t="shared" si="89"/>
        <v/>
      </c>
      <c r="K80" s="239"/>
      <c r="L80" s="240">
        <f t="shared" si="84"/>
        <v>0</v>
      </c>
      <c r="M80" s="241">
        <f t="shared" si="90"/>
        <v>0.03</v>
      </c>
      <c r="N80" s="242">
        <f t="shared" si="65"/>
        <v>0</v>
      </c>
      <c r="O80" s="242">
        <f t="shared" si="66"/>
        <v>0</v>
      </c>
      <c r="P80" s="243">
        <f t="shared" si="67"/>
        <v>0</v>
      </c>
      <c r="Q80" s="243">
        <f t="shared" si="68"/>
        <v>0</v>
      </c>
      <c r="S80" s="225">
        <f t="shared" si="85"/>
        <v>0</v>
      </c>
      <c r="T80" s="226">
        <f t="shared" si="86"/>
        <v>0</v>
      </c>
      <c r="V80" s="123"/>
      <c r="W80" s="123"/>
      <c r="X80" s="123"/>
      <c r="Y80" s="123"/>
      <c r="AA80" s="190" t="e">
        <f t="shared" si="69"/>
        <v>#VALUE!</v>
      </c>
      <c r="AB80" s="190" t="e">
        <f t="shared" si="70"/>
        <v>#VALUE!</v>
      </c>
      <c r="AC80" s="191" t="e">
        <f t="shared" ca="1" si="71"/>
        <v>#VALUE!</v>
      </c>
      <c r="AD80" s="192">
        <f t="shared" ca="1" si="91"/>
        <v>44387</v>
      </c>
      <c r="AE80" s="191" t="e">
        <f t="shared" ca="1" si="72"/>
        <v>#VALUE!</v>
      </c>
      <c r="AF80" s="190" t="e">
        <f t="shared" si="73"/>
        <v>#VALUE!</v>
      </c>
      <c r="AG80" s="190" t="e">
        <f t="shared" si="74"/>
        <v>#VALUE!</v>
      </c>
      <c r="AH80" s="190" t="e">
        <f t="shared" si="75"/>
        <v>#VALUE!</v>
      </c>
      <c r="AI80" s="190" t="e">
        <f t="shared" si="76"/>
        <v>#VALUE!</v>
      </c>
      <c r="AJ80" s="190" t="e">
        <f t="shared" si="77"/>
        <v>#VALUE!</v>
      </c>
      <c r="AK80" s="190" t="e">
        <f t="shared" si="78"/>
        <v>#VALUE!</v>
      </c>
      <c r="AL80" s="190">
        <f t="shared" si="79"/>
        <v>0</v>
      </c>
    </row>
    <row r="81" spans="1:38" ht="23.25" customHeight="1" x14ac:dyDescent="0.15">
      <c r="A81" s="260">
        <f t="shared" si="80"/>
        <v>74</v>
      </c>
      <c r="B81" s="282" t="str">
        <f t="shared" si="87"/>
        <v>A팀</v>
      </c>
      <c r="C81" s="232"/>
      <c r="D81" s="233"/>
      <c r="E81" s="248" t="str">
        <f t="shared" si="81"/>
        <v/>
      </c>
      <c r="F81" s="248"/>
      <c r="G81" s="246" t="str">
        <f t="shared" si="88"/>
        <v/>
      </c>
      <c r="H81" s="281" t="str">
        <f t="shared" si="82"/>
        <v/>
      </c>
      <c r="I81" s="265" t="str">
        <f t="shared" si="83"/>
        <v/>
      </c>
      <c r="J81" s="247" t="str">
        <f t="shared" si="89"/>
        <v/>
      </c>
      <c r="K81" s="239"/>
      <c r="L81" s="240">
        <f t="shared" si="84"/>
        <v>0</v>
      </c>
      <c r="M81" s="241">
        <f t="shared" si="90"/>
        <v>0.03</v>
      </c>
      <c r="N81" s="242">
        <f t="shared" si="65"/>
        <v>0</v>
      </c>
      <c r="O81" s="242">
        <f t="shared" si="66"/>
        <v>0</v>
      </c>
      <c r="P81" s="243">
        <f t="shared" si="67"/>
        <v>0</v>
      </c>
      <c r="Q81" s="243">
        <f t="shared" si="68"/>
        <v>0</v>
      </c>
      <c r="S81" s="225">
        <f t="shared" si="85"/>
        <v>0</v>
      </c>
      <c r="T81" s="226">
        <f t="shared" si="86"/>
        <v>0</v>
      </c>
      <c r="V81" s="123"/>
      <c r="W81" s="123"/>
      <c r="X81" s="123"/>
      <c r="Y81" s="123"/>
      <c r="AA81" s="190" t="e">
        <f t="shared" si="69"/>
        <v>#VALUE!</v>
      </c>
      <c r="AB81" s="190" t="e">
        <f t="shared" si="70"/>
        <v>#VALUE!</v>
      </c>
      <c r="AC81" s="191" t="e">
        <f t="shared" ca="1" si="71"/>
        <v>#VALUE!</v>
      </c>
      <c r="AD81" s="192">
        <f t="shared" ca="1" si="91"/>
        <v>44387</v>
      </c>
      <c r="AE81" s="191" t="e">
        <f t="shared" ca="1" si="72"/>
        <v>#VALUE!</v>
      </c>
      <c r="AF81" s="190" t="e">
        <f t="shared" si="73"/>
        <v>#VALUE!</v>
      </c>
      <c r="AG81" s="190" t="e">
        <f t="shared" si="74"/>
        <v>#VALUE!</v>
      </c>
      <c r="AH81" s="190" t="e">
        <f t="shared" si="75"/>
        <v>#VALUE!</v>
      </c>
      <c r="AI81" s="190" t="e">
        <f t="shared" si="76"/>
        <v>#VALUE!</v>
      </c>
      <c r="AJ81" s="190" t="e">
        <f t="shared" si="77"/>
        <v>#VALUE!</v>
      </c>
      <c r="AK81" s="190" t="e">
        <f t="shared" si="78"/>
        <v>#VALUE!</v>
      </c>
      <c r="AL81" s="190">
        <f t="shared" si="79"/>
        <v>0</v>
      </c>
    </row>
    <row r="82" spans="1:38" ht="23.25" customHeight="1" x14ac:dyDescent="0.15">
      <c r="A82" s="260">
        <f t="shared" si="80"/>
        <v>75</v>
      </c>
      <c r="B82" s="282" t="str">
        <f t="shared" si="87"/>
        <v>A팀</v>
      </c>
      <c r="C82" s="232"/>
      <c r="D82" s="233"/>
      <c r="E82" s="248" t="str">
        <f t="shared" si="81"/>
        <v/>
      </c>
      <c r="F82" s="248"/>
      <c r="G82" s="246" t="str">
        <f t="shared" si="88"/>
        <v/>
      </c>
      <c r="H82" s="281" t="str">
        <f t="shared" si="82"/>
        <v/>
      </c>
      <c r="I82" s="265" t="str">
        <f t="shared" si="83"/>
        <v/>
      </c>
      <c r="J82" s="247" t="str">
        <f t="shared" si="89"/>
        <v/>
      </c>
      <c r="K82" s="239"/>
      <c r="L82" s="240">
        <f t="shared" si="84"/>
        <v>0</v>
      </c>
      <c r="M82" s="241">
        <f t="shared" si="90"/>
        <v>0.03</v>
      </c>
      <c r="N82" s="242">
        <f t="shared" si="65"/>
        <v>0</v>
      </c>
      <c r="O82" s="242">
        <f t="shared" si="66"/>
        <v>0</v>
      </c>
      <c r="P82" s="243">
        <f t="shared" si="67"/>
        <v>0</v>
      </c>
      <c r="Q82" s="243">
        <f t="shared" si="68"/>
        <v>0</v>
      </c>
      <c r="S82" s="225">
        <f t="shared" si="85"/>
        <v>0</v>
      </c>
      <c r="T82" s="226">
        <f t="shared" si="86"/>
        <v>0</v>
      </c>
      <c r="V82" s="123"/>
      <c r="W82" s="123"/>
      <c r="X82" s="123"/>
      <c r="Y82" s="123"/>
      <c r="AA82" s="190" t="e">
        <f t="shared" si="69"/>
        <v>#VALUE!</v>
      </c>
      <c r="AB82" s="190" t="e">
        <f t="shared" si="70"/>
        <v>#VALUE!</v>
      </c>
      <c r="AC82" s="191" t="e">
        <f t="shared" ca="1" si="71"/>
        <v>#VALUE!</v>
      </c>
      <c r="AD82" s="192">
        <f t="shared" ca="1" si="91"/>
        <v>44387</v>
      </c>
      <c r="AE82" s="191" t="e">
        <f t="shared" ca="1" si="72"/>
        <v>#VALUE!</v>
      </c>
      <c r="AF82" s="190" t="e">
        <f t="shared" si="73"/>
        <v>#VALUE!</v>
      </c>
      <c r="AG82" s="190" t="e">
        <f t="shared" si="74"/>
        <v>#VALUE!</v>
      </c>
      <c r="AH82" s="190" t="e">
        <f t="shared" si="75"/>
        <v>#VALUE!</v>
      </c>
      <c r="AI82" s="190" t="e">
        <f t="shared" si="76"/>
        <v>#VALUE!</v>
      </c>
      <c r="AJ82" s="190" t="e">
        <f t="shared" si="77"/>
        <v>#VALUE!</v>
      </c>
      <c r="AK82" s="190" t="e">
        <f t="shared" si="78"/>
        <v>#VALUE!</v>
      </c>
      <c r="AL82" s="190">
        <f t="shared" si="79"/>
        <v>0</v>
      </c>
    </row>
    <row r="83" spans="1:38" ht="23.25" customHeight="1" x14ac:dyDescent="0.15">
      <c r="A83" s="260">
        <f t="shared" si="80"/>
        <v>76</v>
      </c>
      <c r="B83" s="282" t="str">
        <f t="shared" si="87"/>
        <v>A팀</v>
      </c>
      <c r="C83" s="232"/>
      <c r="D83" s="233"/>
      <c r="E83" s="248" t="str">
        <f t="shared" si="81"/>
        <v/>
      </c>
      <c r="F83" s="248"/>
      <c r="G83" s="246" t="str">
        <f t="shared" si="88"/>
        <v/>
      </c>
      <c r="H83" s="281" t="str">
        <f t="shared" si="82"/>
        <v/>
      </c>
      <c r="I83" s="265" t="str">
        <f t="shared" si="83"/>
        <v/>
      </c>
      <c r="J83" s="247" t="str">
        <f t="shared" si="89"/>
        <v/>
      </c>
      <c r="K83" s="239"/>
      <c r="L83" s="240">
        <f t="shared" si="84"/>
        <v>0</v>
      </c>
      <c r="M83" s="241">
        <f t="shared" si="90"/>
        <v>0.03</v>
      </c>
      <c r="N83" s="242">
        <f t="shared" si="65"/>
        <v>0</v>
      </c>
      <c r="O83" s="242">
        <f t="shared" si="66"/>
        <v>0</v>
      </c>
      <c r="P83" s="243">
        <f t="shared" si="67"/>
        <v>0</v>
      </c>
      <c r="Q83" s="243">
        <f t="shared" si="68"/>
        <v>0</v>
      </c>
      <c r="S83" s="225">
        <f t="shared" si="85"/>
        <v>0</v>
      </c>
      <c r="T83" s="226">
        <f t="shared" si="86"/>
        <v>0</v>
      </c>
      <c r="V83" s="123"/>
      <c r="W83" s="123"/>
      <c r="X83" s="123"/>
      <c r="Y83" s="123"/>
      <c r="AA83" s="190" t="e">
        <f t="shared" si="69"/>
        <v>#VALUE!</v>
      </c>
      <c r="AB83" s="190" t="e">
        <f t="shared" si="70"/>
        <v>#VALUE!</v>
      </c>
      <c r="AC83" s="191" t="e">
        <f t="shared" ca="1" si="71"/>
        <v>#VALUE!</v>
      </c>
      <c r="AD83" s="192">
        <f t="shared" ca="1" si="91"/>
        <v>44387</v>
      </c>
      <c r="AE83" s="191" t="e">
        <f t="shared" ca="1" si="72"/>
        <v>#VALUE!</v>
      </c>
      <c r="AF83" s="190" t="e">
        <f t="shared" si="73"/>
        <v>#VALUE!</v>
      </c>
      <c r="AG83" s="190" t="e">
        <f t="shared" si="74"/>
        <v>#VALUE!</v>
      </c>
      <c r="AH83" s="190" t="e">
        <f t="shared" si="75"/>
        <v>#VALUE!</v>
      </c>
      <c r="AI83" s="190" t="e">
        <f t="shared" si="76"/>
        <v>#VALUE!</v>
      </c>
      <c r="AJ83" s="190" t="e">
        <f t="shared" si="77"/>
        <v>#VALUE!</v>
      </c>
      <c r="AK83" s="190" t="e">
        <f t="shared" si="78"/>
        <v>#VALUE!</v>
      </c>
      <c r="AL83" s="190">
        <f t="shared" si="79"/>
        <v>0</v>
      </c>
    </row>
    <row r="84" spans="1:38" ht="23.25" customHeight="1" x14ac:dyDescent="0.15">
      <c r="A84" s="260">
        <f t="shared" si="80"/>
        <v>77</v>
      </c>
      <c r="B84" s="282" t="str">
        <f t="shared" si="87"/>
        <v>A팀</v>
      </c>
      <c r="C84" s="232"/>
      <c r="D84" s="233"/>
      <c r="E84" s="248" t="str">
        <f t="shared" si="81"/>
        <v/>
      </c>
      <c r="F84" s="248"/>
      <c r="G84" s="246" t="str">
        <f t="shared" si="88"/>
        <v/>
      </c>
      <c r="H84" s="281" t="str">
        <f t="shared" si="82"/>
        <v/>
      </c>
      <c r="I84" s="265" t="str">
        <f t="shared" si="83"/>
        <v/>
      </c>
      <c r="J84" s="247" t="str">
        <f t="shared" si="89"/>
        <v/>
      </c>
      <c r="K84" s="239"/>
      <c r="L84" s="240">
        <f t="shared" si="84"/>
        <v>0</v>
      </c>
      <c r="M84" s="241">
        <f t="shared" si="90"/>
        <v>0.03</v>
      </c>
      <c r="N84" s="242">
        <f t="shared" si="65"/>
        <v>0</v>
      </c>
      <c r="O84" s="242">
        <f t="shared" si="66"/>
        <v>0</v>
      </c>
      <c r="P84" s="243">
        <f t="shared" si="67"/>
        <v>0</v>
      </c>
      <c r="Q84" s="243">
        <f t="shared" si="68"/>
        <v>0</v>
      </c>
      <c r="S84" s="225">
        <f t="shared" si="85"/>
        <v>0</v>
      </c>
      <c r="T84" s="226">
        <f t="shared" si="86"/>
        <v>0</v>
      </c>
      <c r="V84" s="123"/>
      <c r="W84" s="123"/>
      <c r="X84" s="123"/>
      <c r="Y84" s="123"/>
      <c r="AA84" s="190" t="e">
        <f t="shared" si="69"/>
        <v>#VALUE!</v>
      </c>
      <c r="AB84" s="190" t="e">
        <f t="shared" si="70"/>
        <v>#VALUE!</v>
      </c>
      <c r="AC84" s="191" t="e">
        <f t="shared" ca="1" si="71"/>
        <v>#VALUE!</v>
      </c>
      <c r="AD84" s="192">
        <f t="shared" ca="1" si="91"/>
        <v>44387</v>
      </c>
      <c r="AE84" s="191" t="e">
        <f t="shared" ca="1" si="72"/>
        <v>#VALUE!</v>
      </c>
      <c r="AF84" s="190" t="e">
        <f t="shared" si="73"/>
        <v>#VALUE!</v>
      </c>
      <c r="AG84" s="190" t="e">
        <f t="shared" si="74"/>
        <v>#VALUE!</v>
      </c>
      <c r="AH84" s="190" t="e">
        <f t="shared" si="75"/>
        <v>#VALUE!</v>
      </c>
      <c r="AI84" s="190" t="e">
        <f t="shared" si="76"/>
        <v>#VALUE!</v>
      </c>
      <c r="AJ84" s="190" t="e">
        <f t="shared" si="77"/>
        <v>#VALUE!</v>
      </c>
      <c r="AK84" s="190" t="e">
        <f t="shared" si="78"/>
        <v>#VALUE!</v>
      </c>
      <c r="AL84" s="190">
        <f t="shared" si="79"/>
        <v>0</v>
      </c>
    </row>
    <row r="85" spans="1:38" ht="23.25" customHeight="1" x14ac:dyDescent="0.15">
      <c r="A85" s="260">
        <f t="shared" si="80"/>
        <v>78</v>
      </c>
      <c r="B85" s="282" t="str">
        <f t="shared" si="87"/>
        <v>A팀</v>
      </c>
      <c r="C85" s="232"/>
      <c r="D85" s="233"/>
      <c r="E85" s="248" t="str">
        <f t="shared" si="81"/>
        <v/>
      </c>
      <c r="F85" s="248"/>
      <c r="G85" s="246" t="str">
        <f t="shared" si="88"/>
        <v/>
      </c>
      <c r="H85" s="281" t="str">
        <f t="shared" si="82"/>
        <v/>
      </c>
      <c r="I85" s="265" t="str">
        <f t="shared" si="83"/>
        <v/>
      </c>
      <c r="J85" s="247" t="str">
        <f t="shared" si="89"/>
        <v/>
      </c>
      <c r="K85" s="239"/>
      <c r="L85" s="240">
        <f t="shared" si="84"/>
        <v>0</v>
      </c>
      <c r="M85" s="241">
        <f t="shared" si="90"/>
        <v>0.03</v>
      </c>
      <c r="N85" s="242">
        <f t="shared" si="65"/>
        <v>0</v>
      </c>
      <c r="O85" s="242">
        <f t="shared" si="66"/>
        <v>0</v>
      </c>
      <c r="P85" s="243">
        <f t="shared" si="67"/>
        <v>0</v>
      </c>
      <c r="Q85" s="243">
        <f t="shared" si="68"/>
        <v>0</v>
      </c>
      <c r="S85" s="225">
        <f t="shared" si="85"/>
        <v>0</v>
      </c>
      <c r="T85" s="226">
        <f t="shared" si="86"/>
        <v>0</v>
      </c>
      <c r="V85" s="123"/>
      <c r="W85" s="123"/>
      <c r="X85" s="123"/>
      <c r="Y85" s="123"/>
      <c r="AA85" s="190" t="e">
        <f t="shared" si="69"/>
        <v>#VALUE!</v>
      </c>
      <c r="AB85" s="190" t="e">
        <f t="shared" si="70"/>
        <v>#VALUE!</v>
      </c>
      <c r="AC85" s="191" t="e">
        <f t="shared" ca="1" si="71"/>
        <v>#VALUE!</v>
      </c>
      <c r="AD85" s="192">
        <f t="shared" ca="1" si="91"/>
        <v>44387</v>
      </c>
      <c r="AE85" s="191" t="e">
        <f t="shared" ca="1" si="72"/>
        <v>#VALUE!</v>
      </c>
      <c r="AF85" s="190" t="e">
        <f t="shared" si="73"/>
        <v>#VALUE!</v>
      </c>
      <c r="AG85" s="190" t="e">
        <f t="shared" si="74"/>
        <v>#VALUE!</v>
      </c>
      <c r="AH85" s="190" t="e">
        <f t="shared" si="75"/>
        <v>#VALUE!</v>
      </c>
      <c r="AI85" s="190" t="e">
        <f t="shared" si="76"/>
        <v>#VALUE!</v>
      </c>
      <c r="AJ85" s="190" t="e">
        <f t="shared" si="77"/>
        <v>#VALUE!</v>
      </c>
      <c r="AK85" s="190" t="e">
        <f t="shared" si="78"/>
        <v>#VALUE!</v>
      </c>
      <c r="AL85" s="190">
        <f t="shared" si="79"/>
        <v>0</v>
      </c>
    </row>
    <row r="86" spans="1:38" ht="23.25" customHeight="1" x14ac:dyDescent="0.15">
      <c r="A86" s="260">
        <f t="shared" si="80"/>
        <v>79</v>
      </c>
      <c r="B86" s="282" t="str">
        <f t="shared" si="87"/>
        <v>A팀</v>
      </c>
      <c r="C86" s="232"/>
      <c r="D86" s="233"/>
      <c r="E86" s="248" t="str">
        <f t="shared" si="81"/>
        <v/>
      </c>
      <c r="F86" s="248"/>
      <c r="G86" s="246" t="str">
        <f t="shared" si="88"/>
        <v/>
      </c>
      <c r="H86" s="281" t="str">
        <f t="shared" si="82"/>
        <v/>
      </c>
      <c r="I86" s="265" t="str">
        <f t="shared" si="83"/>
        <v/>
      </c>
      <c r="J86" s="247" t="str">
        <f t="shared" si="89"/>
        <v/>
      </c>
      <c r="K86" s="239"/>
      <c r="L86" s="240">
        <f t="shared" si="84"/>
        <v>0</v>
      </c>
      <c r="M86" s="241">
        <f t="shared" si="90"/>
        <v>0.03</v>
      </c>
      <c r="N86" s="242">
        <f t="shared" si="65"/>
        <v>0</v>
      </c>
      <c r="O86" s="242">
        <f t="shared" si="66"/>
        <v>0</v>
      </c>
      <c r="P86" s="243">
        <f t="shared" si="67"/>
        <v>0</v>
      </c>
      <c r="Q86" s="243">
        <f t="shared" si="68"/>
        <v>0</v>
      </c>
      <c r="S86" s="225">
        <f t="shared" si="85"/>
        <v>0</v>
      </c>
      <c r="T86" s="226">
        <f t="shared" si="86"/>
        <v>0</v>
      </c>
      <c r="V86" s="123"/>
      <c r="W86" s="123"/>
      <c r="X86" s="123"/>
      <c r="Y86" s="123"/>
      <c r="AA86" s="190" t="e">
        <f t="shared" si="69"/>
        <v>#VALUE!</v>
      </c>
      <c r="AB86" s="190" t="e">
        <f t="shared" si="70"/>
        <v>#VALUE!</v>
      </c>
      <c r="AC86" s="191" t="e">
        <f t="shared" ca="1" si="71"/>
        <v>#VALUE!</v>
      </c>
      <c r="AD86" s="192">
        <f t="shared" ca="1" si="91"/>
        <v>44387</v>
      </c>
      <c r="AE86" s="191" t="e">
        <f t="shared" ca="1" si="72"/>
        <v>#VALUE!</v>
      </c>
      <c r="AF86" s="190" t="e">
        <f t="shared" si="73"/>
        <v>#VALUE!</v>
      </c>
      <c r="AG86" s="190" t="e">
        <f t="shared" si="74"/>
        <v>#VALUE!</v>
      </c>
      <c r="AH86" s="190" t="e">
        <f t="shared" si="75"/>
        <v>#VALUE!</v>
      </c>
      <c r="AI86" s="190" t="e">
        <f t="shared" si="76"/>
        <v>#VALUE!</v>
      </c>
      <c r="AJ86" s="190" t="e">
        <f t="shared" si="77"/>
        <v>#VALUE!</v>
      </c>
      <c r="AK86" s="190" t="e">
        <f t="shared" si="78"/>
        <v>#VALUE!</v>
      </c>
      <c r="AL86" s="190">
        <f t="shared" si="79"/>
        <v>0</v>
      </c>
    </row>
    <row r="87" spans="1:38" ht="23.25" customHeight="1" x14ac:dyDescent="0.15">
      <c r="A87" s="260">
        <f t="shared" si="80"/>
        <v>80</v>
      </c>
      <c r="B87" s="282" t="str">
        <f t="shared" si="87"/>
        <v>A팀</v>
      </c>
      <c r="C87" s="232"/>
      <c r="D87" s="233"/>
      <c r="E87" s="248" t="str">
        <f t="shared" si="81"/>
        <v/>
      </c>
      <c r="F87" s="248"/>
      <c r="G87" s="246" t="str">
        <f t="shared" si="88"/>
        <v/>
      </c>
      <c r="H87" s="281" t="str">
        <f t="shared" si="82"/>
        <v/>
      </c>
      <c r="I87" s="265" t="str">
        <f t="shared" si="83"/>
        <v/>
      </c>
      <c r="J87" s="247" t="str">
        <f t="shared" si="89"/>
        <v/>
      </c>
      <c r="K87" s="239"/>
      <c r="L87" s="240">
        <f t="shared" si="84"/>
        <v>0</v>
      </c>
      <c r="M87" s="241">
        <f t="shared" si="90"/>
        <v>0.03</v>
      </c>
      <c r="N87" s="242">
        <f t="shared" si="65"/>
        <v>0</v>
      </c>
      <c r="O87" s="242">
        <f t="shared" si="66"/>
        <v>0</v>
      </c>
      <c r="P87" s="243">
        <f t="shared" si="67"/>
        <v>0</v>
      </c>
      <c r="Q87" s="243">
        <f t="shared" si="68"/>
        <v>0</v>
      </c>
      <c r="S87" s="225">
        <f t="shared" si="85"/>
        <v>0</v>
      </c>
      <c r="T87" s="226">
        <f t="shared" si="86"/>
        <v>0</v>
      </c>
      <c r="V87" s="123"/>
      <c r="W87" s="123"/>
      <c r="X87" s="123"/>
      <c r="Y87" s="123"/>
      <c r="AA87" s="190" t="e">
        <f t="shared" si="69"/>
        <v>#VALUE!</v>
      </c>
      <c r="AB87" s="190" t="e">
        <f t="shared" si="70"/>
        <v>#VALUE!</v>
      </c>
      <c r="AC87" s="191" t="e">
        <f t="shared" ca="1" si="71"/>
        <v>#VALUE!</v>
      </c>
      <c r="AD87" s="192">
        <f t="shared" ca="1" si="91"/>
        <v>44387</v>
      </c>
      <c r="AE87" s="191" t="e">
        <f t="shared" ca="1" si="72"/>
        <v>#VALUE!</v>
      </c>
      <c r="AF87" s="190" t="e">
        <f t="shared" si="73"/>
        <v>#VALUE!</v>
      </c>
      <c r="AG87" s="190" t="e">
        <f t="shared" si="74"/>
        <v>#VALUE!</v>
      </c>
      <c r="AH87" s="190" t="e">
        <f t="shared" si="75"/>
        <v>#VALUE!</v>
      </c>
      <c r="AI87" s="190" t="e">
        <f t="shared" si="76"/>
        <v>#VALUE!</v>
      </c>
      <c r="AJ87" s="190" t="e">
        <f t="shared" si="77"/>
        <v>#VALUE!</v>
      </c>
      <c r="AK87" s="190" t="e">
        <f t="shared" si="78"/>
        <v>#VALUE!</v>
      </c>
      <c r="AL87" s="190">
        <f t="shared" si="79"/>
        <v>0</v>
      </c>
    </row>
    <row r="88" spans="1:38" ht="23.25" customHeight="1" x14ac:dyDescent="0.15">
      <c r="A88" s="260">
        <f t="shared" si="80"/>
        <v>81</v>
      </c>
      <c r="B88" s="282" t="str">
        <f t="shared" si="87"/>
        <v>A팀</v>
      </c>
      <c r="C88" s="232"/>
      <c r="D88" s="233"/>
      <c r="E88" s="248" t="str">
        <f t="shared" si="81"/>
        <v/>
      </c>
      <c r="F88" s="248"/>
      <c r="G88" s="246" t="str">
        <f t="shared" si="88"/>
        <v/>
      </c>
      <c r="H88" s="281" t="str">
        <f t="shared" si="82"/>
        <v/>
      </c>
      <c r="I88" s="265" t="str">
        <f t="shared" si="83"/>
        <v/>
      </c>
      <c r="J88" s="247" t="str">
        <f t="shared" si="89"/>
        <v/>
      </c>
      <c r="K88" s="239"/>
      <c r="L88" s="240">
        <f t="shared" si="84"/>
        <v>0</v>
      </c>
      <c r="M88" s="241">
        <f t="shared" si="90"/>
        <v>0.03</v>
      </c>
      <c r="N88" s="242">
        <f t="shared" si="65"/>
        <v>0</v>
      </c>
      <c r="O88" s="242">
        <f t="shared" si="66"/>
        <v>0</v>
      </c>
      <c r="P88" s="243">
        <f t="shared" si="67"/>
        <v>0</v>
      </c>
      <c r="Q88" s="243">
        <f t="shared" si="68"/>
        <v>0</v>
      </c>
      <c r="S88" s="225">
        <f t="shared" si="85"/>
        <v>0</v>
      </c>
      <c r="T88" s="226">
        <f t="shared" si="86"/>
        <v>0</v>
      </c>
      <c r="V88" s="123"/>
      <c r="W88" s="123"/>
      <c r="X88" s="123"/>
      <c r="Y88" s="123"/>
      <c r="AA88" s="190" t="e">
        <f t="shared" si="69"/>
        <v>#VALUE!</v>
      </c>
      <c r="AB88" s="190" t="e">
        <f t="shared" si="70"/>
        <v>#VALUE!</v>
      </c>
      <c r="AC88" s="191" t="e">
        <f t="shared" ca="1" si="71"/>
        <v>#VALUE!</v>
      </c>
      <c r="AD88" s="192">
        <f t="shared" ca="1" si="91"/>
        <v>44387</v>
      </c>
      <c r="AE88" s="191" t="e">
        <f t="shared" ca="1" si="72"/>
        <v>#VALUE!</v>
      </c>
      <c r="AF88" s="190" t="e">
        <f t="shared" si="73"/>
        <v>#VALUE!</v>
      </c>
      <c r="AG88" s="190" t="e">
        <f t="shared" si="74"/>
        <v>#VALUE!</v>
      </c>
      <c r="AH88" s="190" t="e">
        <f t="shared" si="75"/>
        <v>#VALUE!</v>
      </c>
      <c r="AI88" s="190" t="e">
        <f t="shared" si="76"/>
        <v>#VALUE!</v>
      </c>
      <c r="AJ88" s="190" t="e">
        <f t="shared" si="77"/>
        <v>#VALUE!</v>
      </c>
      <c r="AK88" s="190" t="e">
        <f t="shared" si="78"/>
        <v>#VALUE!</v>
      </c>
      <c r="AL88" s="190">
        <f t="shared" si="79"/>
        <v>0</v>
      </c>
    </row>
    <row r="89" spans="1:38" ht="23.25" customHeight="1" x14ac:dyDescent="0.15">
      <c r="A89" s="260">
        <f t="shared" si="80"/>
        <v>82</v>
      </c>
      <c r="B89" s="282" t="str">
        <f t="shared" si="87"/>
        <v>A팀</v>
      </c>
      <c r="C89" s="232"/>
      <c r="D89" s="233"/>
      <c r="E89" s="248" t="str">
        <f t="shared" si="81"/>
        <v/>
      </c>
      <c r="F89" s="248"/>
      <c r="G89" s="246" t="str">
        <f t="shared" si="88"/>
        <v/>
      </c>
      <c r="H89" s="281" t="str">
        <f t="shared" si="82"/>
        <v/>
      </c>
      <c r="I89" s="265" t="str">
        <f t="shared" si="83"/>
        <v/>
      </c>
      <c r="J89" s="247" t="str">
        <f t="shared" si="89"/>
        <v/>
      </c>
      <c r="K89" s="239"/>
      <c r="L89" s="240">
        <f t="shared" si="84"/>
        <v>0</v>
      </c>
      <c r="M89" s="241">
        <f t="shared" si="90"/>
        <v>0.03</v>
      </c>
      <c r="N89" s="242">
        <f t="shared" si="65"/>
        <v>0</v>
      </c>
      <c r="O89" s="242">
        <f t="shared" si="66"/>
        <v>0</v>
      </c>
      <c r="P89" s="243">
        <f t="shared" si="67"/>
        <v>0</v>
      </c>
      <c r="Q89" s="243">
        <f t="shared" si="68"/>
        <v>0</v>
      </c>
      <c r="S89" s="225">
        <f t="shared" si="85"/>
        <v>0</v>
      </c>
      <c r="T89" s="226">
        <f t="shared" si="86"/>
        <v>0</v>
      </c>
      <c r="V89" s="123"/>
      <c r="W89" s="123"/>
      <c r="X89" s="123"/>
      <c r="Y89" s="123"/>
      <c r="AA89" s="190" t="e">
        <f t="shared" si="69"/>
        <v>#VALUE!</v>
      </c>
      <c r="AB89" s="190" t="e">
        <f t="shared" si="70"/>
        <v>#VALUE!</v>
      </c>
      <c r="AC89" s="191" t="e">
        <f t="shared" ca="1" si="71"/>
        <v>#VALUE!</v>
      </c>
      <c r="AD89" s="192">
        <f t="shared" ca="1" si="91"/>
        <v>44387</v>
      </c>
      <c r="AE89" s="191" t="e">
        <f t="shared" ca="1" si="72"/>
        <v>#VALUE!</v>
      </c>
      <c r="AF89" s="190" t="e">
        <f t="shared" si="73"/>
        <v>#VALUE!</v>
      </c>
      <c r="AG89" s="190" t="e">
        <f t="shared" si="74"/>
        <v>#VALUE!</v>
      </c>
      <c r="AH89" s="190" t="e">
        <f t="shared" si="75"/>
        <v>#VALUE!</v>
      </c>
      <c r="AI89" s="190" t="e">
        <f t="shared" si="76"/>
        <v>#VALUE!</v>
      </c>
      <c r="AJ89" s="190" t="e">
        <f t="shared" si="77"/>
        <v>#VALUE!</v>
      </c>
      <c r="AK89" s="190" t="e">
        <f t="shared" si="78"/>
        <v>#VALUE!</v>
      </c>
      <c r="AL89" s="190">
        <f t="shared" si="79"/>
        <v>0</v>
      </c>
    </row>
    <row r="90" spans="1:38" ht="23.25" customHeight="1" x14ac:dyDescent="0.15">
      <c r="A90" s="260">
        <f t="shared" si="80"/>
        <v>83</v>
      </c>
      <c r="B90" s="282" t="str">
        <f t="shared" si="87"/>
        <v>A팀</v>
      </c>
      <c r="C90" s="232"/>
      <c r="D90" s="233"/>
      <c r="E90" s="248" t="str">
        <f t="shared" si="81"/>
        <v/>
      </c>
      <c r="F90" s="248"/>
      <c r="G90" s="246" t="str">
        <f t="shared" si="88"/>
        <v/>
      </c>
      <c r="H90" s="281" t="str">
        <f t="shared" si="82"/>
        <v/>
      </c>
      <c r="I90" s="265" t="str">
        <f t="shared" si="83"/>
        <v/>
      </c>
      <c r="J90" s="247" t="str">
        <f t="shared" si="89"/>
        <v/>
      </c>
      <c r="K90" s="239"/>
      <c r="L90" s="240">
        <f t="shared" si="84"/>
        <v>0</v>
      </c>
      <c r="M90" s="241">
        <f t="shared" si="90"/>
        <v>0.03</v>
      </c>
      <c r="N90" s="242">
        <f t="shared" si="65"/>
        <v>0</v>
      </c>
      <c r="O90" s="242">
        <f t="shared" si="66"/>
        <v>0</v>
      </c>
      <c r="P90" s="243">
        <f t="shared" si="67"/>
        <v>0</v>
      </c>
      <c r="Q90" s="243">
        <f t="shared" si="68"/>
        <v>0</v>
      </c>
      <c r="S90" s="225">
        <f t="shared" si="85"/>
        <v>0</v>
      </c>
      <c r="T90" s="226">
        <f t="shared" si="86"/>
        <v>0</v>
      </c>
      <c r="V90" s="123"/>
      <c r="W90" s="123"/>
      <c r="X90" s="123"/>
      <c r="Y90" s="123"/>
      <c r="AA90" s="190" t="e">
        <f t="shared" si="69"/>
        <v>#VALUE!</v>
      </c>
      <c r="AB90" s="190" t="e">
        <f t="shared" si="70"/>
        <v>#VALUE!</v>
      </c>
      <c r="AC90" s="191" t="e">
        <f t="shared" ca="1" si="71"/>
        <v>#VALUE!</v>
      </c>
      <c r="AD90" s="192">
        <f t="shared" ca="1" si="91"/>
        <v>44387</v>
      </c>
      <c r="AE90" s="191" t="e">
        <f t="shared" ca="1" si="72"/>
        <v>#VALUE!</v>
      </c>
      <c r="AF90" s="190" t="e">
        <f t="shared" si="73"/>
        <v>#VALUE!</v>
      </c>
      <c r="AG90" s="190" t="e">
        <f t="shared" si="74"/>
        <v>#VALUE!</v>
      </c>
      <c r="AH90" s="190" t="e">
        <f t="shared" si="75"/>
        <v>#VALUE!</v>
      </c>
      <c r="AI90" s="190" t="e">
        <f t="shared" si="76"/>
        <v>#VALUE!</v>
      </c>
      <c r="AJ90" s="190" t="e">
        <f t="shared" si="77"/>
        <v>#VALUE!</v>
      </c>
      <c r="AK90" s="190" t="e">
        <f t="shared" si="78"/>
        <v>#VALUE!</v>
      </c>
      <c r="AL90" s="190">
        <f t="shared" si="79"/>
        <v>0</v>
      </c>
    </row>
    <row r="91" spans="1:38" ht="23.25" customHeight="1" x14ac:dyDescent="0.15">
      <c r="A91" s="260">
        <f t="shared" si="80"/>
        <v>84</v>
      </c>
      <c r="B91" s="282" t="str">
        <f t="shared" si="87"/>
        <v>A팀</v>
      </c>
      <c r="C91" s="232"/>
      <c r="D91" s="233"/>
      <c r="E91" s="248" t="str">
        <f t="shared" si="81"/>
        <v/>
      </c>
      <c r="F91" s="248"/>
      <c r="G91" s="246" t="str">
        <f t="shared" si="88"/>
        <v/>
      </c>
      <c r="H91" s="281" t="str">
        <f t="shared" si="82"/>
        <v/>
      </c>
      <c r="I91" s="265" t="str">
        <f t="shared" si="83"/>
        <v/>
      </c>
      <c r="J91" s="247" t="str">
        <f t="shared" si="89"/>
        <v/>
      </c>
      <c r="K91" s="239"/>
      <c r="L91" s="240">
        <f t="shared" si="84"/>
        <v>0</v>
      </c>
      <c r="M91" s="241">
        <f t="shared" si="90"/>
        <v>0.03</v>
      </c>
      <c r="N91" s="242">
        <f t="shared" si="65"/>
        <v>0</v>
      </c>
      <c r="O91" s="242">
        <f t="shared" si="66"/>
        <v>0</v>
      </c>
      <c r="P91" s="243">
        <f t="shared" si="67"/>
        <v>0</v>
      </c>
      <c r="Q91" s="243">
        <f t="shared" si="68"/>
        <v>0</v>
      </c>
      <c r="S91" s="225">
        <f t="shared" si="85"/>
        <v>0</v>
      </c>
      <c r="T91" s="226">
        <f t="shared" si="86"/>
        <v>0</v>
      </c>
      <c r="V91" s="123"/>
      <c r="W91" s="123"/>
      <c r="X91" s="123"/>
      <c r="Y91" s="123"/>
      <c r="AA91" s="190" t="e">
        <f t="shared" si="69"/>
        <v>#VALUE!</v>
      </c>
      <c r="AB91" s="190" t="e">
        <f t="shared" si="70"/>
        <v>#VALUE!</v>
      </c>
      <c r="AC91" s="191" t="e">
        <f t="shared" ca="1" si="71"/>
        <v>#VALUE!</v>
      </c>
      <c r="AD91" s="192">
        <f t="shared" ca="1" si="91"/>
        <v>44387</v>
      </c>
      <c r="AE91" s="191" t="e">
        <f t="shared" ca="1" si="72"/>
        <v>#VALUE!</v>
      </c>
      <c r="AF91" s="190" t="e">
        <f t="shared" si="73"/>
        <v>#VALUE!</v>
      </c>
      <c r="AG91" s="190" t="e">
        <f t="shared" si="74"/>
        <v>#VALUE!</v>
      </c>
      <c r="AH91" s="190" t="e">
        <f t="shared" si="75"/>
        <v>#VALUE!</v>
      </c>
      <c r="AI91" s="190" t="e">
        <f t="shared" si="76"/>
        <v>#VALUE!</v>
      </c>
      <c r="AJ91" s="190" t="e">
        <f t="shared" si="77"/>
        <v>#VALUE!</v>
      </c>
      <c r="AK91" s="190" t="e">
        <f t="shared" si="78"/>
        <v>#VALUE!</v>
      </c>
      <c r="AL91" s="190">
        <f t="shared" si="79"/>
        <v>0</v>
      </c>
    </row>
    <row r="92" spans="1:38" ht="23.25" customHeight="1" x14ac:dyDescent="0.15">
      <c r="A92" s="260">
        <f t="shared" si="80"/>
        <v>85</v>
      </c>
      <c r="B92" s="282" t="str">
        <f t="shared" si="87"/>
        <v>A팀</v>
      </c>
      <c r="C92" s="232"/>
      <c r="D92" s="233"/>
      <c r="E92" s="248" t="str">
        <f t="shared" si="81"/>
        <v/>
      </c>
      <c r="F92" s="248"/>
      <c r="G92" s="246" t="str">
        <f t="shared" si="88"/>
        <v/>
      </c>
      <c r="H92" s="281" t="str">
        <f t="shared" si="82"/>
        <v/>
      </c>
      <c r="I92" s="265" t="str">
        <f t="shared" si="83"/>
        <v/>
      </c>
      <c r="J92" s="247" t="str">
        <f t="shared" si="89"/>
        <v/>
      </c>
      <c r="K92" s="239"/>
      <c r="L92" s="240">
        <f t="shared" si="84"/>
        <v>0</v>
      </c>
      <c r="M92" s="241">
        <f t="shared" si="90"/>
        <v>0.03</v>
      </c>
      <c r="N92" s="242">
        <f t="shared" si="65"/>
        <v>0</v>
      </c>
      <c r="O92" s="242">
        <f t="shared" si="66"/>
        <v>0</v>
      </c>
      <c r="P92" s="243">
        <f t="shared" si="67"/>
        <v>0</v>
      </c>
      <c r="Q92" s="243">
        <f t="shared" si="68"/>
        <v>0</v>
      </c>
      <c r="S92" s="225">
        <f t="shared" si="85"/>
        <v>0</v>
      </c>
      <c r="T92" s="226">
        <f t="shared" si="86"/>
        <v>0</v>
      </c>
      <c r="V92" s="123"/>
      <c r="W92" s="123"/>
      <c r="X92" s="123"/>
      <c r="Y92" s="123"/>
      <c r="AA92" s="190" t="e">
        <f t="shared" si="69"/>
        <v>#VALUE!</v>
      </c>
      <c r="AB92" s="190" t="e">
        <f t="shared" si="70"/>
        <v>#VALUE!</v>
      </c>
      <c r="AC92" s="191" t="e">
        <f t="shared" ca="1" si="71"/>
        <v>#VALUE!</v>
      </c>
      <c r="AD92" s="192">
        <f t="shared" ca="1" si="91"/>
        <v>44387</v>
      </c>
      <c r="AE92" s="191" t="e">
        <f t="shared" ca="1" si="72"/>
        <v>#VALUE!</v>
      </c>
      <c r="AF92" s="190" t="e">
        <f t="shared" si="73"/>
        <v>#VALUE!</v>
      </c>
      <c r="AG92" s="190" t="e">
        <f t="shared" si="74"/>
        <v>#VALUE!</v>
      </c>
      <c r="AH92" s="190" t="e">
        <f t="shared" si="75"/>
        <v>#VALUE!</v>
      </c>
      <c r="AI92" s="190" t="e">
        <f t="shared" si="76"/>
        <v>#VALUE!</v>
      </c>
      <c r="AJ92" s="190" t="e">
        <f t="shared" si="77"/>
        <v>#VALUE!</v>
      </c>
      <c r="AK92" s="190" t="e">
        <f t="shared" si="78"/>
        <v>#VALUE!</v>
      </c>
      <c r="AL92" s="190">
        <f t="shared" si="79"/>
        <v>0</v>
      </c>
    </row>
    <row r="93" spans="1:38" ht="23.25" customHeight="1" x14ac:dyDescent="0.15">
      <c r="A93" s="260">
        <f t="shared" si="80"/>
        <v>86</v>
      </c>
      <c r="B93" s="282" t="str">
        <f t="shared" si="87"/>
        <v>A팀</v>
      </c>
      <c r="C93" s="232"/>
      <c r="D93" s="233"/>
      <c r="E93" s="248" t="str">
        <f t="shared" si="81"/>
        <v/>
      </c>
      <c r="F93" s="248"/>
      <c r="G93" s="246" t="str">
        <f t="shared" si="88"/>
        <v/>
      </c>
      <c r="H93" s="281" t="str">
        <f t="shared" si="82"/>
        <v/>
      </c>
      <c r="I93" s="265" t="str">
        <f t="shared" si="83"/>
        <v/>
      </c>
      <c r="J93" s="247" t="str">
        <f t="shared" si="89"/>
        <v/>
      </c>
      <c r="K93" s="239"/>
      <c r="L93" s="240">
        <f t="shared" si="84"/>
        <v>0</v>
      </c>
      <c r="M93" s="241">
        <f t="shared" si="90"/>
        <v>0.03</v>
      </c>
      <c r="N93" s="242">
        <f t="shared" si="65"/>
        <v>0</v>
      </c>
      <c r="O93" s="242">
        <f t="shared" si="66"/>
        <v>0</v>
      </c>
      <c r="P93" s="243">
        <f t="shared" si="67"/>
        <v>0</v>
      </c>
      <c r="Q93" s="243">
        <f t="shared" si="68"/>
        <v>0</v>
      </c>
      <c r="S93" s="225">
        <f t="shared" si="85"/>
        <v>0</v>
      </c>
      <c r="T93" s="226">
        <f t="shared" si="86"/>
        <v>0</v>
      </c>
      <c r="V93" s="123"/>
      <c r="W93" s="123"/>
      <c r="X93" s="123"/>
      <c r="Y93" s="123"/>
      <c r="AA93" s="190" t="e">
        <f t="shared" si="69"/>
        <v>#VALUE!</v>
      </c>
      <c r="AB93" s="190" t="e">
        <f t="shared" si="70"/>
        <v>#VALUE!</v>
      </c>
      <c r="AC93" s="191" t="e">
        <f t="shared" ca="1" si="71"/>
        <v>#VALUE!</v>
      </c>
      <c r="AD93" s="192">
        <f t="shared" ca="1" si="91"/>
        <v>44387</v>
      </c>
      <c r="AE93" s="191" t="e">
        <f t="shared" ca="1" si="72"/>
        <v>#VALUE!</v>
      </c>
      <c r="AF93" s="190" t="e">
        <f t="shared" si="73"/>
        <v>#VALUE!</v>
      </c>
      <c r="AG93" s="190" t="e">
        <f t="shared" si="74"/>
        <v>#VALUE!</v>
      </c>
      <c r="AH93" s="190" t="e">
        <f t="shared" si="75"/>
        <v>#VALUE!</v>
      </c>
      <c r="AI93" s="190" t="e">
        <f t="shared" si="76"/>
        <v>#VALUE!</v>
      </c>
      <c r="AJ93" s="190" t="e">
        <f t="shared" si="77"/>
        <v>#VALUE!</v>
      </c>
      <c r="AK93" s="190" t="e">
        <f t="shared" si="78"/>
        <v>#VALUE!</v>
      </c>
      <c r="AL93" s="190">
        <f t="shared" si="79"/>
        <v>0</v>
      </c>
    </row>
    <row r="94" spans="1:38" ht="23.25" customHeight="1" x14ac:dyDescent="0.15">
      <c r="A94" s="260">
        <f t="shared" si="80"/>
        <v>87</v>
      </c>
      <c r="B94" s="282" t="str">
        <f t="shared" si="87"/>
        <v>A팀</v>
      </c>
      <c r="C94" s="232"/>
      <c r="D94" s="233"/>
      <c r="E94" s="248" t="str">
        <f t="shared" si="81"/>
        <v/>
      </c>
      <c r="F94" s="248"/>
      <c r="G94" s="246" t="str">
        <f t="shared" si="88"/>
        <v/>
      </c>
      <c r="H94" s="281" t="str">
        <f t="shared" si="82"/>
        <v/>
      </c>
      <c r="I94" s="265" t="str">
        <f t="shared" si="83"/>
        <v/>
      </c>
      <c r="J94" s="247" t="str">
        <f t="shared" si="89"/>
        <v/>
      </c>
      <c r="K94" s="239"/>
      <c r="L94" s="240">
        <f t="shared" si="84"/>
        <v>0</v>
      </c>
      <c r="M94" s="241">
        <f t="shared" si="90"/>
        <v>0.03</v>
      </c>
      <c r="N94" s="242">
        <f t="shared" si="65"/>
        <v>0</v>
      </c>
      <c r="O94" s="242">
        <f t="shared" si="66"/>
        <v>0</v>
      </c>
      <c r="P94" s="243">
        <f t="shared" si="67"/>
        <v>0</v>
      </c>
      <c r="Q94" s="243">
        <f t="shared" si="68"/>
        <v>0</v>
      </c>
      <c r="S94" s="225">
        <f t="shared" si="85"/>
        <v>0</v>
      </c>
      <c r="T94" s="226">
        <f t="shared" si="86"/>
        <v>0</v>
      </c>
      <c r="V94" s="123"/>
      <c r="W94" s="123"/>
      <c r="X94" s="123"/>
      <c r="Y94" s="123"/>
      <c r="AA94" s="190" t="e">
        <f t="shared" si="69"/>
        <v>#VALUE!</v>
      </c>
      <c r="AB94" s="190" t="e">
        <f t="shared" si="70"/>
        <v>#VALUE!</v>
      </c>
      <c r="AC94" s="191" t="e">
        <f t="shared" ca="1" si="71"/>
        <v>#VALUE!</v>
      </c>
      <c r="AD94" s="192">
        <f t="shared" ca="1" si="91"/>
        <v>44387</v>
      </c>
      <c r="AE94" s="191" t="e">
        <f t="shared" ca="1" si="72"/>
        <v>#VALUE!</v>
      </c>
      <c r="AF94" s="190" t="e">
        <f t="shared" si="73"/>
        <v>#VALUE!</v>
      </c>
      <c r="AG94" s="190" t="e">
        <f t="shared" si="74"/>
        <v>#VALUE!</v>
      </c>
      <c r="AH94" s="190" t="e">
        <f t="shared" si="75"/>
        <v>#VALUE!</v>
      </c>
      <c r="AI94" s="190" t="e">
        <f t="shared" si="76"/>
        <v>#VALUE!</v>
      </c>
      <c r="AJ94" s="190" t="e">
        <f t="shared" si="77"/>
        <v>#VALUE!</v>
      </c>
      <c r="AK94" s="190" t="e">
        <f t="shared" si="78"/>
        <v>#VALUE!</v>
      </c>
      <c r="AL94" s="190">
        <f t="shared" si="79"/>
        <v>0</v>
      </c>
    </row>
    <row r="95" spans="1:38" ht="23.25" customHeight="1" x14ac:dyDescent="0.15">
      <c r="A95" s="260">
        <f t="shared" si="80"/>
        <v>88</v>
      </c>
      <c r="B95" s="282" t="str">
        <f t="shared" si="87"/>
        <v>A팀</v>
      </c>
      <c r="C95" s="232"/>
      <c r="D95" s="233"/>
      <c r="E95" s="248" t="str">
        <f t="shared" si="81"/>
        <v/>
      </c>
      <c r="F95" s="248"/>
      <c r="G95" s="246" t="str">
        <f t="shared" si="88"/>
        <v/>
      </c>
      <c r="H95" s="281" t="str">
        <f t="shared" si="82"/>
        <v/>
      </c>
      <c r="I95" s="265" t="str">
        <f t="shared" si="83"/>
        <v/>
      </c>
      <c r="J95" s="247" t="str">
        <f t="shared" si="89"/>
        <v/>
      </c>
      <c r="K95" s="239"/>
      <c r="L95" s="240">
        <f t="shared" si="84"/>
        <v>0</v>
      </c>
      <c r="M95" s="241">
        <f t="shared" si="90"/>
        <v>0.03</v>
      </c>
      <c r="N95" s="242">
        <f t="shared" si="65"/>
        <v>0</v>
      </c>
      <c r="O95" s="242">
        <f t="shared" si="66"/>
        <v>0</v>
      </c>
      <c r="P95" s="243">
        <f t="shared" si="67"/>
        <v>0</v>
      </c>
      <c r="Q95" s="243">
        <f t="shared" si="68"/>
        <v>0</v>
      </c>
      <c r="S95" s="225">
        <f t="shared" si="85"/>
        <v>0</v>
      </c>
      <c r="T95" s="226">
        <f t="shared" si="86"/>
        <v>0</v>
      </c>
      <c r="V95" s="123"/>
      <c r="W95" s="123"/>
      <c r="X95" s="123"/>
      <c r="Y95" s="123"/>
      <c r="AA95" s="190" t="e">
        <f t="shared" si="69"/>
        <v>#VALUE!</v>
      </c>
      <c r="AB95" s="190" t="e">
        <f t="shared" si="70"/>
        <v>#VALUE!</v>
      </c>
      <c r="AC95" s="191" t="e">
        <f t="shared" ca="1" si="71"/>
        <v>#VALUE!</v>
      </c>
      <c r="AD95" s="192">
        <f t="shared" ca="1" si="91"/>
        <v>44387</v>
      </c>
      <c r="AE95" s="191" t="e">
        <f t="shared" ca="1" si="72"/>
        <v>#VALUE!</v>
      </c>
      <c r="AF95" s="190" t="e">
        <f t="shared" si="73"/>
        <v>#VALUE!</v>
      </c>
      <c r="AG95" s="190" t="e">
        <f t="shared" si="74"/>
        <v>#VALUE!</v>
      </c>
      <c r="AH95" s="190" t="e">
        <f t="shared" si="75"/>
        <v>#VALUE!</v>
      </c>
      <c r="AI95" s="190" t="e">
        <f t="shared" si="76"/>
        <v>#VALUE!</v>
      </c>
      <c r="AJ95" s="190" t="e">
        <f t="shared" si="77"/>
        <v>#VALUE!</v>
      </c>
      <c r="AK95" s="190" t="e">
        <f t="shared" si="78"/>
        <v>#VALUE!</v>
      </c>
      <c r="AL95" s="190">
        <f t="shared" si="79"/>
        <v>0</v>
      </c>
    </row>
    <row r="96" spans="1:38" ht="23.25" customHeight="1" x14ac:dyDescent="0.15">
      <c r="A96" s="260">
        <f t="shared" si="80"/>
        <v>89</v>
      </c>
      <c r="B96" s="282" t="str">
        <f t="shared" si="87"/>
        <v>A팀</v>
      </c>
      <c r="C96" s="232"/>
      <c r="D96" s="233"/>
      <c r="E96" s="248" t="str">
        <f t="shared" si="81"/>
        <v/>
      </c>
      <c r="F96" s="248"/>
      <c r="G96" s="246" t="str">
        <f t="shared" si="88"/>
        <v/>
      </c>
      <c r="H96" s="281" t="str">
        <f t="shared" si="82"/>
        <v/>
      </c>
      <c r="I96" s="265" t="str">
        <f t="shared" si="83"/>
        <v/>
      </c>
      <c r="J96" s="247" t="str">
        <f t="shared" si="89"/>
        <v/>
      </c>
      <c r="K96" s="239"/>
      <c r="L96" s="240">
        <f t="shared" si="84"/>
        <v>0</v>
      </c>
      <c r="M96" s="241">
        <f t="shared" si="90"/>
        <v>0.03</v>
      </c>
      <c r="N96" s="242">
        <f t="shared" si="65"/>
        <v>0</v>
      </c>
      <c r="O96" s="242">
        <f t="shared" si="66"/>
        <v>0</v>
      </c>
      <c r="P96" s="243">
        <f t="shared" si="67"/>
        <v>0</v>
      </c>
      <c r="Q96" s="243">
        <f t="shared" si="68"/>
        <v>0</v>
      </c>
      <c r="S96" s="225">
        <f t="shared" si="85"/>
        <v>0</v>
      </c>
      <c r="T96" s="226">
        <f t="shared" si="86"/>
        <v>0</v>
      </c>
      <c r="V96" s="123"/>
      <c r="W96" s="123"/>
      <c r="X96" s="123"/>
      <c r="Y96" s="123"/>
      <c r="AA96" s="190" t="e">
        <f t="shared" si="69"/>
        <v>#VALUE!</v>
      </c>
      <c r="AB96" s="190" t="e">
        <f t="shared" si="70"/>
        <v>#VALUE!</v>
      </c>
      <c r="AC96" s="191" t="e">
        <f t="shared" ca="1" si="71"/>
        <v>#VALUE!</v>
      </c>
      <c r="AD96" s="192">
        <f t="shared" ca="1" si="91"/>
        <v>44387</v>
      </c>
      <c r="AE96" s="191" t="e">
        <f t="shared" ca="1" si="72"/>
        <v>#VALUE!</v>
      </c>
      <c r="AF96" s="190" t="e">
        <f t="shared" si="73"/>
        <v>#VALUE!</v>
      </c>
      <c r="AG96" s="190" t="e">
        <f t="shared" si="74"/>
        <v>#VALUE!</v>
      </c>
      <c r="AH96" s="190" t="e">
        <f t="shared" si="75"/>
        <v>#VALUE!</v>
      </c>
      <c r="AI96" s="190" t="e">
        <f t="shared" si="76"/>
        <v>#VALUE!</v>
      </c>
      <c r="AJ96" s="190" t="e">
        <f t="shared" si="77"/>
        <v>#VALUE!</v>
      </c>
      <c r="AK96" s="190" t="e">
        <f t="shared" si="78"/>
        <v>#VALUE!</v>
      </c>
      <c r="AL96" s="190">
        <f t="shared" si="79"/>
        <v>0</v>
      </c>
    </row>
    <row r="97" spans="1:38" ht="23.25" customHeight="1" x14ac:dyDescent="0.15">
      <c r="A97" s="260">
        <f t="shared" si="80"/>
        <v>90</v>
      </c>
      <c r="B97" s="282" t="str">
        <f t="shared" si="87"/>
        <v>A팀</v>
      </c>
      <c r="C97" s="232"/>
      <c r="D97" s="233"/>
      <c r="E97" s="248" t="str">
        <f t="shared" si="81"/>
        <v/>
      </c>
      <c r="F97" s="248"/>
      <c r="G97" s="246" t="str">
        <f t="shared" si="88"/>
        <v/>
      </c>
      <c r="H97" s="281" t="str">
        <f t="shared" si="82"/>
        <v/>
      </c>
      <c r="I97" s="265" t="str">
        <f t="shared" si="83"/>
        <v/>
      </c>
      <c r="J97" s="247" t="str">
        <f t="shared" si="89"/>
        <v/>
      </c>
      <c r="K97" s="239"/>
      <c r="L97" s="240">
        <f t="shared" si="84"/>
        <v>0</v>
      </c>
      <c r="M97" s="241">
        <f t="shared" si="90"/>
        <v>0.03</v>
      </c>
      <c r="N97" s="242">
        <f t="shared" si="65"/>
        <v>0</v>
      </c>
      <c r="O97" s="242">
        <f t="shared" si="66"/>
        <v>0</v>
      </c>
      <c r="P97" s="243">
        <f t="shared" si="67"/>
        <v>0</v>
      </c>
      <c r="Q97" s="243">
        <f t="shared" si="68"/>
        <v>0</v>
      </c>
      <c r="S97" s="225">
        <f t="shared" si="85"/>
        <v>0</v>
      </c>
      <c r="T97" s="226">
        <f t="shared" si="86"/>
        <v>0</v>
      </c>
      <c r="V97" s="123"/>
      <c r="W97" s="123"/>
      <c r="X97" s="123"/>
      <c r="Y97" s="123"/>
      <c r="AA97" s="190" t="e">
        <f t="shared" si="69"/>
        <v>#VALUE!</v>
      </c>
      <c r="AB97" s="190" t="e">
        <f t="shared" si="70"/>
        <v>#VALUE!</v>
      </c>
      <c r="AC97" s="191" t="e">
        <f t="shared" ca="1" si="71"/>
        <v>#VALUE!</v>
      </c>
      <c r="AD97" s="192">
        <f t="shared" ca="1" si="91"/>
        <v>44387</v>
      </c>
      <c r="AE97" s="191" t="e">
        <f t="shared" ca="1" si="72"/>
        <v>#VALUE!</v>
      </c>
      <c r="AF97" s="190" t="e">
        <f t="shared" si="73"/>
        <v>#VALUE!</v>
      </c>
      <c r="AG97" s="190" t="e">
        <f t="shared" si="74"/>
        <v>#VALUE!</v>
      </c>
      <c r="AH97" s="190" t="e">
        <f t="shared" si="75"/>
        <v>#VALUE!</v>
      </c>
      <c r="AI97" s="190" t="e">
        <f t="shared" si="76"/>
        <v>#VALUE!</v>
      </c>
      <c r="AJ97" s="190" t="e">
        <f t="shared" si="77"/>
        <v>#VALUE!</v>
      </c>
      <c r="AK97" s="190" t="e">
        <f t="shared" si="78"/>
        <v>#VALUE!</v>
      </c>
      <c r="AL97" s="190">
        <f t="shared" si="79"/>
        <v>0</v>
      </c>
    </row>
    <row r="98" spans="1:38" ht="23.25" customHeight="1" x14ac:dyDescent="0.15">
      <c r="A98" s="260">
        <f t="shared" si="80"/>
        <v>91</v>
      </c>
      <c r="B98" s="282" t="str">
        <f t="shared" si="87"/>
        <v>A팀</v>
      </c>
      <c r="C98" s="232"/>
      <c r="D98" s="233"/>
      <c r="E98" s="248" t="str">
        <f t="shared" si="81"/>
        <v/>
      </c>
      <c r="F98" s="248"/>
      <c r="G98" s="246" t="str">
        <f t="shared" si="88"/>
        <v/>
      </c>
      <c r="H98" s="281" t="str">
        <f t="shared" si="82"/>
        <v/>
      </c>
      <c r="I98" s="265" t="str">
        <f t="shared" si="83"/>
        <v/>
      </c>
      <c r="J98" s="247" t="str">
        <f t="shared" si="89"/>
        <v/>
      </c>
      <c r="K98" s="239"/>
      <c r="L98" s="240">
        <f t="shared" si="84"/>
        <v>0</v>
      </c>
      <c r="M98" s="241">
        <f t="shared" si="90"/>
        <v>0.03</v>
      </c>
      <c r="N98" s="242">
        <f t="shared" si="65"/>
        <v>0</v>
      </c>
      <c r="O98" s="242">
        <f t="shared" si="66"/>
        <v>0</v>
      </c>
      <c r="P98" s="243">
        <f t="shared" si="67"/>
        <v>0</v>
      </c>
      <c r="Q98" s="243">
        <f t="shared" si="68"/>
        <v>0</v>
      </c>
      <c r="S98" s="225">
        <f t="shared" si="85"/>
        <v>0</v>
      </c>
      <c r="T98" s="226">
        <f t="shared" si="86"/>
        <v>0</v>
      </c>
      <c r="V98" s="123"/>
      <c r="W98" s="123"/>
      <c r="X98" s="123"/>
      <c r="Y98" s="123"/>
      <c r="AA98" s="190" t="e">
        <f t="shared" si="69"/>
        <v>#VALUE!</v>
      </c>
      <c r="AB98" s="190" t="e">
        <f t="shared" si="70"/>
        <v>#VALUE!</v>
      </c>
      <c r="AC98" s="191" t="e">
        <f t="shared" ca="1" si="71"/>
        <v>#VALUE!</v>
      </c>
      <c r="AD98" s="192">
        <f t="shared" ca="1" si="91"/>
        <v>44387</v>
      </c>
      <c r="AE98" s="191" t="e">
        <f t="shared" ca="1" si="72"/>
        <v>#VALUE!</v>
      </c>
      <c r="AF98" s="190" t="e">
        <f t="shared" si="73"/>
        <v>#VALUE!</v>
      </c>
      <c r="AG98" s="190" t="e">
        <f t="shared" si="74"/>
        <v>#VALUE!</v>
      </c>
      <c r="AH98" s="190" t="e">
        <f t="shared" si="75"/>
        <v>#VALUE!</v>
      </c>
      <c r="AI98" s="190" t="e">
        <f t="shared" si="76"/>
        <v>#VALUE!</v>
      </c>
      <c r="AJ98" s="190" t="e">
        <f t="shared" si="77"/>
        <v>#VALUE!</v>
      </c>
      <c r="AK98" s="190" t="e">
        <f t="shared" si="78"/>
        <v>#VALUE!</v>
      </c>
      <c r="AL98" s="190">
        <f t="shared" si="79"/>
        <v>0</v>
      </c>
    </row>
    <row r="99" spans="1:38" ht="23.25" customHeight="1" x14ac:dyDescent="0.15">
      <c r="A99" s="260">
        <f t="shared" si="80"/>
        <v>92</v>
      </c>
      <c r="B99" s="282" t="str">
        <f t="shared" si="87"/>
        <v>A팀</v>
      </c>
      <c r="C99" s="232"/>
      <c r="D99" s="233"/>
      <c r="E99" s="248" t="str">
        <f t="shared" si="81"/>
        <v/>
      </c>
      <c r="F99" s="248"/>
      <c r="G99" s="246" t="str">
        <f t="shared" si="88"/>
        <v/>
      </c>
      <c r="H99" s="281" t="str">
        <f t="shared" si="82"/>
        <v/>
      </c>
      <c r="I99" s="265" t="str">
        <f t="shared" si="83"/>
        <v/>
      </c>
      <c r="J99" s="247" t="str">
        <f t="shared" si="89"/>
        <v/>
      </c>
      <c r="K99" s="239"/>
      <c r="L99" s="240">
        <f t="shared" si="84"/>
        <v>0</v>
      </c>
      <c r="M99" s="241">
        <f t="shared" si="90"/>
        <v>0.03</v>
      </c>
      <c r="N99" s="242">
        <f t="shared" si="65"/>
        <v>0</v>
      </c>
      <c r="O99" s="242">
        <f t="shared" si="66"/>
        <v>0</v>
      </c>
      <c r="P99" s="243">
        <f t="shared" si="67"/>
        <v>0</v>
      </c>
      <c r="Q99" s="243">
        <f t="shared" si="68"/>
        <v>0</v>
      </c>
      <c r="S99" s="225">
        <f t="shared" si="85"/>
        <v>0</v>
      </c>
      <c r="T99" s="226">
        <f t="shared" si="86"/>
        <v>0</v>
      </c>
      <c r="V99" s="123"/>
      <c r="W99" s="123"/>
      <c r="X99" s="123"/>
      <c r="Y99" s="123"/>
      <c r="AA99" s="190" t="e">
        <f t="shared" si="69"/>
        <v>#VALUE!</v>
      </c>
      <c r="AB99" s="190" t="e">
        <f t="shared" si="70"/>
        <v>#VALUE!</v>
      </c>
      <c r="AC99" s="191" t="e">
        <f t="shared" ca="1" si="71"/>
        <v>#VALUE!</v>
      </c>
      <c r="AD99" s="192">
        <f t="shared" ca="1" si="91"/>
        <v>44387</v>
      </c>
      <c r="AE99" s="191" t="e">
        <f t="shared" ca="1" si="72"/>
        <v>#VALUE!</v>
      </c>
      <c r="AF99" s="190" t="e">
        <f t="shared" si="73"/>
        <v>#VALUE!</v>
      </c>
      <c r="AG99" s="190" t="e">
        <f t="shared" si="74"/>
        <v>#VALUE!</v>
      </c>
      <c r="AH99" s="190" t="e">
        <f t="shared" si="75"/>
        <v>#VALUE!</v>
      </c>
      <c r="AI99" s="190" t="e">
        <f t="shared" si="76"/>
        <v>#VALUE!</v>
      </c>
      <c r="AJ99" s="190" t="e">
        <f t="shared" si="77"/>
        <v>#VALUE!</v>
      </c>
      <c r="AK99" s="190" t="e">
        <f t="shared" si="78"/>
        <v>#VALUE!</v>
      </c>
      <c r="AL99" s="190">
        <f t="shared" si="79"/>
        <v>0</v>
      </c>
    </row>
    <row r="100" spans="1:38" ht="23.25" customHeight="1" x14ac:dyDescent="0.15">
      <c r="A100" s="260">
        <f t="shared" si="80"/>
        <v>93</v>
      </c>
      <c r="B100" s="282" t="str">
        <f t="shared" si="87"/>
        <v>A팀</v>
      </c>
      <c r="C100" s="232"/>
      <c r="D100" s="233"/>
      <c r="E100" s="248" t="str">
        <f t="shared" si="81"/>
        <v/>
      </c>
      <c r="F100" s="248"/>
      <c r="G100" s="246" t="str">
        <f t="shared" si="88"/>
        <v/>
      </c>
      <c r="H100" s="281" t="str">
        <f t="shared" si="82"/>
        <v/>
      </c>
      <c r="I100" s="265" t="str">
        <f t="shared" si="83"/>
        <v/>
      </c>
      <c r="J100" s="247" t="str">
        <f t="shared" si="89"/>
        <v/>
      </c>
      <c r="K100" s="239"/>
      <c r="L100" s="240">
        <f t="shared" si="84"/>
        <v>0</v>
      </c>
      <c r="M100" s="241">
        <f t="shared" si="90"/>
        <v>0.03</v>
      </c>
      <c r="N100" s="242">
        <f t="shared" si="65"/>
        <v>0</v>
      </c>
      <c r="O100" s="242">
        <f t="shared" si="66"/>
        <v>0</v>
      </c>
      <c r="P100" s="243">
        <f t="shared" si="67"/>
        <v>0</v>
      </c>
      <c r="Q100" s="243">
        <f t="shared" si="68"/>
        <v>0</v>
      </c>
      <c r="S100" s="225">
        <f t="shared" si="85"/>
        <v>0</v>
      </c>
      <c r="T100" s="226">
        <f t="shared" si="86"/>
        <v>0</v>
      </c>
      <c r="V100" s="123"/>
      <c r="W100" s="123"/>
      <c r="X100" s="123"/>
      <c r="Y100" s="123"/>
      <c r="AA100" s="190" t="e">
        <f t="shared" si="69"/>
        <v>#VALUE!</v>
      </c>
      <c r="AB100" s="190" t="e">
        <f t="shared" si="70"/>
        <v>#VALUE!</v>
      </c>
      <c r="AC100" s="191" t="e">
        <f t="shared" ca="1" si="71"/>
        <v>#VALUE!</v>
      </c>
      <c r="AD100" s="192">
        <f t="shared" ca="1" si="91"/>
        <v>44387</v>
      </c>
      <c r="AE100" s="191" t="e">
        <f t="shared" ca="1" si="72"/>
        <v>#VALUE!</v>
      </c>
      <c r="AF100" s="190" t="e">
        <f t="shared" si="73"/>
        <v>#VALUE!</v>
      </c>
      <c r="AG100" s="190" t="e">
        <f t="shared" si="74"/>
        <v>#VALUE!</v>
      </c>
      <c r="AH100" s="190" t="e">
        <f t="shared" si="75"/>
        <v>#VALUE!</v>
      </c>
      <c r="AI100" s="190" t="e">
        <f t="shared" si="76"/>
        <v>#VALUE!</v>
      </c>
      <c r="AJ100" s="190" t="e">
        <f t="shared" si="77"/>
        <v>#VALUE!</v>
      </c>
      <c r="AK100" s="190" t="e">
        <f t="shared" si="78"/>
        <v>#VALUE!</v>
      </c>
      <c r="AL100" s="190">
        <f t="shared" si="79"/>
        <v>0</v>
      </c>
    </row>
    <row r="101" spans="1:38" ht="23.25" customHeight="1" x14ac:dyDescent="0.15">
      <c r="A101" s="260">
        <f t="shared" si="80"/>
        <v>94</v>
      </c>
      <c r="B101" s="282" t="str">
        <f t="shared" si="87"/>
        <v>A팀</v>
      </c>
      <c r="C101" s="232"/>
      <c r="D101" s="233"/>
      <c r="E101" s="248" t="str">
        <f t="shared" si="81"/>
        <v/>
      </c>
      <c r="F101" s="248"/>
      <c r="G101" s="246" t="str">
        <f t="shared" si="88"/>
        <v/>
      </c>
      <c r="H101" s="281" t="str">
        <f t="shared" si="82"/>
        <v/>
      </c>
      <c r="I101" s="265" t="str">
        <f t="shared" si="83"/>
        <v/>
      </c>
      <c r="J101" s="247" t="str">
        <f t="shared" si="89"/>
        <v/>
      </c>
      <c r="K101" s="239"/>
      <c r="L101" s="240">
        <f t="shared" si="84"/>
        <v>0</v>
      </c>
      <c r="M101" s="241">
        <f t="shared" si="90"/>
        <v>0.03</v>
      </c>
      <c r="N101" s="242">
        <f t="shared" si="65"/>
        <v>0</v>
      </c>
      <c r="O101" s="242">
        <f t="shared" si="66"/>
        <v>0</v>
      </c>
      <c r="P101" s="243">
        <f t="shared" si="67"/>
        <v>0</v>
      </c>
      <c r="Q101" s="243">
        <f t="shared" si="68"/>
        <v>0</v>
      </c>
      <c r="S101" s="225">
        <f t="shared" si="85"/>
        <v>0</v>
      </c>
      <c r="T101" s="226">
        <f t="shared" si="86"/>
        <v>0</v>
      </c>
      <c r="V101" s="123"/>
      <c r="W101" s="123"/>
      <c r="X101" s="123"/>
      <c r="Y101" s="123"/>
      <c r="AA101" s="190" t="e">
        <f t="shared" si="69"/>
        <v>#VALUE!</v>
      </c>
      <c r="AB101" s="190" t="e">
        <f t="shared" si="70"/>
        <v>#VALUE!</v>
      </c>
      <c r="AC101" s="191" t="e">
        <f t="shared" ca="1" si="71"/>
        <v>#VALUE!</v>
      </c>
      <c r="AD101" s="192">
        <f t="shared" ca="1" si="91"/>
        <v>44387</v>
      </c>
      <c r="AE101" s="191" t="e">
        <f t="shared" ca="1" si="72"/>
        <v>#VALUE!</v>
      </c>
      <c r="AF101" s="190" t="e">
        <f t="shared" si="73"/>
        <v>#VALUE!</v>
      </c>
      <c r="AG101" s="190" t="e">
        <f t="shared" si="74"/>
        <v>#VALUE!</v>
      </c>
      <c r="AH101" s="190" t="e">
        <f t="shared" si="75"/>
        <v>#VALUE!</v>
      </c>
      <c r="AI101" s="190" t="e">
        <f t="shared" si="76"/>
        <v>#VALUE!</v>
      </c>
      <c r="AJ101" s="190" t="e">
        <f t="shared" si="77"/>
        <v>#VALUE!</v>
      </c>
      <c r="AK101" s="190" t="e">
        <f t="shared" si="78"/>
        <v>#VALUE!</v>
      </c>
      <c r="AL101" s="190">
        <f t="shared" si="79"/>
        <v>0</v>
      </c>
    </row>
    <row r="102" spans="1:38" ht="23.25" customHeight="1" x14ac:dyDescent="0.15">
      <c r="A102" s="260">
        <f t="shared" si="80"/>
        <v>95</v>
      </c>
      <c r="B102" s="282" t="str">
        <f t="shared" si="87"/>
        <v>A팀</v>
      </c>
      <c r="C102" s="232"/>
      <c r="D102" s="233"/>
      <c r="E102" s="248" t="str">
        <f t="shared" si="81"/>
        <v/>
      </c>
      <c r="F102" s="248"/>
      <c r="G102" s="246" t="str">
        <f t="shared" si="88"/>
        <v/>
      </c>
      <c r="H102" s="281" t="str">
        <f t="shared" si="82"/>
        <v/>
      </c>
      <c r="I102" s="265" t="str">
        <f t="shared" si="83"/>
        <v/>
      </c>
      <c r="J102" s="247" t="str">
        <f t="shared" si="89"/>
        <v/>
      </c>
      <c r="K102" s="239"/>
      <c r="L102" s="240">
        <f t="shared" si="84"/>
        <v>0</v>
      </c>
      <c r="M102" s="241">
        <f t="shared" si="90"/>
        <v>0.03</v>
      </c>
      <c r="N102" s="242">
        <f t="shared" si="65"/>
        <v>0</v>
      </c>
      <c r="O102" s="242">
        <f t="shared" si="66"/>
        <v>0</v>
      </c>
      <c r="P102" s="243">
        <f t="shared" si="67"/>
        <v>0</v>
      </c>
      <c r="Q102" s="243">
        <f t="shared" si="68"/>
        <v>0</v>
      </c>
      <c r="S102" s="225">
        <f t="shared" si="85"/>
        <v>0</v>
      </c>
      <c r="T102" s="226">
        <f t="shared" si="86"/>
        <v>0</v>
      </c>
      <c r="V102" s="123"/>
      <c r="W102" s="123"/>
      <c r="X102" s="123"/>
      <c r="Y102" s="123"/>
      <c r="AA102" s="190" t="e">
        <f t="shared" si="69"/>
        <v>#VALUE!</v>
      </c>
      <c r="AB102" s="190" t="e">
        <f t="shared" si="70"/>
        <v>#VALUE!</v>
      </c>
      <c r="AC102" s="191" t="e">
        <f t="shared" ca="1" si="71"/>
        <v>#VALUE!</v>
      </c>
      <c r="AD102" s="192">
        <f t="shared" ca="1" si="91"/>
        <v>44387</v>
      </c>
      <c r="AE102" s="191" t="e">
        <f t="shared" ca="1" si="72"/>
        <v>#VALUE!</v>
      </c>
      <c r="AF102" s="190" t="e">
        <f t="shared" si="73"/>
        <v>#VALUE!</v>
      </c>
      <c r="AG102" s="190" t="e">
        <f t="shared" si="74"/>
        <v>#VALUE!</v>
      </c>
      <c r="AH102" s="190" t="e">
        <f t="shared" si="75"/>
        <v>#VALUE!</v>
      </c>
      <c r="AI102" s="190" t="e">
        <f t="shared" si="76"/>
        <v>#VALUE!</v>
      </c>
      <c r="AJ102" s="190" t="e">
        <f t="shared" si="77"/>
        <v>#VALUE!</v>
      </c>
      <c r="AK102" s="190" t="e">
        <f t="shared" si="78"/>
        <v>#VALUE!</v>
      </c>
      <c r="AL102" s="190">
        <f t="shared" si="79"/>
        <v>0</v>
      </c>
    </row>
    <row r="103" spans="1:38" ht="23.25" customHeight="1" x14ac:dyDescent="0.15">
      <c r="A103" s="260">
        <f t="shared" si="80"/>
        <v>96</v>
      </c>
      <c r="B103" s="282" t="str">
        <f t="shared" si="87"/>
        <v>A팀</v>
      </c>
      <c r="C103" s="232"/>
      <c r="D103" s="233"/>
      <c r="E103" s="248" t="str">
        <f t="shared" si="81"/>
        <v/>
      </c>
      <c r="F103" s="248"/>
      <c r="G103" s="246" t="str">
        <f t="shared" si="88"/>
        <v/>
      </c>
      <c r="H103" s="281" t="str">
        <f t="shared" si="82"/>
        <v/>
      </c>
      <c r="I103" s="265" t="str">
        <f t="shared" si="83"/>
        <v/>
      </c>
      <c r="J103" s="247" t="str">
        <f t="shared" si="89"/>
        <v/>
      </c>
      <c r="K103" s="239"/>
      <c r="L103" s="240">
        <f t="shared" si="84"/>
        <v>0</v>
      </c>
      <c r="M103" s="241">
        <f t="shared" si="90"/>
        <v>0.03</v>
      </c>
      <c r="N103" s="242">
        <f t="shared" si="65"/>
        <v>0</v>
      </c>
      <c r="O103" s="242">
        <f t="shared" si="66"/>
        <v>0</v>
      </c>
      <c r="P103" s="243">
        <f t="shared" si="67"/>
        <v>0</v>
      </c>
      <c r="Q103" s="243">
        <f t="shared" si="68"/>
        <v>0</v>
      </c>
      <c r="S103" s="225">
        <f t="shared" si="85"/>
        <v>0</v>
      </c>
      <c r="T103" s="226">
        <f t="shared" si="86"/>
        <v>0</v>
      </c>
      <c r="V103" s="123"/>
      <c r="W103" s="123"/>
      <c r="X103" s="123"/>
      <c r="Y103" s="123"/>
      <c r="AA103" s="190" t="e">
        <f t="shared" si="69"/>
        <v>#VALUE!</v>
      </c>
      <c r="AB103" s="190" t="e">
        <f t="shared" si="70"/>
        <v>#VALUE!</v>
      </c>
      <c r="AC103" s="191" t="e">
        <f t="shared" ca="1" si="71"/>
        <v>#VALUE!</v>
      </c>
      <c r="AD103" s="192">
        <f t="shared" ca="1" si="91"/>
        <v>44387</v>
      </c>
      <c r="AE103" s="191" t="e">
        <f t="shared" ca="1" si="72"/>
        <v>#VALUE!</v>
      </c>
      <c r="AF103" s="190" t="e">
        <f t="shared" si="73"/>
        <v>#VALUE!</v>
      </c>
      <c r="AG103" s="190" t="e">
        <f t="shared" si="74"/>
        <v>#VALUE!</v>
      </c>
      <c r="AH103" s="190" t="e">
        <f t="shared" si="75"/>
        <v>#VALUE!</v>
      </c>
      <c r="AI103" s="190" t="e">
        <f t="shared" si="76"/>
        <v>#VALUE!</v>
      </c>
      <c r="AJ103" s="190" t="e">
        <f t="shared" si="77"/>
        <v>#VALUE!</v>
      </c>
      <c r="AK103" s="190" t="e">
        <f t="shared" si="78"/>
        <v>#VALUE!</v>
      </c>
      <c r="AL103" s="190">
        <f t="shared" si="79"/>
        <v>0</v>
      </c>
    </row>
    <row r="104" spans="1:38" ht="23.25" customHeight="1" x14ac:dyDescent="0.15">
      <c r="A104" s="260">
        <f t="shared" si="80"/>
        <v>97</v>
      </c>
      <c r="B104" s="282" t="str">
        <f t="shared" si="87"/>
        <v>A팀</v>
      </c>
      <c r="C104" s="232"/>
      <c r="D104" s="233"/>
      <c r="E104" s="248" t="str">
        <f t="shared" si="81"/>
        <v/>
      </c>
      <c r="F104" s="248"/>
      <c r="G104" s="246" t="str">
        <f t="shared" si="88"/>
        <v/>
      </c>
      <c r="H104" s="281" t="str">
        <f t="shared" si="82"/>
        <v/>
      </c>
      <c r="I104" s="265" t="str">
        <f t="shared" si="83"/>
        <v/>
      </c>
      <c r="J104" s="247" t="str">
        <f t="shared" si="89"/>
        <v/>
      </c>
      <c r="K104" s="239"/>
      <c r="L104" s="240">
        <f t="shared" si="84"/>
        <v>0</v>
      </c>
      <c r="M104" s="241">
        <f t="shared" si="90"/>
        <v>0.03</v>
      </c>
      <c r="N104" s="242">
        <f t="shared" si="65"/>
        <v>0</v>
      </c>
      <c r="O104" s="242">
        <f t="shared" si="66"/>
        <v>0</v>
      </c>
      <c r="P104" s="243">
        <f t="shared" si="67"/>
        <v>0</v>
      </c>
      <c r="Q104" s="243">
        <f t="shared" si="68"/>
        <v>0</v>
      </c>
      <c r="S104" s="225">
        <f t="shared" si="85"/>
        <v>0</v>
      </c>
      <c r="T104" s="226">
        <f t="shared" si="86"/>
        <v>0</v>
      </c>
      <c r="V104" s="123"/>
      <c r="W104" s="123"/>
      <c r="X104" s="123"/>
      <c r="Y104" s="123"/>
      <c r="AA104" s="190" t="e">
        <f t="shared" si="69"/>
        <v>#VALUE!</v>
      </c>
      <c r="AB104" s="190" t="e">
        <f t="shared" si="70"/>
        <v>#VALUE!</v>
      </c>
      <c r="AC104" s="191" t="e">
        <f t="shared" ca="1" si="71"/>
        <v>#VALUE!</v>
      </c>
      <c r="AD104" s="192">
        <f t="shared" ca="1" si="91"/>
        <v>44387</v>
      </c>
      <c r="AE104" s="191" t="e">
        <f t="shared" ca="1" si="72"/>
        <v>#VALUE!</v>
      </c>
      <c r="AF104" s="190" t="e">
        <f t="shared" si="73"/>
        <v>#VALUE!</v>
      </c>
      <c r="AG104" s="190" t="e">
        <f t="shared" si="74"/>
        <v>#VALUE!</v>
      </c>
      <c r="AH104" s="190" t="e">
        <f t="shared" si="75"/>
        <v>#VALUE!</v>
      </c>
      <c r="AI104" s="190" t="e">
        <f t="shared" si="76"/>
        <v>#VALUE!</v>
      </c>
      <c r="AJ104" s="190" t="e">
        <f t="shared" si="77"/>
        <v>#VALUE!</v>
      </c>
      <c r="AK104" s="190" t="e">
        <f t="shared" si="78"/>
        <v>#VALUE!</v>
      </c>
      <c r="AL104" s="190">
        <f t="shared" si="79"/>
        <v>0</v>
      </c>
    </row>
    <row r="105" spans="1:38" ht="23.25" customHeight="1" x14ac:dyDescent="0.15">
      <c r="A105" s="260">
        <f t="shared" si="80"/>
        <v>98</v>
      </c>
      <c r="B105" s="282" t="str">
        <f t="shared" si="87"/>
        <v>A팀</v>
      </c>
      <c r="C105" s="232"/>
      <c r="D105" s="233"/>
      <c r="E105" s="248" t="str">
        <f t="shared" si="81"/>
        <v/>
      </c>
      <c r="F105" s="248"/>
      <c r="G105" s="246" t="str">
        <f t="shared" si="88"/>
        <v/>
      </c>
      <c r="H105" s="281" t="str">
        <f t="shared" si="82"/>
        <v/>
      </c>
      <c r="I105" s="265" t="str">
        <f t="shared" si="83"/>
        <v/>
      </c>
      <c r="J105" s="247" t="str">
        <f t="shared" si="89"/>
        <v/>
      </c>
      <c r="K105" s="239"/>
      <c r="L105" s="240">
        <f t="shared" si="84"/>
        <v>0</v>
      </c>
      <c r="M105" s="241">
        <f t="shared" si="90"/>
        <v>0.03</v>
      </c>
      <c r="N105" s="242">
        <f t="shared" si="65"/>
        <v>0</v>
      </c>
      <c r="O105" s="242">
        <f t="shared" si="66"/>
        <v>0</v>
      </c>
      <c r="P105" s="243">
        <f t="shared" si="67"/>
        <v>0</v>
      </c>
      <c r="Q105" s="243">
        <f t="shared" si="68"/>
        <v>0</v>
      </c>
      <c r="S105" s="225">
        <f t="shared" si="85"/>
        <v>0</v>
      </c>
      <c r="T105" s="226">
        <f t="shared" si="86"/>
        <v>0</v>
      </c>
      <c r="V105" s="123"/>
      <c r="W105" s="123"/>
      <c r="X105" s="123"/>
      <c r="Y105" s="123"/>
      <c r="AA105" s="190" t="e">
        <f t="shared" si="69"/>
        <v>#VALUE!</v>
      </c>
      <c r="AB105" s="190" t="e">
        <f t="shared" si="70"/>
        <v>#VALUE!</v>
      </c>
      <c r="AC105" s="191" t="e">
        <f t="shared" ca="1" si="71"/>
        <v>#VALUE!</v>
      </c>
      <c r="AD105" s="192">
        <f t="shared" ca="1" si="91"/>
        <v>44387</v>
      </c>
      <c r="AE105" s="191" t="e">
        <f t="shared" ca="1" si="72"/>
        <v>#VALUE!</v>
      </c>
      <c r="AF105" s="190" t="e">
        <f t="shared" si="73"/>
        <v>#VALUE!</v>
      </c>
      <c r="AG105" s="190" t="e">
        <f t="shared" si="74"/>
        <v>#VALUE!</v>
      </c>
      <c r="AH105" s="190" t="e">
        <f t="shared" si="75"/>
        <v>#VALUE!</v>
      </c>
      <c r="AI105" s="190" t="e">
        <f t="shared" si="76"/>
        <v>#VALUE!</v>
      </c>
      <c r="AJ105" s="190" t="e">
        <f t="shared" si="77"/>
        <v>#VALUE!</v>
      </c>
      <c r="AK105" s="190" t="e">
        <f t="shared" si="78"/>
        <v>#VALUE!</v>
      </c>
      <c r="AL105" s="190">
        <f t="shared" si="79"/>
        <v>0</v>
      </c>
    </row>
    <row r="106" spans="1:38" ht="23.25" customHeight="1" x14ac:dyDescent="0.15">
      <c r="A106" s="260">
        <f t="shared" si="80"/>
        <v>99</v>
      </c>
      <c r="B106" s="282" t="str">
        <f t="shared" si="87"/>
        <v>A팀</v>
      </c>
      <c r="C106" s="232"/>
      <c r="D106" s="233"/>
      <c r="E106" s="248" t="str">
        <f t="shared" si="81"/>
        <v/>
      </c>
      <c r="F106" s="248"/>
      <c r="G106" s="246" t="str">
        <f t="shared" si="88"/>
        <v/>
      </c>
      <c r="H106" s="281" t="str">
        <f t="shared" si="82"/>
        <v/>
      </c>
      <c r="I106" s="265" t="str">
        <f t="shared" si="83"/>
        <v/>
      </c>
      <c r="J106" s="247" t="str">
        <f t="shared" si="89"/>
        <v/>
      </c>
      <c r="K106" s="239"/>
      <c r="L106" s="240">
        <f t="shared" si="84"/>
        <v>0</v>
      </c>
      <c r="M106" s="241">
        <f t="shared" si="90"/>
        <v>0.03</v>
      </c>
      <c r="N106" s="242">
        <f t="shared" si="65"/>
        <v>0</v>
      </c>
      <c r="O106" s="242">
        <f t="shared" si="66"/>
        <v>0</v>
      </c>
      <c r="P106" s="243">
        <f t="shared" si="67"/>
        <v>0</v>
      </c>
      <c r="Q106" s="243">
        <f t="shared" si="68"/>
        <v>0</v>
      </c>
      <c r="S106" s="225">
        <f t="shared" si="85"/>
        <v>0</v>
      </c>
      <c r="T106" s="226">
        <f t="shared" si="86"/>
        <v>0</v>
      </c>
      <c r="V106" s="123"/>
      <c r="W106" s="123"/>
      <c r="X106" s="123"/>
      <c r="Y106" s="123"/>
      <c r="AA106" s="190" t="e">
        <f t="shared" si="69"/>
        <v>#VALUE!</v>
      </c>
      <c r="AB106" s="190" t="e">
        <f t="shared" si="70"/>
        <v>#VALUE!</v>
      </c>
      <c r="AC106" s="191" t="e">
        <f t="shared" ca="1" si="71"/>
        <v>#VALUE!</v>
      </c>
      <c r="AD106" s="192">
        <f t="shared" ca="1" si="91"/>
        <v>44387</v>
      </c>
      <c r="AE106" s="191" t="e">
        <f t="shared" ca="1" si="72"/>
        <v>#VALUE!</v>
      </c>
      <c r="AF106" s="190" t="e">
        <f t="shared" si="73"/>
        <v>#VALUE!</v>
      </c>
      <c r="AG106" s="190" t="e">
        <f t="shared" si="74"/>
        <v>#VALUE!</v>
      </c>
      <c r="AH106" s="190" t="e">
        <f t="shared" si="75"/>
        <v>#VALUE!</v>
      </c>
      <c r="AI106" s="190" t="e">
        <f t="shared" si="76"/>
        <v>#VALUE!</v>
      </c>
      <c r="AJ106" s="190" t="e">
        <f t="shared" si="77"/>
        <v>#VALUE!</v>
      </c>
      <c r="AK106" s="190" t="e">
        <f t="shared" si="78"/>
        <v>#VALUE!</v>
      </c>
      <c r="AL106" s="190">
        <f t="shared" si="79"/>
        <v>0</v>
      </c>
    </row>
    <row r="107" spans="1:38" ht="23.25" customHeight="1" x14ac:dyDescent="0.15">
      <c r="A107" s="260">
        <f t="shared" si="80"/>
        <v>100</v>
      </c>
      <c r="B107" s="282" t="str">
        <f t="shared" si="87"/>
        <v>A팀</v>
      </c>
      <c r="C107" s="232"/>
      <c r="D107" s="233"/>
      <c r="E107" s="248" t="str">
        <f t="shared" si="81"/>
        <v/>
      </c>
      <c r="F107" s="248"/>
      <c r="G107" s="246" t="str">
        <f t="shared" si="88"/>
        <v/>
      </c>
      <c r="H107" s="281" t="str">
        <f t="shared" si="82"/>
        <v/>
      </c>
      <c r="I107" s="265" t="str">
        <f t="shared" si="83"/>
        <v/>
      </c>
      <c r="J107" s="247" t="str">
        <f t="shared" si="89"/>
        <v/>
      </c>
      <c r="K107" s="239"/>
      <c r="L107" s="240">
        <f t="shared" si="84"/>
        <v>0</v>
      </c>
      <c r="M107" s="241">
        <f t="shared" si="90"/>
        <v>0.03</v>
      </c>
      <c r="N107" s="242">
        <f t="shared" si="65"/>
        <v>0</v>
      </c>
      <c r="O107" s="242">
        <f t="shared" si="66"/>
        <v>0</v>
      </c>
      <c r="P107" s="243">
        <f t="shared" si="67"/>
        <v>0</v>
      </c>
      <c r="Q107" s="243">
        <f t="shared" si="68"/>
        <v>0</v>
      </c>
      <c r="S107" s="225">
        <f t="shared" si="85"/>
        <v>0</v>
      </c>
      <c r="T107" s="226">
        <f t="shared" si="86"/>
        <v>0</v>
      </c>
      <c r="V107" s="123"/>
      <c r="W107" s="123"/>
      <c r="X107" s="123"/>
      <c r="Y107" s="123"/>
      <c r="AA107" s="190" t="e">
        <f t="shared" si="69"/>
        <v>#VALUE!</v>
      </c>
      <c r="AB107" s="190" t="e">
        <f t="shared" si="70"/>
        <v>#VALUE!</v>
      </c>
      <c r="AC107" s="191" t="e">
        <f t="shared" ca="1" si="71"/>
        <v>#VALUE!</v>
      </c>
      <c r="AD107" s="192">
        <f t="shared" ca="1" si="91"/>
        <v>44387</v>
      </c>
      <c r="AE107" s="191" t="e">
        <f t="shared" ca="1" si="72"/>
        <v>#VALUE!</v>
      </c>
      <c r="AF107" s="190" t="e">
        <f t="shared" si="73"/>
        <v>#VALUE!</v>
      </c>
      <c r="AG107" s="190" t="e">
        <f t="shared" si="74"/>
        <v>#VALUE!</v>
      </c>
      <c r="AH107" s="190" t="e">
        <f t="shared" si="75"/>
        <v>#VALUE!</v>
      </c>
      <c r="AI107" s="190" t="e">
        <f t="shared" si="76"/>
        <v>#VALUE!</v>
      </c>
      <c r="AJ107" s="190" t="e">
        <f t="shared" si="77"/>
        <v>#VALUE!</v>
      </c>
      <c r="AK107" s="190" t="e">
        <f t="shared" si="78"/>
        <v>#VALUE!</v>
      </c>
      <c r="AL107" s="190">
        <f t="shared" si="79"/>
        <v>0</v>
      </c>
    </row>
    <row r="108" spans="1:38" ht="23.25" customHeight="1" x14ac:dyDescent="0.15">
      <c r="A108" s="344" t="s">
        <v>599</v>
      </c>
      <c r="B108" s="344"/>
      <c r="C108" s="344"/>
      <c r="D108" s="250">
        <f>COUNT(K8:K27)</f>
        <v>0</v>
      </c>
      <c r="E108" s="344" t="s">
        <v>600</v>
      </c>
      <c r="F108" s="344"/>
      <c r="G108" s="344"/>
      <c r="H108" s="344"/>
      <c r="I108" s="344"/>
      <c r="J108" s="260"/>
      <c r="K108" s="244">
        <f>SUM(K8:K27)</f>
        <v>0</v>
      </c>
      <c r="L108" s="244">
        <f>SUM(L8:L27)</f>
        <v>0</v>
      </c>
      <c r="M108" s="251"/>
      <c r="N108" s="244">
        <f>SUM(N8:N27)</f>
        <v>0</v>
      </c>
      <c r="O108" s="244">
        <f t="shared" ref="O108:Q108" si="92">SUM(O8:O27)</f>
        <v>0</v>
      </c>
      <c r="P108" s="244">
        <f t="shared" si="92"/>
        <v>0</v>
      </c>
      <c r="Q108" s="244">
        <f t="shared" si="92"/>
        <v>0</v>
      </c>
    </row>
    <row r="109" spans="1:38" x14ac:dyDescent="0.15">
      <c r="L109" s="254" t="s">
        <v>630</v>
      </c>
    </row>
    <row r="110" spans="1:38" x14ac:dyDescent="0.15">
      <c r="K110" s="230" t="s">
        <v>420</v>
      </c>
      <c r="L110" s="252">
        <f>L108-K108</f>
        <v>0</v>
      </c>
    </row>
  </sheetData>
  <mergeCells count="28">
    <mergeCell ref="A108:C108"/>
    <mergeCell ref="E108:I108"/>
    <mergeCell ref="P6:P7"/>
    <mergeCell ref="Q6:Q7"/>
    <mergeCell ref="S6:S7"/>
    <mergeCell ref="A6:A7"/>
    <mergeCell ref="B6:B7"/>
    <mergeCell ref="C6:C7"/>
    <mergeCell ref="D6:D7"/>
    <mergeCell ref="E6:G6"/>
    <mergeCell ref="H6:H7"/>
    <mergeCell ref="T6:T7"/>
    <mergeCell ref="X6:X7"/>
    <mergeCell ref="Y6:Y7"/>
    <mergeCell ref="I6:I7"/>
    <mergeCell ref="J6:J7"/>
    <mergeCell ref="K6:K7"/>
    <mergeCell ref="L6:L7"/>
    <mergeCell ref="N6:N7"/>
    <mergeCell ref="O6:O7"/>
    <mergeCell ref="A4:C4"/>
    <mergeCell ref="G4:M4"/>
    <mergeCell ref="N4:O4"/>
    <mergeCell ref="A1:K1"/>
    <mergeCell ref="P2:Q2"/>
    <mergeCell ref="A3:C3"/>
    <mergeCell ref="G3:H3"/>
    <mergeCell ref="J3:K3"/>
  </mergeCells>
  <phoneticPr fontId="2" type="noConversion"/>
  <conditionalFormatting sqref="AL8:AL27">
    <cfRule type="cellIs" dxfId="319" priority="41" operator="equal">
      <formula>13</formula>
    </cfRule>
    <cfRule type="cellIs" dxfId="318" priority="42" operator="equal">
      <formula>"고용허가체크"</formula>
    </cfRule>
  </conditionalFormatting>
  <conditionalFormatting sqref="AJ8:AJ27">
    <cfRule type="cellIs" dxfId="317" priority="40" operator="greaterThan">
      <formula>0</formula>
    </cfRule>
  </conditionalFormatting>
  <conditionalFormatting sqref="AK8:AK27 AB8:AB27">
    <cfRule type="cellIs" dxfId="316" priority="39" operator="equal">
      <formula>"주민오류"</formula>
    </cfRule>
  </conditionalFormatting>
  <conditionalFormatting sqref="AH8:AH27">
    <cfRule type="cellIs" dxfId="315" priority="38" operator="equal">
      <formula>"외국인"</formula>
    </cfRule>
  </conditionalFormatting>
  <conditionalFormatting sqref="AI8:AI27">
    <cfRule type="cellIs" dxfId="314" priority="37" operator="equal">
      <formula>"고용허가체크"</formula>
    </cfRule>
  </conditionalFormatting>
  <conditionalFormatting sqref="Q3">
    <cfRule type="cellIs" dxfId="313" priority="35" operator="equal">
      <formula>"사업자오류"</formula>
    </cfRule>
    <cfRule type="cellIs" dxfId="312" priority="36" operator="equal">
      <formula>"OK"</formula>
    </cfRule>
  </conditionalFormatting>
  <conditionalFormatting sqref="D9">
    <cfRule type="expression" priority="34">
      <formula>"COUNT(13)"</formula>
    </cfRule>
  </conditionalFormatting>
  <conditionalFormatting sqref="AL28:AL47">
    <cfRule type="cellIs" dxfId="311" priority="32" operator="equal">
      <formula>13</formula>
    </cfRule>
    <cfRule type="cellIs" dxfId="310" priority="33" operator="equal">
      <formula>"고용허가체크"</formula>
    </cfRule>
  </conditionalFormatting>
  <conditionalFormatting sqref="AJ28:AJ47">
    <cfRule type="cellIs" dxfId="309" priority="31" operator="greaterThan">
      <formula>0</formula>
    </cfRule>
  </conditionalFormatting>
  <conditionalFormatting sqref="AK28:AK47 AB28:AB47">
    <cfRule type="cellIs" dxfId="308" priority="30" operator="equal">
      <formula>"주민오류"</formula>
    </cfRule>
  </conditionalFormatting>
  <conditionalFormatting sqref="AH28:AH47">
    <cfRule type="cellIs" dxfId="307" priority="29" operator="equal">
      <formula>"외국인"</formula>
    </cfRule>
  </conditionalFormatting>
  <conditionalFormatting sqref="AI28:AI47">
    <cfRule type="cellIs" dxfId="306" priority="28" operator="equal">
      <formula>"고용허가체크"</formula>
    </cfRule>
  </conditionalFormatting>
  <conditionalFormatting sqref="D29">
    <cfRule type="expression" priority="27">
      <formula>"COUNT(13)"</formula>
    </cfRule>
  </conditionalFormatting>
  <conditionalFormatting sqref="AL48:AL67">
    <cfRule type="cellIs" dxfId="305" priority="25" operator="equal">
      <formula>13</formula>
    </cfRule>
    <cfRule type="cellIs" dxfId="304" priority="26" operator="equal">
      <formula>"고용허가체크"</formula>
    </cfRule>
  </conditionalFormatting>
  <conditionalFormatting sqref="AJ48:AJ67">
    <cfRule type="cellIs" dxfId="303" priority="24" operator="greaterThan">
      <formula>0</formula>
    </cfRule>
  </conditionalFormatting>
  <conditionalFormatting sqref="AK48:AK67 AB48:AB67">
    <cfRule type="cellIs" dxfId="302" priority="23" operator="equal">
      <formula>"주민오류"</formula>
    </cfRule>
  </conditionalFormatting>
  <conditionalFormatting sqref="AH48:AH67">
    <cfRule type="cellIs" dxfId="301" priority="22" operator="equal">
      <formula>"외국인"</formula>
    </cfRule>
  </conditionalFormatting>
  <conditionalFormatting sqref="AI48:AI67">
    <cfRule type="cellIs" dxfId="300" priority="21" operator="equal">
      <formula>"고용허가체크"</formula>
    </cfRule>
  </conditionalFormatting>
  <conditionalFormatting sqref="D49">
    <cfRule type="expression" priority="20">
      <formula>"COUNT(13)"</formula>
    </cfRule>
  </conditionalFormatting>
  <conditionalFormatting sqref="AL68:AL87">
    <cfRule type="cellIs" dxfId="299" priority="18" operator="equal">
      <formula>13</formula>
    </cfRule>
    <cfRule type="cellIs" dxfId="298" priority="19" operator="equal">
      <formula>"고용허가체크"</formula>
    </cfRule>
  </conditionalFormatting>
  <conditionalFormatting sqref="AJ68:AJ87">
    <cfRule type="cellIs" dxfId="297" priority="17" operator="greaterThan">
      <formula>0</formula>
    </cfRule>
  </conditionalFormatting>
  <conditionalFormatting sqref="AK68:AK87 AB68:AB87">
    <cfRule type="cellIs" dxfId="296" priority="16" operator="equal">
      <formula>"주민오류"</formula>
    </cfRule>
  </conditionalFormatting>
  <conditionalFormatting sqref="AH68:AH87">
    <cfRule type="cellIs" dxfId="295" priority="15" operator="equal">
      <formula>"외국인"</formula>
    </cfRule>
  </conditionalFormatting>
  <conditionalFormatting sqref="AI68:AI87">
    <cfRule type="cellIs" dxfId="294" priority="14" operator="equal">
      <formula>"고용허가체크"</formula>
    </cfRule>
  </conditionalFormatting>
  <conditionalFormatting sqref="D69">
    <cfRule type="expression" priority="13">
      <formula>"COUNT(13)"</formula>
    </cfRule>
  </conditionalFormatting>
  <conditionalFormatting sqref="AL88:AL101">
    <cfRule type="cellIs" dxfId="293" priority="11" operator="equal">
      <formula>13</formula>
    </cfRule>
    <cfRule type="cellIs" dxfId="292" priority="12" operator="equal">
      <formula>"고용허가체크"</formula>
    </cfRule>
  </conditionalFormatting>
  <conditionalFormatting sqref="AJ88:AJ101">
    <cfRule type="cellIs" dxfId="291" priority="10" operator="greaterThan">
      <formula>0</formula>
    </cfRule>
  </conditionalFormatting>
  <conditionalFormatting sqref="AK88:AK101 AB88:AB101">
    <cfRule type="cellIs" dxfId="290" priority="9" operator="equal">
      <formula>"주민오류"</formula>
    </cfRule>
  </conditionalFormatting>
  <conditionalFormatting sqref="AH88:AH101">
    <cfRule type="cellIs" dxfId="289" priority="8" operator="equal">
      <formula>"외국인"</formula>
    </cfRule>
  </conditionalFormatting>
  <conditionalFormatting sqref="AI88:AI101">
    <cfRule type="cellIs" dxfId="288" priority="7" operator="equal">
      <formula>"고용허가체크"</formula>
    </cfRule>
  </conditionalFormatting>
  <conditionalFormatting sqref="AL102:AL107">
    <cfRule type="cellIs" dxfId="287" priority="5" operator="equal">
      <formula>13</formula>
    </cfRule>
    <cfRule type="cellIs" dxfId="286" priority="6" operator="equal">
      <formula>"고용허가체크"</formula>
    </cfRule>
  </conditionalFormatting>
  <conditionalFormatting sqref="AJ102:AJ107">
    <cfRule type="cellIs" dxfId="285" priority="4" operator="greaterThan">
      <formula>0</formula>
    </cfRule>
  </conditionalFormatting>
  <conditionalFormatting sqref="AK102:AK107 AB102:AB107">
    <cfRule type="cellIs" dxfId="284" priority="3" operator="equal">
      <formula>"주민오류"</formula>
    </cfRule>
  </conditionalFormatting>
  <conditionalFormatting sqref="AH102:AH107">
    <cfRule type="cellIs" dxfId="283" priority="2" operator="equal">
      <formula>"외국인"</formula>
    </cfRule>
  </conditionalFormatting>
  <conditionalFormatting sqref="AI102:AI107">
    <cfRule type="cellIs" dxfId="282" priority="1" operator="equal">
      <formula>"고용허가체크"</formula>
    </cfRule>
  </conditionalFormatting>
  <pageMargins left="0.31496062992125984" right="0.31496062992125984" top="0.55118110236220474" bottom="0.35433070866141736"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2945" r:id="rId4" name="Group Box 1">
              <controlPr defaultSize="0" autoFill="0" autoPict="0">
                <anchor moveWithCells="1">
                  <from>
                    <xdr:col>11</xdr:col>
                    <xdr:colOff>47625</xdr:colOff>
                    <xdr:row>1</xdr:row>
                    <xdr:rowOff>0</xdr:rowOff>
                  </from>
                  <to>
                    <xdr:col>12</xdr:col>
                    <xdr:colOff>466725</xdr:colOff>
                    <xdr:row>2</xdr:row>
                    <xdr:rowOff>219075</xdr:rowOff>
                  </to>
                </anchor>
              </controlPr>
            </control>
          </mc:Choice>
        </mc:AlternateContent>
        <mc:AlternateContent xmlns:mc="http://schemas.openxmlformats.org/markup-compatibility/2006">
          <mc:Choice Requires="x14">
            <control shapeId="82946" r:id="rId5" name="Option Button 2">
              <controlPr defaultSize="0" autoFill="0" autoLine="0" autoPict="0">
                <anchor moveWithCells="1">
                  <from>
                    <xdr:col>11</xdr:col>
                    <xdr:colOff>171450</xdr:colOff>
                    <xdr:row>1</xdr:row>
                    <xdr:rowOff>104775</xdr:rowOff>
                  </from>
                  <to>
                    <xdr:col>11</xdr:col>
                    <xdr:colOff>762000</xdr:colOff>
                    <xdr:row>2</xdr:row>
                    <xdr:rowOff>142875</xdr:rowOff>
                  </to>
                </anchor>
              </controlPr>
            </control>
          </mc:Choice>
        </mc:AlternateContent>
        <mc:AlternateContent xmlns:mc="http://schemas.openxmlformats.org/markup-compatibility/2006">
          <mc:Choice Requires="x14">
            <control shapeId="82947" r:id="rId6" name="Option Button 3">
              <controlPr defaultSize="0" autoFill="0" autoLine="0" autoPict="0">
                <anchor moveWithCells="1">
                  <from>
                    <xdr:col>11</xdr:col>
                    <xdr:colOff>866775</xdr:colOff>
                    <xdr:row>1</xdr:row>
                    <xdr:rowOff>114300</xdr:rowOff>
                  </from>
                  <to>
                    <xdr:col>12</xdr:col>
                    <xdr:colOff>371475</xdr:colOff>
                    <xdr:row>2</xdr:row>
                    <xdr:rowOff>152400</xdr:rowOff>
                  </to>
                </anchor>
              </controlPr>
            </control>
          </mc:Choice>
        </mc:AlternateContent>
        <mc:AlternateContent xmlns:mc="http://schemas.openxmlformats.org/markup-compatibility/2006">
          <mc:Choice Requires="x14">
            <control shapeId="82948" r:id="rId7" name="Group Box 4">
              <controlPr defaultSize="0" autoFill="0" autoPict="0">
                <anchor moveWithCells="1">
                  <from>
                    <xdr:col>18</xdr:col>
                    <xdr:colOff>66675</xdr:colOff>
                    <xdr:row>0</xdr:row>
                    <xdr:rowOff>152400</xdr:rowOff>
                  </from>
                  <to>
                    <xdr:col>22</xdr:col>
                    <xdr:colOff>1190625</xdr:colOff>
                    <xdr:row>3</xdr:row>
                    <xdr:rowOff>47625</xdr:rowOff>
                  </to>
                </anchor>
              </controlPr>
            </control>
          </mc:Choice>
        </mc:AlternateContent>
        <mc:AlternateContent xmlns:mc="http://schemas.openxmlformats.org/markup-compatibility/2006">
          <mc:Choice Requires="x14">
            <control shapeId="82949" r:id="rId8" name="Option Button 5">
              <controlPr defaultSize="0" autoFill="0" autoLine="0" autoPict="0">
                <anchor moveWithCells="1">
                  <from>
                    <xdr:col>18</xdr:col>
                    <xdr:colOff>133350</xdr:colOff>
                    <xdr:row>1</xdr:row>
                    <xdr:rowOff>76200</xdr:rowOff>
                  </from>
                  <to>
                    <xdr:col>18</xdr:col>
                    <xdr:colOff>1000125</xdr:colOff>
                    <xdr:row>2</xdr:row>
                    <xdr:rowOff>114300</xdr:rowOff>
                  </to>
                </anchor>
              </controlPr>
            </control>
          </mc:Choice>
        </mc:AlternateContent>
        <mc:AlternateContent xmlns:mc="http://schemas.openxmlformats.org/markup-compatibility/2006">
          <mc:Choice Requires="x14">
            <control shapeId="82950" r:id="rId9" name="Option Button 6">
              <controlPr defaultSize="0" autoFill="0" autoLine="0" autoPict="0">
                <anchor moveWithCells="1">
                  <from>
                    <xdr:col>18</xdr:col>
                    <xdr:colOff>1114425</xdr:colOff>
                    <xdr:row>1</xdr:row>
                    <xdr:rowOff>76200</xdr:rowOff>
                  </from>
                  <to>
                    <xdr:col>19</xdr:col>
                    <xdr:colOff>666750</xdr:colOff>
                    <xdr:row>2</xdr:row>
                    <xdr:rowOff>114300</xdr:rowOff>
                  </to>
                </anchor>
              </controlPr>
            </control>
          </mc:Choice>
        </mc:AlternateContent>
        <mc:AlternateContent xmlns:mc="http://schemas.openxmlformats.org/markup-compatibility/2006">
          <mc:Choice Requires="x14">
            <control shapeId="82951" r:id="rId10" name="Option Button 7">
              <controlPr defaultSize="0" autoFill="0" autoLine="0" autoPict="0">
                <anchor moveWithCells="1">
                  <from>
                    <xdr:col>20</xdr:col>
                    <xdr:colOff>57150</xdr:colOff>
                    <xdr:row>1</xdr:row>
                    <xdr:rowOff>76200</xdr:rowOff>
                  </from>
                  <to>
                    <xdr:col>21</xdr:col>
                    <xdr:colOff>238125</xdr:colOff>
                    <xdr:row>2</xdr:row>
                    <xdr:rowOff>114300</xdr:rowOff>
                  </to>
                </anchor>
              </controlPr>
            </control>
          </mc:Choice>
        </mc:AlternateContent>
        <mc:AlternateContent xmlns:mc="http://schemas.openxmlformats.org/markup-compatibility/2006">
          <mc:Choice Requires="x14">
            <control shapeId="82952" r:id="rId11" name="Option Button 8">
              <controlPr defaultSize="0" autoFill="0" autoLine="0" autoPict="0">
                <anchor moveWithCells="1">
                  <from>
                    <xdr:col>21</xdr:col>
                    <xdr:colOff>390525</xdr:colOff>
                    <xdr:row>1</xdr:row>
                    <xdr:rowOff>76200</xdr:rowOff>
                  </from>
                  <to>
                    <xdr:col>22</xdr:col>
                    <xdr:colOff>114300</xdr:colOff>
                    <xdr:row>2</xdr:row>
                    <xdr:rowOff>114300</xdr:rowOff>
                  </to>
                </anchor>
              </controlPr>
            </control>
          </mc:Choice>
        </mc:AlternateContent>
        <mc:AlternateContent xmlns:mc="http://schemas.openxmlformats.org/markup-compatibility/2006">
          <mc:Choice Requires="x14">
            <control shapeId="82953" r:id="rId12" name="Option Button 9">
              <controlPr defaultSize="0" autoFill="0" autoLine="0" autoPict="0">
                <anchor moveWithCells="1">
                  <from>
                    <xdr:col>22</xdr:col>
                    <xdr:colOff>209550</xdr:colOff>
                    <xdr:row>1</xdr:row>
                    <xdr:rowOff>76200</xdr:rowOff>
                  </from>
                  <to>
                    <xdr:col>22</xdr:col>
                    <xdr:colOff>1076325</xdr:colOff>
                    <xdr:row>2</xdr:row>
                    <xdr:rowOff>114300</xdr:rowOff>
                  </to>
                </anchor>
              </controlPr>
            </control>
          </mc:Choice>
        </mc:AlternateContent>
        <mc:AlternateContent xmlns:mc="http://schemas.openxmlformats.org/markup-compatibility/2006">
          <mc:Choice Requires="x14">
            <control shapeId="82954" r:id="rId13" name="Drop Down 10">
              <controlPr defaultSize="0" autoLine="0" autoPict="0">
                <anchor moveWithCells="1">
                  <from>
                    <xdr:col>4</xdr:col>
                    <xdr:colOff>0</xdr:colOff>
                    <xdr:row>7</xdr:row>
                    <xdr:rowOff>0</xdr:rowOff>
                  </from>
                  <to>
                    <xdr:col>6</xdr:col>
                    <xdr:colOff>9525</xdr:colOff>
                    <xdr:row>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23</vt:i4>
      </vt:variant>
      <vt:variant>
        <vt:lpstr>이름 지정된 범위</vt:lpstr>
      </vt:variant>
      <vt:variant>
        <vt:i4>6</vt:i4>
      </vt:variant>
    </vt:vector>
  </HeadingPairs>
  <TitlesOfParts>
    <vt:vector size="29" baseType="lpstr">
      <vt:lpstr>사업소득대장 해설</vt:lpstr>
      <vt:lpstr>사업소득대장 예제</vt:lpstr>
      <vt:lpstr>기본입력사항</vt:lpstr>
      <vt:lpstr>2021년1월</vt:lpstr>
      <vt:lpstr>2021년2월</vt:lpstr>
      <vt:lpstr>2021년3월</vt:lpstr>
      <vt:lpstr>2021년4월</vt:lpstr>
      <vt:lpstr>2021년5월</vt:lpstr>
      <vt:lpstr>2021년6월</vt:lpstr>
      <vt:lpstr>2021년7월</vt:lpstr>
      <vt:lpstr>2021년8월</vt:lpstr>
      <vt:lpstr>2021년9월</vt:lpstr>
      <vt:lpstr>2021년10월</vt:lpstr>
      <vt:lpstr>2021년11월</vt:lpstr>
      <vt:lpstr>2021년12월</vt:lpstr>
      <vt:lpstr>종목</vt:lpstr>
      <vt:lpstr>사업소득원천징수영수증</vt:lpstr>
      <vt:lpstr>사업소득지급명세서-수정</vt:lpstr>
      <vt:lpstr>기타소득지급명세서</vt:lpstr>
      <vt:lpstr>기타소득지급명세서-수정</vt:lpstr>
      <vt:lpstr>기타소득원천징수영수증</vt:lpstr>
      <vt:lpstr>기타소득작성법</vt:lpstr>
      <vt:lpstr>근로사업기타의 구분</vt:lpstr>
      <vt:lpstr>기타소득원천징수영수증!Print_Area</vt:lpstr>
      <vt:lpstr>기타소득지급명세서!Print_Area</vt:lpstr>
      <vt:lpstr>'기타소득지급명세서-수정'!Print_Area</vt:lpstr>
      <vt:lpstr>사업소득원천징수영수증!Print_Area</vt:lpstr>
      <vt:lpstr>'사업소득지급명세서-수정'!Print_Area</vt:lpstr>
      <vt:lpstr>종목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주황규</dc:creator>
  <cp:lastModifiedBy>Microsoft</cp:lastModifiedBy>
  <cp:lastPrinted>2017-08-02T07:31:44Z</cp:lastPrinted>
  <dcterms:created xsi:type="dcterms:W3CDTF">2010-03-16T18:10:16Z</dcterms:created>
  <dcterms:modified xsi:type="dcterms:W3CDTF">2021-07-10T10:02:35Z</dcterms:modified>
</cp:coreProperties>
</file>